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Exchange\John Chetelat_folders\Modelling\Projects and papers\Manuscripts\Brittany - Temperature arsenic experiment\PLOSONE submission\Sept 2022\"/>
    </mc:Choice>
  </mc:AlternateContent>
  <bookViews>
    <workbookView xWindow="120" yWindow="60" windowWidth="13275" windowHeight="7005" tabRatio="688"/>
  </bookViews>
  <sheets>
    <sheet name="Surface Water_Metal(loid)s" sheetId="10" r:id="rId1"/>
    <sheet name="Surface Water_Metal(loid)s_QAQC" sheetId="3" r:id="rId2"/>
    <sheet name="Surface Water_Sulfate" sheetId="12" r:id="rId3"/>
    <sheet name="Surface Water_DN DOC" sheetId="13" r:id="rId4"/>
    <sheet name="Incubation Fluxes by Treatment" sheetId="2" r:id="rId5"/>
    <sheet name="Porewater" sheetId="4" r:id="rId6"/>
    <sheet name="Sediment" sheetId="9" r:id="rId7"/>
  </sheets>
  <definedNames>
    <definedName name="_xlnm._FilterDatabase" localSheetId="4" hidden="1">'Incubation Fluxes by Treatment'!$B$3:$Q$20</definedName>
    <definedName name="_xlnm._FilterDatabase" localSheetId="5" hidden="1">Porewater!$B$3:$H$14</definedName>
    <definedName name="_xlnm._FilterDatabase" localSheetId="0" hidden="1">'Surface Water_Metal(loid)s'!$A$1:$V$627</definedName>
  </definedNames>
  <calcPr calcId="162913"/>
</workbook>
</file>

<file path=xl/calcChain.xml><?xml version="1.0" encoding="utf-8"?>
<calcChain xmlns="http://schemas.openxmlformats.org/spreadsheetml/2006/main">
  <c r="L55" i="13" l="1"/>
  <c r="K55" i="13"/>
  <c r="L51" i="13"/>
  <c r="K51" i="13"/>
  <c r="L47" i="13"/>
  <c r="K47" i="13"/>
  <c r="L42" i="13"/>
  <c r="N31" i="13" s="1"/>
  <c r="K42" i="13"/>
  <c r="M22" i="13" s="1"/>
  <c r="N12" i="13"/>
  <c r="N5" i="13"/>
  <c r="C33" i="12"/>
  <c r="C34" i="12" s="1"/>
  <c r="C35" i="12" s="1"/>
  <c r="C32" i="12"/>
  <c r="N22" i="13" l="1"/>
  <c r="N27" i="13"/>
  <c r="N14" i="13"/>
  <c r="N29" i="13"/>
  <c r="N3" i="13"/>
  <c r="N20" i="13"/>
  <c r="M5" i="13"/>
  <c r="M14" i="13"/>
  <c r="M29" i="13"/>
  <c r="M3" i="13"/>
  <c r="M12" i="13"/>
  <c r="M27" i="13"/>
  <c r="M31" i="13"/>
  <c r="M21" i="13"/>
  <c r="M4" i="13"/>
  <c r="M7" i="13"/>
  <c r="M11" i="13"/>
  <c r="M13" i="13"/>
  <c r="M15" i="13"/>
  <c r="M19" i="13"/>
  <c r="N21" i="13"/>
  <c r="N23" i="13"/>
  <c r="M28" i="13"/>
  <c r="M30" i="13"/>
  <c r="K58" i="13"/>
  <c r="M23" i="13"/>
  <c r="N4" i="13"/>
  <c r="N7" i="13"/>
  <c r="N11" i="13"/>
  <c r="N13" i="13"/>
  <c r="N15" i="13"/>
  <c r="N19" i="13"/>
  <c r="N28" i="13"/>
  <c r="N30" i="13"/>
  <c r="L58" i="13"/>
  <c r="F34" i="3"/>
  <c r="F35" i="3" s="1"/>
  <c r="H34" i="3"/>
  <c r="H35" i="3" s="1"/>
  <c r="J34" i="3"/>
  <c r="J35" i="3"/>
  <c r="H20" i="3"/>
  <c r="L12" i="4"/>
  <c r="M12" i="4"/>
  <c r="L11" i="4"/>
  <c r="M11" i="4"/>
  <c r="K12" i="4"/>
  <c r="K11" i="4"/>
  <c r="L5" i="4"/>
  <c r="M5" i="4"/>
  <c r="K5" i="4"/>
  <c r="L4" i="4"/>
  <c r="M4" i="4"/>
  <c r="K4" i="4"/>
  <c r="H29" i="3"/>
  <c r="H30" i="3" s="1"/>
  <c r="J29" i="3"/>
  <c r="J30" i="3" s="1"/>
  <c r="F29" i="3"/>
  <c r="F30" i="3" s="1"/>
  <c r="H24" i="3"/>
  <c r="H25" i="3" s="1"/>
  <c r="J24" i="3"/>
  <c r="J25" i="3" s="1"/>
  <c r="F24" i="3"/>
  <c r="F25" i="3" s="1"/>
  <c r="J19" i="3"/>
  <c r="J20" i="3" s="1"/>
  <c r="F19" i="3"/>
  <c r="F20" i="3" s="1"/>
  <c r="J14" i="3"/>
  <c r="J15" i="3" s="1"/>
  <c r="H14" i="3"/>
  <c r="H15" i="3" s="1"/>
  <c r="F14" i="3"/>
  <c r="F15" i="3" s="1"/>
  <c r="J9" i="3"/>
  <c r="J10" i="3" s="1"/>
  <c r="H9" i="3"/>
  <c r="H10" i="3" s="1"/>
  <c r="F9" i="3"/>
  <c r="F10" i="3" s="1"/>
  <c r="J4" i="3"/>
  <c r="J5" i="3" s="1"/>
  <c r="H4" i="3"/>
  <c r="H5" i="3" s="1"/>
  <c r="F4" i="3"/>
  <c r="F5" i="3" s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Q20" i="2" s="1"/>
  <c r="P22" i="2"/>
  <c r="P23" i="2"/>
  <c r="P24" i="2"/>
  <c r="P25" i="2"/>
  <c r="P26" i="2"/>
  <c r="Q26" i="2" s="1"/>
  <c r="P27" i="2"/>
  <c r="P28" i="2"/>
  <c r="P29" i="2"/>
  <c r="P30" i="2"/>
  <c r="P31" i="2"/>
  <c r="P32" i="2"/>
  <c r="P33" i="2"/>
  <c r="P34" i="2"/>
  <c r="P35" i="2"/>
  <c r="P36" i="2"/>
  <c r="P37" i="2"/>
  <c r="P38" i="2"/>
  <c r="Q38" i="2" s="1"/>
  <c r="P40" i="2"/>
  <c r="P41" i="2"/>
  <c r="P42" i="2"/>
  <c r="P43" i="2"/>
  <c r="P44" i="2"/>
  <c r="Q44" i="2" s="1"/>
  <c r="P45" i="2"/>
  <c r="P46" i="2"/>
  <c r="P47" i="2"/>
  <c r="P48" i="2"/>
  <c r="P49" i="2"/>
  <c r="P50" i="2"/>
  <c r="P51" i="2"/>
  <c r="P52" i="2"/>
  <c r="P53" i="2"/>
  <c r="P54" i="2"/>
  <c r="P55" i="2"/>
  <c r="P56" i="2"/>
  <c r="P58" i="2"/>
  <c r="P59" i="2"/>
  <c r="P60" i="2"/>
  <c r="P61" i="2"/>
  <c r="P62" i="2"/>
  <c r="Q62" i="2" s="1"/>
  <c r="P63" i="2"/>
  <c r="P64" i="2"/>
  <c r="P65" i="2"/>
  <c r="P66" i="2"/>
  <c r="P67" i="2"/>
  <c r="P68" i="2"/>
  <c r="P69" i="2"/>
  <c r="P70" i="2"/>
  <c r="P71" i="2"/>
  <c r="P72" i="2"/>
  <c r="P73" i="2"/>
  <c r="P74" i="2"/>
  <c r="Q74" i="2" s="1"/>
  <c r="P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N20" i="2" s="1"/>
  <c r="M22" i="2"/>
  <c r="M23" i="2"/>
  <c r="M24" i="2"/>
  <c r="M25" i="2"/>
  <c r="M26" i="2"/>
  <c r="N26" i="2" s="1"/>
  <c r="M27" i="2"/>
  <c r="M28" i="2"/>
  <c r="M29" i="2"/>
  <c r="M30" i="2"/>
  <c r="M31" i="2"/>
  <c r="M32" i="2"/>
  <c r="M33" i="2"/>
  <c r="M34" i="2"/>
  <c r="M35" i="2"/>
  <c r="M36" i="2"/>
  <c r="M37" i="2"/>
  <c r="M38" i="2"/>
  <c r="N38" i="2" s="1"/>
  <c r="M40" i="2"/>
  <c r="M41" i="2"/>
  <c r="M42" i="2"/>
  <c r="M43" i="2"/>
  <c r="M44" i="2"/>
  <c r="N44" i="2" s="1"/>
  <c r="M45" i="2"/>
  <c r="M46" i="2"/>
  <c r="M47" i="2"/>
  <c r="M48" i="2"/>
  <c r="M49" i="2"/>
  <c r="M50" i="2"/>
  <c r="M51" i="2"/>
  <c r="M52" i="2"/>
  <c r="M53" i="2"/>
  <c r="M54" i="2"/>
  <c r="M55" i="2"/>
  <c r="M56" i="2"/>
  <c r="M58" i="2"/>
  <c r="M59" i="2"/>
  <c r="M60" i="2"/>
  <c r="M61" i="2"/>
  <c r="M62" i="2"/>
  <c r="N62" i="2" s="1"/>
  <c r="M63" i="2"/>
  <c r="M64" i="2"/>
  <c r="M65" i="2"/>
  <c r="M66" i="2"/>
  <c r="M67" i="2"/>
  <c r="M68" i="2"/>
  <c r="M69" i="2"/>
  <c r="M70" i="2"/>
  <c r="M71" i="2"/>
  <c r="M72" i="2"/>
  <c r="M73" i="2"/>
  <c r="M74" i="2"/>
  <c r="N74" i="2" s="1"/>
  <c r="M4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J74" i="2" s="1"/>
  <c r="I58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J56" i="2" s="1"/>
  <c r="I40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J38" i="2" s="1"/>
  <c r="I22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J20" i="2" s="1"/>
  <c r="I4" i="2"/>
  <c r="Q48" i="2" l="1"/>
  <c r="J30" i="2"/>
  <c r="N48" i="2"/>
  <c r="Q56" i="2"/>
  <c r="N56" i="2"/>
  <c r="J26" i="2"/>
  <c r="J48" i="2"/>
  <c r="J66" i="2"/>
  <c r="N30" i="2"/>
  <c r="Q66" i="2"/>
  <c r="Q12" i="2"/>
  <c r="Q8" i="2"/>
  <c r="Q15" i="2"/>
  <c r="N33" i="2"/>
  <c r="N12" i="2"/>
  <c r="N8" i="2"/>
  <c r="Q69" i="2"/>
  <c r="Q51" i="2"/>
  <c r="Q30" i="2"/>
  <c r="J51" i="2"/>
  <c r="J69" i="2"/>
  <c r="N51" i="2"/>
  <c r="N15" i="2"/>
  <c r="J12" i="2"/>
  <c r="J8" i="2"/>
  <c r="J62" i="2"/>
  <c r="N69" i="2"/>
  <c r="J44" i="2"/>
  <c r="N66" i="2"/>
  <c r="J15" i="2"/>
  <c r="J33" i="2"/>
  <c r="Q33" i="2"/>
</calcChain>
</file>

<file path=xl/sharedStrings.xml><?xml version="1.0" encoding="utf-8"?>
<sst xmlns="http://schemas.openxmlformats.org/spreadsheetml/2006/main" count="5567" uniqueCount="499">
  <si>
    <t>Client Name</t>
  </si>
  <si>
    <t>Taiga Sample ID</t>
  </si>
  <si>
    <t>Client Sample ID</t>
  </si>
  <si>
    <t>Sample Type</t>
  </si>
  <si>
    <t>Sampling Location</t>
  </si>
  <si>
    <t>Sample Collect Date</t>
  </si>
  <si>
    <t>Sample Received Date</t>
  </si>
  <si>
    <t>Test Group Name</t>
  </si>
  <si>
    <t>Lab Section</t>
  </si>
  <si>
    <t>Parameter Name</t>
  </si>
  <si>
    <t>Result Flag</t>
  </si>
  <si>
    <t>Reported Result</t>
  </si>
  <si>
    <t>Units</t>
  </si>
  <si>
    <t>CALC_MDL</t>
  </si>
  <si>
    <t>Sample Result Qualifier</t>
  </si>
  <si>
    <t>Analysis Result Qualifier</t>
  </si>
  <si>
    <t>Analysis Date</t>
  </si>
  <si>
    <t>Prep Method</t>
  </si>
  <si>
    <t>Test Method</t>
  </si>
  <si>
    <t>REPORT STATUS</t>
  </si>
  <si>
    <t>DL</t>
  </si>
  <si>
    <t>Aurora Research Institute</t>
  </si>
  <si>
    <t>190656-001</t>
  </si>
  <si>
    <t>C2.1 D=0</t>
  </si>
  <si>
    <t>Surface Water</t>
  </si>
  <si>
    <t/>
  </si>
  <si>
    <t>DICPMS3</t>
  </si>
  <si>
    <t>Trace Metals, Dissolved</t>
  </si>
  <si>
    <t>µg/L</t>
  </si>
  <si>
    <t>EPA200.8</t>
  </si>
  <si>
    <t>Final</t>
  </si>
  <si>
    <t>Arsenic</t>
  </si>
  <si>
    <t>&lt;</t>
  </si>
  <si>
    <t>Iron</t>
  </si>
  <si>
    <t>ug/L</t>
  </si>
  <si>
    <t>Manganese</t>
  </si>
  <si>
    <t>190656-002</t>
  </si>
  <si>
    <t>C2.1 Dup D=0</t>
  </si>
  <si>
    <t>Duplicate</t>
  </si>
  <si>
    <t>190656-003</t>
  </si>
  <si>
    <t>C2.2 D=0</t>
  </si>
  <si>
    <t>190656-004</t>
  </si>
  <si>
    <t>C2.3 D=0</t>
  </si>
  <si>
    <t>190656-005</t>
  </si>
  <si>
    <t>C2.4 D=0</t>
  </si>
  <si>
    <t>190656-010</t>
  </si>
  <si>
    <t>Travel Blank D=36</t>
  </si>
  <si>
    <t>Travel Blank</t>
  </si>
  <si>
    <t>190656-011</t>
  </si>
  <si>
    <t>C2.1 D=1</t>
  </si>
  <si>
    <t>190656-012</t>
  </si>
  <si>
    <t>C2.2 D=1</t>
  </si>
  <si>
    <t>190656-013</t>
  </si>
  <si>
    <t>C2.3 D=1</t>
  </si>
  <si>
    <t>190656-014</t>
  </si>
  <si>
    <t>C2.4 D=1</t>
  </si>
  <si>
    <t>190656-015</t>
  </si>
  <si>
    <t>Field Blank D=1</t>
  </si>
  <si>
    <t>Field Blank</t>
  </si>
  <si>
    <t>190656-016</t>
  </si>
  <si>
    <t>C2.1 D=2</t>
  </si>
  <si>
    <t>190656-017</t>
  </si>
  <si>
    <t>C2.2 D=2</t>
  </si>
  <si>
    <t>190656-018</t>
  </si>
  <si>
    <t>C2.3 D=2</t>
  </si>
  <si>
    <t>190656-019</t>
  </si>
  <si>
    <t>C2.4 D=2</t>
  </si>
  <si>
    <t>190656-020</t>
  </si>
  <si>
    <t>Field Blank D=2</t>
  </si>
  <si>
    <t>190656-021</t>
  </si>
  <si>
    <t>C2.1 D=4</t>
  </si>
  <si>
    <t>190656-022</t>
  </si>
  <si>
    <t>C2.2 D=4</t>
  </si>
  <si>
    <t>190656-023</t>
  </si>
  <si>
    <t>C2.2 D=4 DUP</t>
  </si>
  <si>
    <t>190656-024</t>
  </si>
  <si>
    <t>C2.3 D=4</t>
  </si>
  <si>
    <t>190656-025</t>
  </si>
  <si>
    <t>C2.4 D=4</t>
  </si>
  <si>
    <t>190656-026</t>
  </si>
  <si>
    <t>C2.1 D=7</t>
  </si>
  <si>
    <t>190656-027</t>
  </si>
  <si>
    <t>C2.2 D=7</t>
  </si>
  <si>
    <t>190656-028</t>
  </si>
  <si>
    <t>C2.3 D=7</t>
  </si>
  <si>
    <t>190656-029</t>
  </si>
  <si>
    <t>C2.4 D=7</t>
  </si>
  <si>
    <t>190656-030</t>
  </si>
  <si>
    <t>Field Blank D=7</t>
  </si>
  <si>
    <t>190656-031</t>
  </si>
  <si>
    <t>C2.1 D=8</t>
  </si>
  <si>
    <t>190656-032</t>
  </si>
  <si>
    <t>C2.2 D=8</t>
  </si>
  <si>
    <t>190656-033</t>
  </si>
  <si>
    <t>C2.3 D=8</t>
  </si>
  <si>
    <t>190656-034</t>
  </si>
  <si>
    <t>C2.4 D=8</t>
  </si>
  <si>
    <t>190656-035</t>
  </si>
  <si>
    <t>Travel Blank D=8</t>
  </si>
  <si>
    <t>190656-036</t>
  </si>
  <si>
    <t>C2.1 D=9</t>
  </si>
  <si>
    <t>190656-037</t>
  </si>
  <si>
    <t>C2.2 D=9</t>
  </si>
  <si>
    <t>190656-038</t>
  </si>
  <si>
    <t>C2.3 D=9</t>
  </si>
  <si>
    <t>190656-039</t>
  </si>
  <si>
    <t>C2.3 Dup D=9</t>
  </si>
  <si>
    <t>190656-040</t>
  </si>
  <si>
    <t>C2.4 D=9</t>
  </si>
  <si>
    <t>190656-041</t>
  </si>
  <si>
    <t>C2.1 D=11</t>
  </si>
  <si>
    <t>190656-042</t>
  </si>
  <si>
    <t>C2.2 D=11</t>
  </si>
  <si>
    <t>190656-043</t>
  </si>
  <si>
    <t>C2.3 D=11</t>
  </si>
  <si>
    <t>190656-044</t>
  </si>
  <si>
    <t>C2.4 D=11</t>
  </si>
  <si>
    <t>190656-045</t>
  </si>
  <si>
    <t>Field Blank D=11</t>
  </si>
  <si>
    <t>190656-046</t>
  </si>
  <si>
    <t>C2.1 D=15</t>
  </si>
  <si>
    <t>190656-047</t>
  </si>
  <si>
    <t>C2.2 D=15</t>
  </si>
  <si>
    <t>190656-048</t>
  </si>
  <si>
    <t>C2.3 D=15</t>
  </si>
  <si>
    <t>190656-049</t>
  </si>
  <si>
    <t>C2.4 D=15</t>
  </si>
  <si>
    <t>190656-050</t>
  </si>
  <si>
    <t>Travel Blank D=15</t>
  </si>
  <si>
    <t>190656-051</t>
  </si>
  <si>
    <t>C2.1 D=16</t>
  </si>
  <si>
    <t>190656-052</t>
  </si>
  <si>
    <t>C2.2 D=16</t>
  </si>
  <si>
    <t>190656-053</t>
  </si>
  <si>
    <t>C2.3 D=16</t>
  </si>
  <si>
    <t>190656-054</t>
  </si>
  <si>
    <t>C2.4 D=16</t>
  </si>
  <si>
    <t>190656-055</t>
  </si>
  <si>
    <t>C2.4 Dup D=16</t>
  </si>
  <si>
    <t>190656-056</t>
  </si>
  <si>
    <t>C2.1 D=17</t>
  </si>
  <si>
    <t>190656-057</t>
  </si>
  <si>
    <t>C2.2 D=17</t>
  </si>
  <si>
    <t>190656-058</t>
  </si>
  <si>
    <t>C2.3 D=17</t>
  </si>
  <si>
    <t>190656-059</t>
  </si>
  <si>
    <t>C2.4 D=17</t>
  </si>
  <si>
    <t>190656-060</t>
  </si>
  <si>
    <t>Field Blank D=17</t>
  </si>
  <si>
    <t>190656-061</t>
  </si>
  <si>
    <t>C2.1 D=21</t>
  </si>
  <si>
    <t>190656-062</t>
  </si>
  <si>
    <t>C2.2 D=21</t>
  </si>
  <si>
    <t>190656-063</t>
  </si>
  <si>
    <t>C2.3 D=21</t>
  </si>
  <si>
    <t>190656-064</t>
  </si>
  <si>
    <t>C2.4 D=21</t>
  </si>
  <si>
    <t>190656-065</t>
  </si>
  <si>
    <t>Travel Blank D=21</t>
  </si>
  <si>
    <t>190656-066</t>
  </si>
  <si>
    <t>C2.1 D=22</t>
  </si>
  <si>
    <t>190656-067</t>
  </si>
  <si>
    <t>C2.1 Dup D=22</t>
  </si>
  <si>
    <t>190656-068</t>
  </si>
  <si>
    <t>C2.2 D=22</t>
  </si>
  <si>
    <t>190656-069</t>
  </si>
  <si>
    <t>C2.3 D=22</t>
  </si>
  <si>
    <t>190656-070</t>
  </si>
  <si>
    <t>C2.4 D=22</t>
  </si>
  <si>
    <t>190656-071</t>
  </si>
  <si>
    <t>C2.1 D=23</t>
  </si>
  <si>
    <t>190656-072</t>
  </si>
  <si>
    <t>C2.2 D=23</t>
  </si>
  <si>
    <t>190656-073</t>
  </si>
  <si>
    <t>C2.3 D=23</t>
  </si>
  <si>
    <t>190656-074</t>
  </si>
  <si>
    <t>C2.4 D=23</t>
  </si>
  <si>
    <t>190656-075</t>
  </si>
  <si>
    <t>Field Blank D=23</t>
  </si>
  <si>
    <t>190656-076</t>
  </si>
  <si>
    <t>C2.1 D=24</t>
  </si>
  <si>
    <t>190656-077</t>
  </si>
  <si>
    <t>C2.2 D=24</t>
  </si>
  <si>
    <t>190656-078</t>
  </si>
  <si>
    <t>C2.3 D=24</t>
  </si>
  <si>
    <t>190656-079</t>
  </si>
  <si>
    <t>C2.4 D=24</t>
  </si>
  <si>
    <t>190656-080</t>
  </si>
  <si>
    <t>Travel Blank D=24</t>
  </si>
  <si>
    <t>190656-081</t>
  </si>
  <si>
    <t>C2.1 D=28</t>
  </si>
  <si>
    <t>190656-082</t>
  </si>
  <si>
    <t>C2.2 D=28</t>
  </si>
  <si>
    <t>190656-083</t>
  </si>
  <si>
    <t>C2.2 Dup D=28</t>
  </si>
  <si>
    <t>190656-084</t>
  </si>
  <si>
    <t>C2.3 D=28</t>
  </si>
  <si>
    <t>190656-085</t>
  </si>
  <si>
    <t>C2.4 D=28</t>
  </si>
  <si>
    <t>190656-086</t>
  </si>
  <si>
    <t>C2.1 D=29</t>
  </si>
  <si>
    <t>190656-087</t>
  </si>
  <si>
    <t>C2.2 D=29</t>
  </si>
  <si>
    <t>190656-088</t>
  </si>
  <si>
    <t>C2.3 D=29</t>
  </si>
  <si>
    <t>190656-089</t>
  </si>
  <si>
    <t>C2.4 D=29</t>
  </si>
  <si>
    <t>190656-090</t>
  </si>
  <si>
    <t>Field Blank D=29</t>
  </si>
  <si>
    <t>190656-095</t>
  </si>
  <si>
    <t>Travel Blank D=30</t>
  </si>
  <si>
    <t>190656-098</t>
  </si>
  <si>
    <t>C2.3 D=31</t>
  </si>
  <si>
    <t>190656-099</t>
  </si>
  <si>
    <t>C2.3 Dup D=31</t>
  </si>
  <si>
    <t>190656-105</t>
  </si>
  <si>
    <t>Field Blank D=35</t>
  </si>
  <si>
    <t>190656-106</t>
  </si>
  <si>
    <t>Pore Water</t>
  </si>
  <si>
    <t>190656-107</t>
  </si>
  <si>
    <t>190656-108</t>
  </si>
  <si>
    <t>190656-109</t>
  </si>
  <si>
    <t>190656-110</t>
  </si>
  <si>
    <t>190656-111</t>
  </si>
  <si>
    <t>190656-112</t>
  </si>
  <si>
    <t>190656-113</t>
  </si>
  <si>
    <t>190656-114</t>
  </si>
  <si>
    <t>190656-115</t>
  </si>
  <si>
    <t>Core</t>
  </si>
  <si>
    <t>Date</t>
  </si>
  <si>
    <t>Sample ID</t>
  </si>
  <si>
    <t>Sample Day</t>
  </si>
  <si>
    <t>Flagged</t>
  </si>
  <si>
    <t>[As] ug/L</t>
  </si>
  <si>
    <t>[Fe] ug/L</t>
  </si>
  <si>
    <t>[Mn] ug/L</t>
  </si>
  <si>
    <t>Water Vol. (L)</t>
  </si>
  <si>
    <t>Flux As (ug/m^2/day)</t>
  </si>
  <si>
    <t>Flux Fe (ug/m^2/day)</t>
  </si>
  <si>
    <t>Flux Mn (ug/m^2/day)</t>
  </si>
  <si>
    <t>Mass Mn (ug)</t>
  </si>
  <si>
    <t>Mass Fe (ug)</t>
  </si>
  <si>
    <t>Mass As (ug)</t>
  </si>
  <si>
    <t>Treatment</t>
  </si>
  <si>
    <t>pH</t>
  </si>
  <si>
    <t>AVG</t>
  </si>
  <si>
    <t>RSD</t>
  </si>
  <si>
    <t>RDS</t>
  </si>
  <si>
    <t>Core 2.3</t>
  </si>
  <si>
    <t>Core 2.2</t>
  </si>
  <si>
    <t>Core 2.1</t>
  </si>
  <si>
    <t>Core 2.4</t>
  </si>
  <si>
    <t xml:space="preserve">C2.2 D=4 </t>
  </si>
  <si>
    <t xml:space="preserve">C2.2 Dup D=4 </t>
  </si>
  <si>
    <t>As</t>
  </si>
  <si>
    <t>Core 1</t>
  </si>
  <si>
    <t>Core 2</t>
  </si>
  <si>
    <t>Average</t>
  </si>
  <si>
    <t>SD</t>
  </si>
  <si>
    <t>Lake</t>
  </si>
  <si>
    <t>Lower Martin</t>
  </si>
  <si>
    <t>Porewater (1 cm below sediment-water interface)</t>
  </si>
  <si>
    <t>Yellowknife Bay</t>
  </si>
  <si>
    <t>ORP (mV)</t>
  </si>
  <si>
    <t>Bureau Veritas Commodities Canada Ltd.</t>
  </si>
  <si>
    <t>Final Report</t>
  </si>
  <si>
    <t>Client:</t>
  </si>
  <si>
    <t>Environment and Climate Change Canada</t>
  </si>
  <si>
    <t>File Created:</t>
  </si>
  <si>
    <t>Job Number:</t>
  </si>
  <si>
    <t>VAN19003778</t>
  </si>
  <si>
    <t>Number of Samples:</t>
  </si>
  <si>
    <t>Project:</t>
  </si>
  <si>
    <t>Shipment ID:</t>
  </si>
  <si>
    <t>P.O. Number:</t>
  </si>
  <si>
    <t>Received:</t>
  </si>
  <si>
    <t>Method</t>
  </si>
  <si>
    <t>AQ250</t>
  </si>
  <si>
    <t>Analyte</t>
  </si>
  <si>
    <t>Mo</t>
  </si>
  <si>
    <t>Cu</t>
  </si>
  <si>
    <t>Pb</t>
  </si>
  <si>
    <t>Zn</t>
  </si>
  <si>
    <t>Ag</t>
  </si>
  <si>
    <t>Ni</t>
  </si>
  <si>
    <t>Co</t>
  </si>
  <si>
    <t>Mn</t>
  </si>
  <si>
    <t>Fe</t>
  </si>
  <si>
    <t>U</t>
  </si>
  <si>
    <t>Au</t>
  </si>
  <si>
    <t>Th</t>
  </si>
  <si>
    <t>Sr</t>
  </si>
  <si>
    <t>Cd</t>
  </si>
  <si>
    <t>Sb</t>
  </si>
  <si>
    <t>Bi</t>
  </si>
  <si>
    <t>V</t>
  </si>
  <si>
    <t>Ca</t>
  </si>
  <si>
    <t>P</t>
  </si>
  <si>
    <t>La</t>
  </si>
  <si>
    <t>Cr</t>
  </si>
  <si>
    <t>Mg</t>
  </si>
  <si>
    <t>Ba</t>
  </si>
  <si>
    <t>Ti</t>
  </si>
  <si>
    <t>B</t>
  </si>
  <si>
    <t>Al</t>
  </si>
  <si>
    <t>Na</t>
  </si>
  <si>
    <t>K</t>
  </si>
  <si>
    <t>W</t>
  </si>
  <si>
    <t>Sc</t>
  </si>
  <si>
    <t>Tl</t>
  </si>
  <si>
    <t>S</t>
  </si>
  <si>
    <t>Hg</t>
  </si>
  <si>
    <t>Se</t>
  </si>
  <si>
    <t>Te</t>
  </si>
  <si>
    <t>Ga</t>
  </si>
  <si>
    <t>Unit</t>
  </si>
  <si>
    <t>PPM</t>
  </si>
  <si>
    <t>PPB</t>
  </si>
  <si>
    <t>%</t>
  </si>
  <si>
    <t>MDL</t>
  </si>
  <si>
    <t>Sample</t>
  </si>
  <si>
    <t>Type</t>
  </si>
  <si>
    <t>C2.3 0-1 cm</t>
  </si>
  <si>
    <t>Lake Sediment</t>
  </si>
  <si>
    <t>&lt;20</t>
  </si>
  <si>
    <t>C2.3 1-1.5 cm</t>
  </si>
  <si>
    <t>C2.3 1.5-2 cm</t>
  </si>
  <si>
    <t>C2.3 2-2.5 cm</t>
  </si>
  <si>
    <t>C2.3 2.5-3 cm</t>
  </si>
  <si>
    <t>C2.3 3-3.5 cm</t>
  </si>
  <si>
    <t>C2.3 3.5-4 cm</t>
  </si>
  <si>
    <t>C2.3 4-4.5 cm</t>
  </si>
  <si>
    <t>C2.3 4.5-5 cm</t>
  </si>
  <si>
    <t>C2.4 0-1 cm</t>
  </si>
  <si>
    <t>C2.4 1-1.5 cm</t>
  </si>
  <si>
    <t>C2.4 1.5-2 cm</t>
  </si>
  <si>
    <t>C2.4 2-2.5 cm</t>
  </si>
  <si>
    <t>C2.4 2.5-3 cm</t>
  </si>
  <si>
    <t>C2.4 3-3.5 cm</t>
  </si>
  <si>
    <t>C2.4 3.5-4 cm</t>
  </si>
  <si>
    <t>C2.4 4-4.5 cm</t>
  </si>
  <si>
    <t>C2.4 4.5-5 cm</t>
  </si>
  <si>
    <t>C2.1 0-3 cm</t>
  </si>
  <si>
    <t>C2.2 0-3 cm</t>
  </si>
  <si>
    <t>PACS-2A</t>
  </si>
  <si>
    <t>PACS-2B</t>
  </si>
  <si>
    <t>Pulp Duplicates</t>
  </si>
  <si>
    <t>REP</t>
  </si>
  <si>
    <t>Reference Materials</t>
  </si>
  <si>
    <t>STD DS11</t>
  </si>
  <si>
    <t>STD</t>
  </si>
  <si>
    <t>STD OREAS262</t>
  </si>
  <si>
    <t>&lt;0.1</t>
  </si>
  <si>
    <t>STD BVGEO01</t>
  </si>
  <si>
    <t>BLK</t>
  </si>
  <si>
    <t>&lt;0.01</t>
  </si>
  <si>
    <t>&lt;2</t>
  </si>
  <si>
    <t>&lt;1</t>
  </si>
  <si>
    <t>&lt;0.2</t>
  </si>
  <si>
    <t>&lt;0.5</t>
  </si>
  <si>
    <t>&lt;0.02</t>
  </si>
  <si>
    <t>&lt;0.001</t>
  </si>
  <si>
    <t>&lt;5</t>
  </si>
  <si>
    <t>Mean Temp, Day (°C)</t>
  </si>
  <si>
    <t>SUMMARY DATA:</t>
  </si>
  <si>
    <t>SO4 concentration in ppm</t>
  </si>
  <si>
    <t xml:space="preserve">Highlighted with red are </t>
  </si>
  <si>
    <t>values below LOD (or 5X) ppm:</t>
  </si>
  <si>
    <t>SO4</t>
  </si>
  <si>
    <t>Calibration Stds</t>
  </si>
  <si>
    <t>ppm</t>
  </si>
  <si>
    <t>0.05ppm</t>
  </si>
  <si>
    <t>AVERAGE:</t>
  </si>
  <si>
    <t>STDEV:</t>
  </si>
  <si>
    <t>LOD for 1X (ppm)</t>
  </si>
  <si>
    <t>LOD for 5X (ppm)</t>
  </si>
  <si>
    <t xml:space="preserve">C2.1; D=0 </t>
  </si>
  <si>
    <t xml:space="preserve">C2.1 Dup; D=0 </t>
  </si>
  <si>
    <t xml:space="preserve">C2.1; D=7 </t>
  </si>
  <si>
    <t xml:space="preserve">C2.1; D=15 </t>
  </si>
  <si>
    <t xml:space="preserve">C2.1; D=22 </t>
  </si>
  <si>
    <t xml:space="preserve">C2.1; D=29 </t>
  </si>
  <si>
    <t xml:space="preserve">C2.2; D=0 </t>
  </si>
  <si>
    <t xml:space="preserve">C2.2; D=7 </t>
  </si>
  <si>
    <t xml:space="preserve">C2.2; D=15 </t>
  </si>
  <si>
    <t xml:space="preserve">C2.2; D=22 </t>
  </si>
  <si>
    <t xml:space="preserve">C2.2 Dup; D=22 </t>
  </si>
  <si>
    <t xml:space="preserve">C2.2; D=29 </t>
  </si>
  <si>
    <t xml:space="preserve">C2.3; D=0 </t>
  </si>
  <si>
    <t xml:space="preserve">C2.3; D=7 </t>
  </si>
  <si>
    <t xml:space="preserve">C2.3; D=15 </t>
  </si>
  <si>
    <t xml:space="preserve">C2.3; D=22 </t>
  </si>
  <si>
    <t xml:space="preserve">C2.3; D=29 </t>
  </si>
  <si>
    <t xml:space="preserve">C2.4; D=0 </t>
  </si>
  <si>
    <t xml:space="preserve">C2.4; D=7 </t>
  </si>
  <si>
    <t xml:space="preserve">C2.4; D=15 </t>
  </si>
  <si>
    <t xml:space="preserve">C2.4; D=22 </t>
  </si>
  <si>
    <t xml:space="preserve">C2.4; D=29 </t>
  </si>
  <si>
    <t xml:space="preserve">C2.4; D=36 </t>
  </si>
  <si>
    <t xml:space="preserve">C2.4 Dup; D=36 </t>
  </si>
  <si>
    <t xml:space="preserve">Field Blank; D=29 </t>
  </si>
  <si>
    <t xml:space="preserve">Field Blank; D=7 </t>
  </si>
  <si>
    <t xml:space="preserve">Travel Blank; D=15 </t>
  </si>
  <si>
    <t>Blank-corrected values</t>
  </si>
  <si>
    <t>Experiment Day</t>
  </si>
  <si>
    <t>Core ID</t>
  </si>
  <si>
    <t>Nitrogen Soluble (mg/L)</t>
  </si>
  <si>
    <t>Carbon Dissolved Organic (mg/L)</t>
  </si>
  <si>
    <t>C2.1; D=0</t>
  </si>
  <si>
    <t>C2.1; D=7</t>
  </si>
  <si>
    <t>C2.1; D=15</t>
  </si>
  <si>
    <t>C2.1; D=22</t>
  </si>
  <si>
    <t>&lt; 0.2</t>
  </si>
  <si>
    <t>&lt; 0.5</t>
  </si>
  <si>
    <t>C2.1; D=29</t>
  </si>
  <si>
    <t>C2.2; D=0</t>
  </si>
  <si>
    <t>C2.2; D=7</t>
  </si>
  <si>
    <t>C2.2; D=15</t>
  </si>
  <si>
    <t>C2.2; D=22</t>
  </si>
  <si>
    <t>C2.2; D=29</t>
  </si>
  <si>
    <t>C2.3; D=0</t>
  </si>
  <si>
    <t>C2.3; D=7</t>
  </si>
  <si>
    <t>C2.3; D=15</t>
  </si>
  <si>
    <t>C2.3; D=22</t>
  </si>
  <si>
    <t>C2.3; D=29</t>
  </si>
  <si>
    <t>C2.3; D=36</t>
  </si>
  <si>
    <t>C2.4; D=0</t>
  </si>
  <si>
    <t>C2.4; D=7</t>
  </si>
  <si>
    <t>C2.4; D=15</t>
  </si>
  <si>
    <t>C2.4; D=22</t>
  </si>
  <si>
    <t>C2.4; D=29</t>
  </si>
  <si>
    <t>C2.4; D=36</t>
  </si>
  <si>
    <t>Field and Travel Blanks</t>
  </si>
  <si>
    <t>Travel Blank; D=0</t>
  </si>
  <si>
    <t>Field Blank; D=7</t>
  </si>
  <si>
    <t>Travel Blank; D=15</t>
  </si>
  <si>
    <t>Field Blank; D=29</t>
  </si>
  <si>
    <t>Average Field Blank</t>
  </si>
  <si>
    <t>Duplicates</t>
  </si>
  <si>
    <t>C2.1 Dup; D=0</t>
  </si>
  <si>
    <t>C2.2 Dup; D=22</t>
  </si>
  <si>
    <t>C2.3 Dup; D=36</t>
  </si>
  <si>
    <t>Mean RSD</t>
  </si>
  <si>
    <t>Attention:  John Chételat</t>
  </si>
  <si>
    <t xml:space="preserve"> </t>
  </si>
  <si>
    <t>Project #:  YELLOWKNIFE - BATCH 1</t>
  </si>
  <si>
    <t>Location:  Lab Incubation</t>
  </si>
  <si>
    <t>Analysis of Water</t>
  </si>
  <si>
    <t>Analytes:</t>
  </si>
  <si>
    <t>Nitrogen - Soluble</t>
  </si>
  <si>
    <t>Carbon - Dissolved Organic</t>
  </si>
  <si>
    <t>Units:</t>
  </si>
  <si>
    <t>mg/L</t>
  </si>
  <si>
    <t>RL:</t>
  </si>
  <si>
    <t>RPC Sample ID</t>
  </si>
  <si>
    <t>Date Sampled</t>
  </si>
  <si>
    <t>323301-01</t>
  </si>
  <si>
    <t>323301-02</t>
  </si>
  <si>
    <t>323301-03</t>
  </si>
  <si>
    <t>323301-04</t>
  </si>
  <si>
    <t>323301-05</t>
  </si>
  <si>
    <t>323301-06</t>
  </si>
  <si>
    <t>323301-07</t>
  </si>
  <si>
    <t>323301-08</t>
  </si>
  <si>
    <t>323301-09</t>
  </si>
  <si>
    <t>323301-10</t>
  </si>
  <si>
    <t>323301-11</t>
  </si>
  <si>
    <t>323301-12</t>
  </si>
  <si>
    <t>323301-13</t>
  </si>
  <si>
    <t>323301-14</t>
  </si>
  <si>
    <t>323301-15</t>
  </si>
  <si>
    <t>323301-16</t>
  </si>
  <si>
    <t>323301-17</t>
  </si>
  <si>
    <t>323301-18</t>
  </si>
  <si>
    <t>323301-19</t>
  </si>
  <si>
    <t>323301-20</t>
  </si>
  <si>
    <t>323301-21</t>
  </si>
  <si>
    <t>323301-22</t>
  </si>
  <si>
    <t>323301-23</t>
  </si>
  <si>
    <t>323301-24</t>
  </si>
  <si>
    <t>323301-25</t>
  </si>
  <si>
    <t>323301-26</t>
  </si>
  <si>
    <t>323301-30</t>
  </si>
  <si>
    <t>323301-31</t>
  </si>
  <si>
    <t>This report relates only to the sample(s) and information provided to the laboratory.</t>
  </si>
  <si>
    <t>RL = Reporting Limit</t>
  </si>
  <si>
    <t>Core 2.1 - Lower Martin Lake</t>
  </si>
  <si>
    <t>Core 2.2 - Lower Martin Lake</t>
  </si>
  <si>
    <t>Core 2.3 - Yellowknife Bay</t>
  </si>
  <si>
    <t>Core 2.4 - Yellowknife Bay</t>
  </si>
  <si>
    <t>Sulfur</t>
  </si>
  <si>
    <t>µg/g</t>
  </si>
  <si>
    <t>mg/g</t>
  </si>
  <si>
    <t>% weight</t>
  </si>
  <si>
    <t xml:space="preserve">Mean </t>
  </si>
  <si>
    <t>SE</t>
  </si>
  <si>
    <t>N</t>
  </si>
  <si>
    <t>Lower Martin Lake</t>
  </si>
  <si>
    <t xml:space="preserve">Summary Table of Sediment Metal(loid) Concentrations in the Experimental Cores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</si>
</sst>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[$-409]d\-mmm\-yy;@"/>
  </numFmts>
  <fonts count="13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Fill="1" applyBorder="1" applyAlignment="1">
      <alignment wrapText="1"/>
    </xf>
    <xf numFmtId="15" fontId="2" fillId="0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0" borderId="0" xfId="0" applyFont="1"/>
    <xf numFmtId="0" fontId="4" fillId="0" borderId="1" xfId="0" applyFont="1" applyFill="1" applyBorder="1" applyAlignment="1">
      <alignment wrapText="1"/>
    </xf>
    <xf numFmtId="0" fontId="0" fillId="0" borderId="0" xfId="0" applyFill="1"/>
    <xf numFmtId="0" fontId="3" fillId="0" borderId="0" xfId="0" applyFont="1" applyFill="1"/>
    <xf numFmtId="2" fontId="5" fillId="0" borderId="0" xfId="0" applyNumberFormat="1" applyFont="1" applyFill="1"/>
    <xf numFmtId="2" fontId="6" fillId="0" borderId="0" xfId="0" applyNumberFormat="1" applyFont="1" applyFill="1"/>
    <xf numFmtId="1" fontId="0" fillId="0" borderId="0" xfId="0" applyNumberFormat="1" applyFill="1"/>
    <xf numFmtId="164" fontId="3" fillId="0" borderId="0" xfId="0" applyNumberFormat="1" applyFont="1" applyFill="1"/>
    <xf numFmtId="164" fontId="0" fillId="0" borderId="0" xfId="0" applyNumberFormat="1" applyFill="1"/>
    <xf numFmtId="165" fontId="3" fillId="0" borderId="0" xfId="0" applyNumberFormat="1" applyFont="1" applyFill="1"/>
    <xf numFmtId="165" fontId="0" fillId="0" borderId="0" xfId="0" applyNumberFormat="1" applyFill="1"/>
    <xf numFmtId="1" fontId="3" fillId="0" borderId="0" xfId="0" applyNumberFormat="1" applyFont="1" applyFill="1"/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15" fontId="4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wrapText="1"/>
    </xf>
    <xf numFmtId="165" fontId="3" fillId="0" borderId="0" xfId="0" applyNumberFormat="1" applyFont="1"/>
    <xf numFmtId="165" fontId="0" fillId="0" borderId="0" xfId="0" applyNumberFormat="1"/>
    <xf numFmtId="165" fontId="4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2" fontId="0" fillId="0" borderId="0" xfId="0" applyNumberFormat="1"/>
    <xf numFmtId="0" fontId="0" fillId="0" borderId="4" xfId="0" applyNumberFormat="1" applyFont="1" applyFill="1" applyBorder="1" applyAlignment="1">
      <alignment wrapText="1"/>
    </xf>
    <xf numFmtId="0" fontId="4" fillId="0" borderId="0" xfId="0" applyFont="1" applyFill="1"/>
    <xf numFmtId="0" fontId="1" fillId="0" borderId="1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1" fillId="0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5" fontId="0" fillId="0" borderId="0" xfId="0" applyNumberFormat="1"/>
    <xf numFmtId="0" fontId="2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7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0" xfId="0" applyFont="1" applyFill="1" applyBorder="1"/>
    <xf numFmtId="0" fontId="7" fillId="0" borderId="9" xfId="0" applyFont="1" applyBorder="1"/>
    <xf numFmtId="0" fontId="8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4" fontId="7" fillId="5" borderId="0" xfId="0" applyNumberFormat="1" applyFont="1" applyFill="1" applyBorder="1" applyAlignment="1">
      <alignment horizontal="right"/>
    </xf>
    <xf numFmtId="0" fontId="7" fillId="6" borderId="0" xfId="0" applyFont="1" applyFill="1" applyBorder="1" applyAlignment="1">
      <alignment horizontal="left"/>
    </xf>
    <xf numFmtId="164" fontId="7" fillId="6" borderId="0" xfId="0" applyNumberFormat="1" applyFont="1" applyFill="1" applyBorder="1" applyAlignment="1">
      <alignment horizontal="right"/>
    </xf>
    <xf numFmtId="0" fontId="8" fillId="0" borderId="8" xfId="0" applyFont="1" applyBorder="1"/>
    <xf numFmtId="2" fontId="7" fillId="0" borderId="0" xfId="0" applyNumberFormat="1" applyFont="1" applyFill="1" applyBorder="1" applyAlignment="1">
      <alignment horizontal="right"/>
    </xf>
    <xf numFmtId="2" fontId="7" fillId="3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7" fillId="0" borderId="10" xfId="0" applyFont="1" applyBorder="1"/>
    <xf numFmtId="0" fontId="7" fillId="0" borderId="11" xfId="0" applyFont="1" applyFill="1" applyBorder="1" applyAlignment="1">
      <alignment horizontal="left"/>
    </xf>
    <xf numFmtId="164" fontId="7" fillId="0" borderId="11" xfId="0" applyNumberFormat="1" applyFont="1" applyFill="1" applyBorder="1" applyAlignment="1">
      <alignment horizontal="right"/>
    </xf>
    <xf numFmtId="0" fontId="7" fillId="0" borderId="12" xfId="0" applyFont="1" applyBorder="1"/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Border="1"/>
    <xf numFmtId="0" fontId="9" fillId="0" borderId="0" xfId="0" applyFont="1"/>
    <xf numFmtId="0" fontId="0" fillId="7" borderId="0" xfId="0" applyFill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 applyAlignment="1"/>
    <xf numFmtId="0" fontId="10" fillId="0" borderId="0" xfId="0" applyFont="1" applyBorder="1" applyAlignment="1"/>
    <xf numFmtId="0" fontId="0" fillId="0" borderId="0" xfId="0" applyBorder="1" applyAlignment="1"/>
    <xf numFmtId="0" fontId="11" fillId="0" borderId="0" xfId="0" applyFont="1"/>
    <xf numFmtId="0" fontId="9" fillId="0" borderId="13" xfId="0" applyFont="1" applyBorder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6" fontId="10" fillId="0" borderId="17" xfId="0" applyNumberFormat="1" applyFont="1" applyFill="1" applyBorder="1" applyAlignment="1">
      <alignment horizontal="center"/>
    </xf>
    <xf numFmtId="0" fontId="12" fillId="0" borderId="0" xfId="0" applyFont="1"/>
    <xf numFmtId="0" fontId="10" fillId="0" borderId="15" xfId="0" applyNumberFormat="1" applyFont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1" fontId="0" fillId="0" borderId="0" xfId="0" applyNumberFormat="1"/>
    <xf numFmtId="0" fontId="4" fillId="0" borderId="15" xfId="0" applyFont="1" applyBorder="1"/>
    <xf numFmtId="0" fontId="0" fillId="0" borderId="15" xfId="0" applyBorder="1"/>
    <xf numFmtId="165" fontId="4" fillId="0" borderId="15" xfId="0" applyNumberFormat="1" applyFont="1" applyBorder="1"/>
    <xf numFmtId="0" fontId="3" fillId="0" borderId="15" xfId="0" applyFont="1" applyFill="1" applyBorder="1"/>
  </cellXfs>
  <cellStyles count="1">
    <cellStyle name="Normal" xfId="0" builtinId="0"/>
  </cellStyles>
  <dxfs count="3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1"/>
  <sheetViews>
    <sheetView tabSelected="1" workbookViewId="0">
      <selection activeCell="B42" sqref="B42"/>
    </sheetView>
  </sheetViews>
  <sheetFormatPr defaultRowHeight="12.75" x14ac:dyDescent="0.2"/>
  <cols>
    <col min="1" max="1" width="22.42578125" bestFit="1" customWidth="1"/>
    <col min="2" max="2" width="14.7109375" bestFit="1" customWidth="1"/>
    <col min="3" max="3" width="11" bestFit="1" customWidth="1"/>
    <col min="4" max="4" width="16.140625" bestFit="1" customWidth="1"/>
    <col min="5" max="5" width="12.85546875" bestFit="1" customWidth="1"/>
    <col min="6" max="6" width="16.42578125" bestFit="1" customWidth="1"/>
    <col min="7" max="7" width="18.28515625" bestFit="1" customWidth="1"/>
    <col min="8" max="8" width="20" bestFit="1" customWidth="1"/>
    <col min="9" max="9" width="15.7109375" bestFit="1" customWidth="1"/>
    <col min="10" max="10" width="21" bestFit="1" customWidth="1"/>
    <col min="11" max="11" width="15.140625" bestFit="1" customWidth="1"/>
    <col min="12" max="12" width="10.42578125" bestFit="1" customWidth="1"/>
    <col min="13" max="13" width="14.42578125" bestFit="1" customWidth="1"/>
    <col min="14" max="14" width="5.28515625" bestFit="1" customWidth="1"/>
    <col min="15" max="15" width="10.7109375" bestFit="1" customWidth="1"/>
    <col min="16" max="16" width="20.7109375" bestFit="1" customWidth="1"/>
    <col min="17" max="17" width="21.7109375" bestFit="1" customWidth="1"/>
    <col min="18" max="18" width="12.5703125" bestFit="1" customWidth="1"/>
    <col min="19" max="19" width="11.5703125" bestFit="1" customWidth="1"/>
    <col min="20" max="20" width="11.28515625" bestFit="1" customWidth="1"/>
    <col min="21" max="21" width="16.42578125" bestFit="1" customWidth="1"/>
    <col min="22" max="22" width="6.28515625" customWidth="1"/>
  </cols>
  <sheetData>
    <row r="1" spans="1:22" ht="13.5" customHeight="1" x14ac:dyDescent="0.2">
      <c r="A1" s="49" t="s">
        <v>0</v>
      </c>
      <c r="B1" s="49" t="s">
        <v>1</v>
      </c>
      <c r="C1" s="3" t="s">
        <v>228</v>
      </c>
      <c r="D1" s="49" t="s">
        <v>2</v>
      </c>
      <c r="E1" s="49" t="s">
        <v>3</v>
      </c>
      <c r="F1" s="49" t="s">
        <v>4</v>
      </c>
      <c r="G1" s="49" t="s">
        <v>5</v>
      </c>
      <c r="H1" s="49" t="s">
        <v>6</v>
      </c>
      <c r="I1" s="49" t="s">
        <v>7</v>
      </c>
      <c r="J1" s="49" t="s">
        <v>8</v>
      </c>
      <c r="K1" s="49" t="s">
        <v>9</v>
      </c>
      <c r="L1" s="49" t="s">
        <v>10</v>
      </c>
      <c r="M1" s="49" t="s">
        <v>11</v>
      </c>
      <c r="N1" s="49" t="s">
        <v>12</v>
      </c>
      <c r="O1" s="49" t="s">
        <v>13</v>
      </c>
      <c r="P1" s="49" t="s">
        <v>14</v>
      </c>
      <c r="Q1" s="49" t="s">
        <v>15</v>
      </c>
      <c r="R1" s="49" t="s">
        <v>16</v>
      </c>
      <c r="S1" s="49" t="s">
        <v>17</v>
      </c>
      <c r="T1" s="49" t="s">
        <v>18</v>
      </c>
      <c r="U1" s="49" t="s">
        <v>19</v>
      </c>
      <c r="V1" s="49" t="s">
        <v>20</v>
      </c>
    </row>
    <row r="2" spans="1:22" ht="13.5" customHeight="1" x14ac:dyDescent="0.2">
      <c r="A2" s="50" t="s">
        <v>21</v>
      </c>
      <c r="B2" s="50" t="s">
        <v>22</v>
      </c>
      <c r="C2" s="4">
        <v>2.1</v>
      </c>
      <c r="D2" s="50" t="s">
        <v>23</v>
      </c>
      <c r="E2" s="50" t="s">
        <v>24</v>
      </c>
      <c r="F2" s="50" t="s">
        <v>25</v>
      </c>
      <c r="G2" s="2">
        <v>43633</v>
      </c>
      <c r="H2" s="2">
        <v>43683.638194444444</v>
      </c>
      <c r="I2" s="50" t="s">
        <v>26</v>
      </c>
      <c r="J2" s="50" t="s">
        <v>27</v>
      </c>
      <c r="K2" s="50" t="s">
        <v>31</v>
      </c>
      <c r="L2" s="50" t="s">
        <v>25</v>
      </c>
      <c r="M2" s="51">
        <v>58</v>
      </c>
      <c r="N2" s="50" t="s">
        <v>28</v>
      </c>
      <c r="O2" s="51">
        <v>0.2</v>
      </c>
      <c r="P2" s="50" t="s">
        <v>25</v>
      </c>
      <c r="Q2" s="50" t="s">
        <v>25</v>
      </c>
      <c r="R2" s="2">
        <v>43693.448993055557</v>
      </c>
      <c r="S2" s="50" t="s">
        <v>25</v>
      </c>
      <c r="T2" s="50" t="s">
        <v>29</v>
      </c>
      <c r="U2" s="50" t="s">
        <v>30</v>
      </c>
      <c r="V2" s="51">
        <v>0.2</v>
      </c>
    </row>
    <row r="3" spans="1:22" ht="13.5" customHeight="1" x14ac:dyDescent="0.2">
      <c r="A3" s="50" t="s">
        <v>21</v>
      </c>
      <c r="B3" s="50" t="s">
        <v>22</v>
      </c>
      <c r="C3" s="4">
        <v>2.1</v>
      </c>
      <c r="D3" s="50" t="s">
        <v>23</v>
      </c>
      <c r="E3" s="50" t="s">
        <v>24</v>
      </c>
      <c r="F3" s="50" t="s">
        <v>25</v>
      </c>
      <c r="G3" s="2">
        <v>43633</v>
      </c>
      <c r="H3" s="2">
        <v>43683.638194444444</v>
      </c>
      <c r="I3" s="50" t="s">
        <v>26</v>
      </c>
      <c r="J3" s="50" t="s">
        <v>27</v>
      </c>
      <c r="K3" s="50" t="s">
        <v>33</v>
      </c>
      <c r="L3" s="50" t="s">
        <v>25</v>
      </c>
      <c r="M3" s="51">
        <v>33</v>
      </c>
      <c r="N3" s="50" t="s">
        <v>34</v>
      </c>
      <c r="O3" s="51">
        <v>5</v>
      </c>
      <c r="P3" s="50" t="s">
        <v>25</v>
      </c>
      <c r="Q3" s="50" t="s">
        <v>25</v>
      </c>
      <c r="R3" s="2">
        <v>43693.448993055557</v>
      </c>
      <c r="S3" s="50" t="s">
        <v>25</v>
      </c>
      <c r="T3" s="50" t="s">
        <v>29</v>
      </c>
      <c r="U3" s="50" t="s">
        <v>30</v>
      </c>
      <c r="V3" s="51">
        <v>5</v>
      </c>
    </row>
    <row r="4" spans="1:22" ht="13.5" customHeight="1" x14ac:dyDescent="0.2">
      <c r="A4" s="50" t="s">
        <v>21</v>
      </c>
      <c r="B4" s="50" t="s">
        <v>22</v>
      </c>
      <c r="C4" s="4">
        <v>2.1</v>
      </c>
      <c r="D4" s="50" t="s">
        <v>23</v>
      </c>
      <c r="E4" s="50" t="s">
        <v>24</v>
      </c>
      <c r="F4" s="50" t="s">
        <v>25</v>
      </c>
      <c r="G4" s="2">
        <v>43633</v>
      </c>
      <c r="H4" s="2">
        <v>43683.638194444444</v>
      </c>
      <c r="I4" s="50" t="s">
        <v>26</v>
      </c>
      <c r="J4" s="50" t="s">
        <v>27</v>
      </c>
      <c r="K4" s="50" t="s">
        <v>35</v>
      </c>
      <c r="L4" s="50" t="s">
        <v>25</v>
      </c>
      <c r="M4" s="51">
        <v>3.2</v>
      </c>
      <c r="N4" s="50" t="s">
        <v>28</v>
      </c>
      <c r="O4" s="51">
        <v>0.1</v>
      </c>
      <c r="P4" s="50" t="s">
        <v>25</v>
      </c>
      <c r="Q4" s="50" t="s">
        <v>25</v>
      </c>
      <c r="R4" s="2">
        <v>43693.448993055557</v>
      </c>
      <c r="S4" s="50" t="s">
        <v>25</v>
      </c>
      <c r="T4" s="50" t="s">
        <v>29</v>
      </c>
      <c r="U4" s="50" t="s">
        <v>30</v>
      </c>
      <c r="V4" s="51">
        <v>0.1</v>
      </c>
    </row>
    <row r="5" spans="1:22" ht="13.5" customHeight="1" x14ac:dyDescent="0.2">
      <c r="A5" s="50" t="s">
        <v>21</v>
      </c>
      <c r="B5" s="50" t="s">
        <v>36</v>
      </c>
      <c r="C5" s="4">
        <v>2.1</v>
      </c>
      <c r="D5" s="50" t="s">
        <v>37</v>
      </c>
      <c r="E5" s="50" t="s">
        <v>38</v>
      </c>
      <c r="F5" s="50" t="s">
        <v>25</v>
      </c>
      <c r="G5" s="2">
        <v>43633</v>
      </c>
      <c r="H5" s="2">
        <v>43683.638194444444</v>
      </c>
      <c r="I5" s="50" t="s">
        <v>26</v>
      </c>
      <c r="J5" s="50" t="s">
        <v>27</v>
      </c>
      <c r="K5" s="50" t="s">
        <v>31</v>
      </c>
      <c r="L5" s="50" t="s">
        <v>25</v>
      </c>
      <c r="M5" s="51">
        <v>57.5</v>
      </c>
      <c r="N5" s="50" t="s">
        <v>28</v>
      </c>
      <c r="O5" s="51">
        <v>0.2</v>
      </c>
      <c r="P5" s="50" t="s">
        <v>25</v>
      </c>
      <c r="Q5" s="50" t="s">
        <v>25</v>
      </c>
      <c r="R5" s="2">
        <v>43693.450127314813</v>
      </c>
      <c r="S5" s="50" t="s">
        <v>25</v>
      </c>
      <c r="T5" s="50" t="s">
        <v>29</v>
      </c>
      <c r="U5" s="50" t="s">
        <v>30</v>
      </c>
      <c r="V5" s="51">
        <v>0.2</v>
      </c>
    </row>
    <row r="6" spans="1:22" ht="13.5" customHeight="1" x14ac:dyDescent="0.2">
      <c r="A6" s="50" t="s">
        <v>21</v>
      </c>
      <c r="B6" s="50" t="s">
        <v>36</v>
      </c>
      <c r="C6" s="4">
        <v>2.1</v>
      </c>
      <c r="D6" s="50" t="s">
        <v>37</v>
      </c>
      <c r="E6" s="50" t="s">
        <v>38</v>
      </c>
      <c r="F6" s="50" t="s">
        <v>25</v>
      </c>
      <c r="G6" s="2">
        <v>43633</v>
      </c>
      <c r="H6" s="2">
        <v>43683.638194444444</v>
      </c>
      <c r="I6" s="50" t="s">
        <v>26</v>
      </c>
      <c r="J6" s="50" t="s">
        <v>27</v>
      </c>
      <c r="K6" s="50" t="s">
        <v>33</v>
      </c>
      <c r="L6" s="50" t="s">
        <v>25</v>
      </c>
      <c r="M6" s="51">
        <v>35</v>
      </c>
      <c r="N6" s="50" t="s">
        <v>34</v>
      </c>
      <c r="O6" s="51">
        <v>5</v>
      </c>
      <c r="P6" s="50" t="s">
        <v>25</v>
      </c>
      <c r="Q6" s="50" t="s">
        <v>25</v>
      </c>
      <c r="R6" s="2">
        <v>43693.450127314813</v>
      </c>
      <c r="S6" s="50" t="s">
        <v>25</v>
      </c>
      <c r="T6" s="50" t="s">
        <v>29</v>
      </c>
      <c r="U6" s="50" t="s">
        <v>30</v>
      </c>
      <c r="V6" s="51">
        <v>5</v>
      </c>
    </row>
    <row r="7" spans="1:22" ht="13.5" customHeight="1" x14ac:dyDescent="0.2">
      <c r="A7" s="50" t="s">
        <v>21</v>
      </c>
      <c r="B7" s="50" t="s">
        <v>36</v>
      </c>
      <c r="C7" s="4">
        <v>2.1</v>
      </c>
      <c r="D7" s="50" t="s">
        <v>37</v>
      </c>
      <c r="E7" s="50" t="s">
        <v>38</v>
      </c>
      <c r="F7" s="50" t="s">
        <v>25</v>
      </c>
      <c r="G7" s="2">
        <v>43633</v>
      </c>
      <c r="H7" s="2">
        <v>43683.638194444444</v>
      </c>
      <c r="I7" s="50" t="s">
        <v>26</v>
      </c>
      <c r="J7" s="50" t="s">
        <v>27</v>
      </c>
      <c r="K7" s="50" t="s">
        <v>35</v>
      </c>
      <c r="L7" s="50" t="s">
        <v>25</v>
      </c>
      <c r="M7" s="51">
        <v>3.2</v>
      </c>
      <c r="N7" s="50" t="s">
        <v>28</v>
      </c>
      <c r="O7" s="51">
        <v>0.1</v>
      </c>
      <c r="P7" s="50" t="s">
        <v>25</v>
      </c>
      <c r="Q7" s="50" t="s">
        <v>25</v>
      </c>
      <c r="R7" s="2">
        <v>43693.450127314813</v>
      </c>
      <c r="S7" s="50" t="s">
        <v>25</v>
      </c>
      <c r="T7" s="50" t="s">
        <v>29</v>
      </c>
      <c r="U7" s="50" t="s">
        <v>30</v>
      </c>
      <c r="V7" s="51">
        <v>0.1</v>
      </c>
    </row>
    <row r="8" spans="1:22" ht="13.5" customHeight="1" x14ac:dyDescent="0.2">
      <c r="A8" s="50" t="s">
        <v>21</v>
      </c>
      <c r="B8" s="50" t="s">
        <v>39</v>
      </c>
      <c r="C8" s="50">
        <v>2.2000000000000002</v>
      </c>
      <c r="D8" s="50" t="s">
        <v>40</v>
      </c>
      <c r="E8" s="50" t="s">
        <v>24</v>
      </c>
      <c r="F8" s="50" t="s">
        <v>25</v>
      </c>
      <c r="G8" s="2">
        <v>43633</v>
      </c>
      <c r="H8" s="2">
        <v>43683.638194444444</v>
      </c>
      <c r="I8" s="50" t="s">
        <v>26</v>
      </c>
      <c r="J8" s="50" t="s">
        <v>27</v>
      </c>
      <c r="K8" s="50" t="s">
        <v>31</v>
      </c>
      <c r="L8" s="50" t="s">
        <v>25</v>
      </c>
      <c r="M8" s="51">
        <v>34.200000000000003</v>
      </c>
      <c r="N8" s="50" t="s">
        <v>28</v>
      </c>
      <c r="O8" s="51">
        <v>0.2</v>
      </c>
      <c r="P8" s="50" t="s">
        <v>25</v>
      </c>
      <c r="Q8" s="50" t="s">
        <v>25</v>
      </c>
      <c r="R8" s="2">
        <v>43693.458043981482</v>
      </c>
      <c r="S8" s="50" t="s">
        <v>25</v>
      </c>
      <c r="T8" s="50" t="s">
        <v>29</v>
      </c>
      <c r="U8" s="50" t="s">
        <v>30</v>
      </c>
      <c r="V8" s="51">
        <v>0.2</v>
      </c>
    </row>
    <row r="9" spans="1:22" ht="13.5" customHeight="1" x14ac:dyDescent="0.2">
      <c r="A9" s="50" t="s">
        <v>21</v>
      </c>
      <c r="B9" s="50" t="s">
        <v>39</v>
      </c>
      <c r="C9" s="50">
        <v>2.2000000000000002</v>
      </c>
      <c r="D9" s="50" t="s">
        <v>40</v>
      </c>
      <c r="E9" s="50" t="s">
        <v>24</v>
      </c>
      <c r="F9" s="50" t="s">
        <v>25</v>
      </c>
      <c r="G9" s="2">
        <v>43633</v>
      </c>
      <c r="H9" s="2">
        <v>43683.638194444444</v>
      </c>
      <c r="I9" s="50" t="s">
        <v>26</v>
      </c>
      <c r="J9" s="50" t="s">
        <v>27</v>
      </c>
      <c r="K9" s="50" t="s">
        <v>33</v>
      </c>
      <c r="L9" s="50" t="s">
        <v>25</v>
      </c>
      <c r="M9" s="51">
        <v>36</v>
      </c>
      <c r="N9" s="50" t="s">
        <v>34</v>
      </c>
      <c r="O9" s="51">
        <v>5</v>
      </c>
      <c r="P9" s="50" t="s">
        <v>25</v>
      </c>
      <c r="Q9" s="50" t="s">
        <v>25</v>
      </c>
      <c r="R9" s="2">
        <v>43693.458043981482</v>
      </c>
      <c r="S9" s="50" t="s">
        <v>25</v>
      </c>
      <c r="T9" s="50" t="s">
        <v>29</v>
      </c>
      <c r="U9" s="50" t="s">
        <v>30</v>
      </c>
      <c r="V9" s="51">
        <v>5</v>
      </c>
    </row>
    <row r="10" spans="1:22" ht="13.5" customHeight="1" x14ac:dyDescent="0.2">
      <c r="A10" s="50" t="s">
        <v>21</v>
      </c>
      <c r="B10" s="50" t="s">
        <v>39</v>
      </c>
      <c r="C10" s="50">
        <v>2.2000000000000002</v>
      </c>
      <c r="D10" s="50" t="s">
        <v>40</v>
      </c>
      <c r="E10" s="50" t="s">
        <v>24</v>
      </c>
      <c r="F10" s="50" t="s">
        <v>25</v>
      </c>
      <c r="G10" s="2">
        <v>43633</v>
      </c>
      <c r="H10" s="2">
        <v>43683.638194444444</v>
      </c>
      <c r="I10" s="50" t="s">
        <v>26</v>
      </c>
      <c r="J10" s="50" t="s">
        <v>27</v>
      </c>
      <c r="K10" s="50" t="s">
        <v>35</v>
      </c>
      <c r="L10" s="50" t="s">
        <v>25</v>
      </c>
      <c r="M10" s="51">
        <v>4.0999999999999996</v>
      </c>
      <c r="N10" s="50" t="s">
        <v>28</v>
      </c>
      <c r="O10" s="51">
        <v>0.1</v>
      </c>
      <c r="P10" s="50" t="s">
        <v>25</v>
      </c>
      <c r="Q10" s="50" t="s">
        <v>25</v>
      </c>
      <c r="R10" s="2">
        <v>43693.458043981482</v>
      </c>
      <c r="S10" s="50" t="s">
        <v>25</v>
      </c>
      <c r="T10" s="50" t="s">
        <v>29</v>
      </c>
      <c r="U10" s="50" t="s">
        <v>30</v>
      </c>
      <c r="V10" s="51">
        <v>0.1</v>
      </c>
    </row>
    <row r="11" spans="1:22" ht="13.5" customHeight="1" x14ac:dyDescent="0.2">
      <c r="A11" s="50" t="s">
        <v>21</v>
      </c>
      <c r="B11" s="50" t="s">
        <v>41</v>
      </c>
      <c r="C11" s="50">
        <v>2.2999999999999998</v>
      </c>
      <c r="D11" s="50" t="s">
        <v>42</v>
      </c>
      <c r="E11" s="50" t="s">
        <v>24</v>
      </c>
      <c r="F11" s="50" t="s">
        <v>25</v>
      </c>
      <c r="G11" s="2">
        <v>43633</v>
      </c>
      <c r="H11" s="2">
        <v>43683.638194444444</v>
      </c>
      <c r="I11" s="50" t="s">
        <v>26</v>
      </c>
      <c r="J11" s="50" t="s">
        <v>27</v>
      </c>
      <c r="K11" s="50" t="s">
        <v>31</v>
      </c>
      <c r="L11" s="50" t="s">
        <v>25</v>
      </c>
      <c r="M11" s="51">
        <v>23.5</v>
      </c>
      <c r="N11" s="50" t="s">
        <v>28</v>
      </c>
      <c r="O11" s="51">
        <v>0.2</v>
      </c>
      <c r="P11" s="50" t="s">
        <v>25</v>
      </c>
      <c r="Q11" s="50" t="s">
        <v>25</v>
      </c>
      <c r="R11" s="2">
        <v>43693.459166666667</v>
      </c>
      <c r="S11" s="50" t="s">
        <v>25</v>
      </c>
      <c r="T11" s="50" t="s">
        <v>29</v>
      </c>
      <c r="U11" s="50" t="s">
        <v>30</v>
      </c>
      <c r="V11" s="51">
        <v>0.2</v>
      </c>
    </row>
    <row r="12" spans="1:22" ht="13.5" customHeight="1" x14ac:dyDescent="0.2">
      <c r="A12" s="50" t="s">
        <v>21</v>
      </c>
      <c r="B12" s="50" t="s">
        <v>41</v>
      </c>
      <c r="C12" s="50">
        <v>2.2999999999999998</v>
      </c>
      <c r="D12" s="50" t="s">
        <v>42</v>
      </c>
      <c r="E12" s="50" t="s">
        <v>24</v>
      </c>
      <c r="F12" s="50" t="s">
        <v>25</v>
      </c>
      <c r="G12" s="2">
        <v>43633</v>
      </c>
      <c r="H12" s="2">
        <v>43683.638194444444</v>
      </c>
      <c r="I12" s="50" t="s">
        <v>26</v>
      </c>
      <c r="J12" s="50" t="s">
        <v>27</v>
      </c>
      <c r="K12" s="50" t="s">
        <v>33</v>
      </c>
      <c r="L12" s="50" t="s">
        <v>32</v>
      </c>
      <c r="M12" s="51">
        <v>5</v>
      </c>
      <c r="N12" s="50" t="s">
        <v>34</v>
      </c>
      <c r="O12" s="51">
        <v>5</v>
      </c>
      <c r="P12" s="50" t="s">
        <v>25</v>
      </c>
      <c r="Q12" s="50" t="s">
        <v>25</v>
      </c>
      <c r="R12" s="2">
        <v>43693.459166666667</v>
      </c>
      <c r="S12" s="50" t="s">
        <v>25</v>
      </c>
      <c r="T12" s="50" t="s">
        <v>29</v>
      </c>
      <c r="U12" s="50" t="s">
        <v>30</v>
      </c>
      <c r="V12" s="51">
        <v>5</v>
      </c>
    </row>
    <row r="13" spans="1:22" ht="13.5" customHeight="1" x14ac:dyDescent="0.2">
      <c r="A13" s="50" t="s">
        <v>21</v>
      </c>
      <c r="B13" s="50" t="s">
        <v>41</v>
      </c>
      <c r="C13" s="50">
        <v>2.2999999999999998</v>
      </c>
      <c r="D13" s="50" t="s">
        <v>42</v>
      </c>
      <c r="E13" s="50" t="s">
        <v>24</v>
      </c>
      <c r="F13" s="50" t="s">
        <v>25</v>
      </c>
      <c r="G13" s="2">
        <v>43633</v>
      </c>
      <c r="H13" s="2">
        <v>43683.638194444444</v>
      </c>
      <c r="I13" s="50" t="s">
        <v>26</v>
      </c>
      <c r="J13" s="50" t="s">
        <v>27</v>
      </c>
      <c r="K13" s="50" t="s">
        <v>35</v>
      </c>
      <c r="L13" s="50" t="s">
        <v>25</v>
      </c>
      <c r="M13" s="51">
        <v>168</v>
      </c>
      <c r="N13" s="50" t="s">
        <v>28</v>
      </c>
      <c r="O13" s="51">
        <v>0.1</v>
      </c>
      <c r="P13" s="50" t="s">
        <v>25</v>
      </c>
      <c r="Q13" s="50" t="s">
        <v>25</v>
      </c>
      <c r="R13" s="2">
        <v>43693.459166666667</v>
      </c>
      <c r="S13" s="50" t="s">
        <v>25</v>
      </c>
      <c r="T13" s="50" t="s">
        <v>29</v>
      </c>
      <c r="U13" s="50" t="s">
        <v>30</v>
      </c>
      <c r="V13" s="51">
        <v>0.1</v>
      </c>
    </row>
    <row r="14" spans="1:22" ht="13.5" customHeight="1" x14ac:dyDescent="0.2">
      <c r="A14" s="50" t="s">
        <v>21</v>
      </c>
      <c r="B14" s="50" t="s">
        <v>43</v>
      </c>
      <c r="C14" s="50">
        <v>2.4</v>
      </c>
      <c r="D14" s="50" t="s">
        <v>44</v>
      </c>
      <c r="E14" s="50" t="s">
        <v>24</v>
      </c>
      <c r="F14" s="50" t="s">
        <v>25</v>
      </c>
      <c r="G14" s="2">
        <v>43633</v>
      </c>
      <c r="H14" s="2">
        <v>43683.638194444444</v>
      </c>
      <c r="I14" s="50" t="s">
        <v>26</v>
      </c>
      <c r="J14" s="50" t="s">
        <v>27</v>
      </c>
      <c r="K14" s="50" t="s">
        <v>31</v>
      </c>
      <c r="L14" s="50" t="s">
        <v>25</v>
      </c>
      <c r="M14" s="51">
        <v>22.6</v>
      </c>
      <c r="N14" s="50" t="s">
        <v>28</v>
      </c>
      <c r="O14" s="51">
        <v>0.2</v>
      </c>
      <c r="P14" s="50" t="s">
        <v>25</v>
      </c>
      <c r="Q14" s="50" t="s">
        <v>25</v>
      </c>
      <c r="R14" s="2">
        <v>43693.460289351853</v>
      </c>
      <c r="S14" s="50" t="s">
        <v>25</v>
      </c>
      <c r="T14" s="50" t="s">
        <v>29</v>
      </c>
      <c r="U14" s="50" t="s">
        <v>30</v>
      </c>
      <c r="V14" s="51">
        <v>0.2</v>
      </c>
    </row>
    <row r="15" spans="1:22" ht="13.5" customHeight="1" x14ac:dyDescent="0.2">
      <c r="A15" s="50" t="s">
        <v>21</v>
      </c>
      <c r="B15" s="50" t="s">
        <v>43</v>
      </c>
      <c r="C15" s="50">
        <v>2.4</v>
      </c>
      <c r="D15" s="50" t="s">
        <v>44</v>
      </c>
      <c r="E15" s="50" t="s">
        <v>24</v>
      </c>
      <c r="F15" s="50" t="s">
        <v>25</v>
      </c>
      <c r="G15" s="2">
        <v>43633</v>
      </c>
      <c r="H15" s="2">
        <v>43683.638194444444</v>
      </c>
      <c r="I15" s="50" t="s">
        <v>26</v>
      </c>
      <c r="J15" s="50" t="s">
        <v>27</v>
      </c>
      <c r="K15" s="50" t="s">
        <v>33</v>
      </c>
      <c r="L15" s="50" t="s">
        <v>32</v>
      </c>
      <c r="M15" s="51">
        <v>5</v>
      </c>
      <c r="N15" s="50" t="s">
        <v>34</v>
      </c>
      <c r="O15" s="51">
        <v>5</v>
      </c>
      <c r="P15" s="50" t="s">
        <v>25</v>
      </c>
      <c r="Q15" s="50" t="s">
        <v>25</v>
      </c>
      <c r="R15" s="2">
        <v>43693.460289351853</v>
      </c>
      <c r="S15" s="50" t="s">
        <v>25</v>
      </c>
      <c r="T15" s="50" t="s">
        <v>29</v>
      </c>
      <c r="U15" s="50" t="s">
        <v>30</v>
      </c>
      <c r="V15" s="51">
        <v>5</v>
      </c>
    </row>
    <row r="16" spans="1:22" ht="13.5" customHeight="1" x14ac:dyDescent="0.2">
      <c r="A16" s="50" t="s">
        <v>21</v>
      </c>
      <c r="B16" s="50" t="s">
        <v>43</v>
      </c>
      <c r="C16" s="50">
        <v>2.4</v>
      </c>
      <c r="D16" s="50" t="s">
        <v>44</v>
      </c>
      <c r="E16" s="50" t="s">
        <v>24</v>
      </c>
      <c r="F16" s="50" t="s">
        <v>25</v>
      </c>
      <c r="G16" s="2">
        <v>43633</v>
      </c>
      <c r="H16" s="2">
        <v>43683.638194444444</v>
      </c>
      <c r="I16" s="50" t="s">
        <v>26</v>
      </c>
      <c r="J16" s="50" t="s">
        <v>27</v>
      </c>
      <c r="K16" s="50" t="s">
        <v>35</v>
      </c>
      <c r="L16" s="50" t="s">
        <v>25</v>
      </c>
      <c r="M16" s="51">
        <v>48.6</v>
      </c>
      <c r="N16" s="50" t="s">
        <v>28</v>
      </c>
      <c r="O16" s="51">
        <v>0.1</v>
      </c>
      <c r="P16" s="50" t="s">
        <v>25</v>
      </c>
      <c r="Q16" s="50" t="s">
        <v>25</v>
      </c>
      <c r="R16" s="2">
        <v>43693.460289351853</v>
      </c>
      <c r="S16" s="50" t="s">
        <v>25</v>
      </c>
      <c r="T16" s="50" t="s">
        <v>29</v>
      </c>
      <c r="U16" s="50" t="s">
        <v>30</v>
      </c>
      <c r="V16" s="51">
        <v>0.1</v>
      </c>
    </row>
    <row r="17" spans="1:22" ht="13.5" customHeight="1" x14ac:dyDescent="0.2">
      <c r="A17" s="50" t="s">
        <v>21</v>
      </c>
      <c r="B17" s="50" t="s">
        <v>217</v>
      </c>
      <c r="C17" s="50">
        <v>2.1</v>
      </c>
      <c r="D17" s="50" t="s">
        <v>23</v>
      </c>
      <c r="E17" s="50" t="s">
        <v>218</v>
      </c>
      <c r="F17" s="50" t="s">
        <v>25</v>
      </c>
      <c r="G17" s="2">
        <v>43633</v>
      </c>
      <c r="H17" s="2">
        <v>43683.638194444444</v>
      </c>
      <c r="I17" s="50" t="s">
        <v>26</v>
      </c>
      <c r="J17" s="50" t="s">
        <v>27</v>
      </c>
      <c r="K17" s="50" t="s">
        <v>31</v>
      </c>
      <c r="L17" s="50" t="s">
        <v>25</v>
      </c>
      <c r="M17" s="51">
        <v>124</v>
      </c>
      <c r="N17" s="50" t="s">
        <v>28</v>
      </c>
      <c r="O17" s="51">
        <v>0.2</v>
      </c>
      <c r="P17" s="50" t="s">
        <v>25</v>
      </c>
      <c r="Q17" s="50" t="s">
        <v>25</v>
      </c>
      <c r="R17" s="2">
        <v>43693.667037037034</v>
      </c>
      <c r="S17" s="50" t="s">
        <v>25</v>
      </c>
      <c r="T17" s="50" t="s">
        <v>29</v>
      </c>
      <c r="U17" s="50" t="s">
        <v>30</v>
      </c>
      <c r="V17" s="51">
        <v>0.2</v>
      </c>
    </row>
    <row r="18" spans="1:22" ht="13.5" customHeight="1" x14ac:dyDescent="0.2">
      <c r="A18" s="50" t="s">
        <v>21</v>
      </c>
      <c r="B18" s="50" t="s">
        <v>217</v>
      </c>
      <c r="C18" s="50">
        <v>2.1</v>
      </c>
      <c r="D18" s="50" t="s">
        <v>23</v>
      </c>
      <c r="E18" s="50" t="s">
        <v>218</v>
      </c>
      <c r="F18" s="50" t="s">
        <v>25</v>
      </c>
      <c r="G18" s="2">
        <v>43633</v>
      </c>
      <c r="H18" s="2">
        <v>43683.638194444444</v>
      </c>
      <c r="I18" s="50" t="s">
        <v>26</v>
      </c>
      <c r="J18" s="50" t="s">
        <v>27</v>
      </c>
      <c r="K18" s="50" t="s">
        <v>33</v>
      </c>
      <c r="L18" s="50" t="s">
        <v>25</v>
      </c>
      <c r="M18" s="51">
        <v>78</v>
      </c>
      <c r="N18" s="50" t="s">
        <v>34</v>
      </c>
      <c r="O18" s="51">
        <v>5</v>
      </c>
      <c r="P18" s="50" t="s">
        <v>25</v>
      </c>
      <c r="Q18" s="50" t="s">
        <v>25</v>
      </c>
      <c r="R18" s="2">
        <v>43693.667037037034</v>
      </c>
      <c r="S18" s="50" t="s">
        <v>25</v>
      </c>
      <c r="T18" s="50" t="s">
        <v>29</v>
      </c>
      <c r="U18" s="50" t="s">
        <v>30</v>
      </c>
      <c r="V18" s="51">
        <v>5</v>
      </c>
    </row>
    <row r="19" spans="1:22" ht="13.5" customHeight="1" x14ac:dyDescent="0.2">
      <c r="A19" s="50" t="s">
        <v>21</v>
      </c>
      <c r="B19" s="50" t="s">
        <v>217</v>
      </c>
      <c r="C19" s="50">
        <v>2.1</v>
      </c>
      <c r="D19" s="50" t="s">
        <v>23</v>
      </c>
      <c r="E19" s="50" t="s">
        <v>218</v>
      </c>
      <c r="F19" s="50" t="s">
        <v>25</v>
      </c>
      <c r="G19" s="2">
        <v>43633</v>
      </c>
      <c r="H19" s="2">
        <v>43683.638194444444</v>
      </c>
      <c r="I19" s="50" t="s">
        <v>26</v>
      </c>
      <c r="J19" s="50" t="s">
        <v>27</v>
      </c>
      <c r="K19" s="50" t="s">
        <v>35</v>
      </c>
      <c r="L19" s="50" t="s">
        <v>25</v>
      </c>
      <c r="M19" s="51">
        <v>45.4</v>
      </c>
      <c r="N19" s="50" t="s">
        <v>28</v>
      </c>
      <c r="O19" s="51">
        <v>0.1</v>
      </c>
      <c r="P19" s="50" t="s">
        <v>25</v>
      </c>
      <c r="Q19" s="50" t="s">
        <v>25</v>
      </c>
      <c r="R19" s="2">
        <v>43693.667037037034</v>
      </c>
      <c r="S19" s="50" t="s">
        <v>25</v>
      </c>
      <c r="T19" s="50" t="s">
        <v>29</v>
      </c>
      <c r="U19" s="50" t="s">
        <v>30</v>
      </c>
      <c r="V19" s="51">
        <v>0.1</v>
      </c>
    </row>
    <row r="20" spans="1:22" ht="13.5" customHeight="1" x14ac:dyDescent="0.2">
      <c r="A20" s="50" t="s">
        <v>21</v>
      </c>
      <c r="B20" s="50" t="s">
        <v>219</v>
      </c>
      <c r="C20" s="50">
        <v>2.2000000000000002</v>
      </c>
      <c r="D20" s="50" t="s">
        <v>40</v>
      </c>
      <c r="E20" s="50" t="s">
        <v>218</v>
      </c>
      <c r="F20" s="50" t="s">
        <v>25</v>
      </c>
      <c r="G20" s="2">
        <v>43633</v>
      </c>
      <c r="H20" s="2">
        <v>43683.638194444444</v>
      </c>
      <c r="I20" s="50" t="s">
        <v>26</v>
      </c>
      <c r="J20" s="50" t="s">
        <v>27</v>
      </c>
      <c r="K20" s="50" t="s">
        <v>31</v>
      </c>
      <c r="L20" s="50" t="s">
        <v>25</v>
      </c>
      <c r="M20" s="51">
        <v>42.5</v>
      </c>
      <c r="N20" s="50" t="s">
        <v>28</v>
      </c>
      <c r="O20" s="51">
        <v>0.2</v>
      </c>
      <c r="P20" s="50" t="s">
        <v>25</v>
      </c>
      <c r="Q20" s="50" t="s">
        <v>25</v>
      </c>
      <c r="R20" s="2">
        <v>43693.674942129626</v>
      </c>
      <c r="S20" s="50" t="s">
        <v>25</v>
      </c>
      <c r="T20" s="50" t="s">
        <v>29</v>
      </c>
      <c r="U20" s="50" t="s">
        <v>30</v>
      </c>
      <c r="V20" s="51">
        <v>0.2</v>
      </c>
    </row>
    <row r="21" spans="1:22" ht="13.5" customHeight="1" x14ac:dyDescent="0.2">
      <c r="A21" s="50" t="s">
        <v>21</v>
      </c>
      <c r="B21" s="50" t="s">
        <v>219</v>
      </c>
      <c r="C21" s="50">
        <v>2.2000000000000002</v>
      </c>
      <c r="D21" s="50" t="s">
        <v>40</v>
      </c>
      <c r="E21" s="50" t="s">
        <v>218</v>
      </c>
      <c r="F21" s="50" t="s">
        <v>25</v>
      </c>
      <c r="G21" s="2">
        <v>43633</v>
      </c>
      <c r="H21" s="2">
        <v>43683.638194444444</v>
      </c>
      <c r="I21" s="50" t="s">
        <v>26</v>
      </c>
      <c r="J21" s="50" t="s">
        <v>27</v>
      </c>
      <c r="K21" s="50" t="s">
        <v>33</v>
      </c>
      <c r="L21" s="50" t="s">
        <v>25</v>
      </c>
      <c r="M21" s="51">
        <v>463</v>
      </c>
      <c r="N21" s="50" t="s">
        <v>34</v>
      </c>
      <c r="O21" s="51">
        <v>5</v>
      </c>
      <c r="P21" s="50" t="s">
        <v>25</v>
      </c>
      <c r="Q21" s="50" t="s">
        <v>25</v>
      </c>
      <c r="R21" s="2">
        <v>43693.674942129626</v>
      </c>
      <c r="S21" s="50" t="s">
        <v>25</v>
      </c>
      <c r="T21" s="50" t="s">
        <v>29</v>
      </c>
      <c r="U21" s="50" t="s">
        <v>30</v>
      </c>
      <c r="V21" s="51">
        <v>5</v>
      </c>
    </row>
    <row r="22" spans="1:22" ht="13.5" customHeight="1" x14ac:dyDescent="0.2">
      <c r="A22" s="50" t="s">
        <v>21</v>
      </c>
      <c r="B22" s="50" t="s">
        <v>219</v>
      </c>
      <c r="C22" s="50">
        <v>2.2000000000000002</v>
      </c>
      <c r="D22" s="50" t="s">
        <v>40</v>
      </c>
      <c r="E22" s="50" t="s">
        <v>218</v>
      </c>
      <c r="F22" s="50" t="s">
        <v>25</v>
      </c>
      <c r="G22" s="2">
        <v>43633</v>
      </c>
      <c r="H22" s="2">
        <v>43683.638194444444</v>
      </c>
      <c r="I22" s="50" t="s">
        <v>26</v>
      </c>
      <c r="J22" s="50" t="s">
        <v>27</v>
      </c>
      <c r="K22" s="50" t="s">
        <v>35</v>
      </c>
      <c r="L22" s="50" t="s">
        <v>25</v>
      </c>
      <c r="M22" s="51">
        <v>231</v>
      </c>
      <c r="N22" s="50" t="s">
        <v>28</v>
      </c>
      <c r="O22" s="51">
        <v>0.1</v>
      </c>
      <c r="P22" s="50" t="s">
        <v>25</v>
      </c>
      <c r="Q22" s="50" t="s">
        <v>25</v>
      </c>
      <c r="R22" s="2">
        <v>43693.674942129626</v>
      </c>
      <c r="S22" s="50" t="s">
        <v>25</v>
      </c>
      <c r="T22" s="50" t="s">
        <v>29</v>
      </c>
      <c r="U22" s="50" t="s">
        <v>30</v>
      </c>
      <c r="V22" s="51">
        <v>0.1</v>
      </c>
    </row>
    <row r="23" spans="1:22" ht="13.5" customHeight="1" x14ac:dyDescent="0.2">
      <c r="A23" s="50" t="s">
        <v>21</v>
      </c>
      <c r="B23" s="50" t="s">
        <v>48</v>
      </c>
      <c r="C23" s="50">
        <v>2.1</v>
      </c>
      <c r="D23" s="50" t="s">
        <v>49</v>
      </c>
      <c r="E23" s="50" t="s">
        <v>24</v>
      </c>
      <c r="F23" s="50" t="s">
        <v>25</v>
      </c>
      <c r="G23" s="2">
        <v>43634</v>
      </c>
      <c r="H23" s="2">
        <v>43683.638194444444</v>
      </c>
      <c r="I23" s="50" t="s">
        <v>26</v>
      </c>
      <c r="J23" s="50" t="s">
        <v>27</v>
      </c>
      <c r="K23" s="50" t="s">
        <v>31</v>
      </c>
      <c r="L23" s="50" t="s">
        <v>25</v>
      </c>
      <c r="M23" s="51">
        <v>56.4</v>
      </c>
      <c r="N23" s="50" t="s">
        <v>28</v>
      </c>
      <c r="O23" s="51">
        <v>0.2</v>
      </c>
      <c r="P23" s="50" t="s">
        <v>25</v>
      </c>
      <c r="Q23" s="50" t="s">
        <v>25</v>
      </c>
      <c r="R23" s="2">
        <v>43693.465925925928</v>
      </c>
      <c r="S23" s="50" t="s">
        <v>25</v>
      </c>
      <c r="T23" s="50" t="s">
        <v>29</v>
      </c>
      <c r="U23" s="50" t="s">
        <v>30</v>
      </c>
      <c r="V23" s="51">
        <v>0.2</v>
      </c>
    </row>
    <row r="24" spans="1:22" ht="13.5" customHeight="1" x14ac:dyDescent="0.2">
      <c r="A24" s="50" t="s">
        <v>21</v>
      </c>
      <c r="B24" s="50" t="s">
        <v>48</v>
      </c>
      <c r="C24" s="50">
        <v>2.1</v>
      </c>
      <c r="D24" s="50" t="s">
        <v>49</v>
      </c>
      <c r="E24" s="50" t="s">
        <v>24</v>
      </c>
      <c r="F24" s="50" t="s">
        <v>25</v>
      </c>
      <c r="G24" s="2">
        <v>43634</v>
      </c>
      <c r="H24" s="2">
        <v>43683.638194444444</v>
      </c>
      <c r="I24" s="50" t="s">
        <v>26</v>
      </c>
      <c r="J24" s="50" t="s">
        <v>27</v>
      </c>
      <c r="K24" s="50" t="s">
        <v>33</v>
      </c>
      <c r="L24" s="50" t="s">
        <v>25</v>
      </c>
      <c r="M24" s="51">
        <v>31</v>
      </c>
      <c r="N24" s="50" t="s">
        <v>34</v>
      </c>
      <c r="O24" s="51">
        <v>5</v>
      </c>
      <c r="P24" s="50" t="s">
        <v>25</v>
      </c>
      <c r="Q24" s="50" t="s">
        <v>25</v>
      </c>
      <c r="R24" s="2">
        <v>43693.465925925928</v>
      </c>
      <c r="S24" s="50" t="s">
        <v>25</v>
      </c>
      <c r="T24" s="50" t="s">
        <v>29</v>
      </c>
      <c r="U24" s="50" t="s">
        <v>30</v>
      </c>
      <c r="V24" s="51">
        <v>5</v>
      </c>
    </row>
    <row r="25" spans="1:22" ht="13.5" customHeight="1" x14ac:dyDescent="0.2">
      <c r="A25" s="50" t="s">
        <v>21</v>
      </c>
      <c r="B25" s="50" t="s">
        <v>48</v>
      </c>
      <c r="C25" s="50">
        <v>2.1</v>
      </c>
      <c r="D25" s="50" t="s">
        <v>49</v>
      </c>
      <c r="E25" s="50" t="s">
        <v>24</v>
      </c>
      <c r="F25" s="50" t="s">
        <v>25</v>
      </c>
      <c r="G25" s="2">
        <v>43634</v>
      </c>
      <c r="H25" s="2">
        <v>43683.638194444444</v>
      </c>
      <c r="I25" s="50" t="s">
        <v>26</v>
      </c>
      <c r="J25" s="50" t="s">
        <v>27</v>
      </c>
      <c r="K25" s="50" t="s">
        <v>35</v>
      </c>
      <c r="L25" s="50" t="s">
        <v>25</v>
      </c>
      <c r="M25" s="51">
        <v>2.4</v>
      </c>
      <c r="N25" s="50" t="s">
        <v>28</v>
      </c>
      <c r="O25" s="51">
        <v>0.1</v>
      </c>
      <c r="P25" s="50" t="s">
        <v>25</v>
      </c>
      <c r="Q25" s="50" t="s">
        <v>25</v>
      </c>
      <c r="R25" s="2">
        <v>43693.465925925928</v>
      </c>
      <c r="S25" s="50" t="s">
        <v>25</v>
      </c>
      <c r="T25" s="50" t="s">
        <v>29</v>
      </c>
      <c r="U25" s="50" t="s">
        <v>30</v>
      </c>
      <c r="V25" s="51">
        <v>0.1</v>
      </c>
    </row>
    <row r="26" spans="1:22" ht="13.5" customHeight="1" x14ac:dyDescent="0.2">
      <c r="A26" s="50" t="s">
        <v>21</v>
      </c>
      <c r="B26" s="50" t="s">
        <v>50</v>
      </c>
      <c r="C26" s="50">
        <v>2.2000000000000002</v>
      </c>
      <c r="D26" s="50" t="s">
        <v>51</v>
      </c>
      <c r="E26" s="50" t="s">
        <v>24</v>
      </c>
      <c r="F26" s="50" t="s">
        <v>25</v>
      </c>
      <c r="G26" s="2">
        <v>43634</v>
      </c>
      <c r="H26" s="2">
        <v>43683.638194444444</v>
      </c>
      <c r="I26" s="50" t="s">
        <v>26</v>
      </c>
      <c r="J26" s="50" t="s">
        <v>27</v>
      </c>
      <c r="K26" s="50" t="s">
        <v>31</v>
      </c>
      <c r="L26" s="50" t="s">
        <v>25</v>
      </c>
      <c r="M26" s="51">
        <v>33.9</v>
      </c>
      <c r="N26" s="50" t="s">
        <v>28</v>
      </c>
      <c r="O26" s="51">
        <v>0.2</v>
      </c>
      <c r="P26" s="50" t="s">
        <v>25</v>
      </c>
      <c r="Q26" s="50" t="s">
        <v>25</v>
      </c>
      <c r="R26" s="2">
        <v>43693.467060185183</v>
      </c>
      <c r="S26" s="50" t="s">
        <v>25</v>
      </c>
      <c r="T26" s="50" t="s">
        <v>29</v>
      </c>
      <c r="U26" s="50" t="s">
        <v>30</v>
      </c>
      <c r="V26" s="51">
        <v>0.2</v>
      </c>
    </row>
    <row r="27" spans="1:22" ht="13.5" customHeight="1" x14ac:dyDescent="0.2">
      <c r="A27" s="50" t="s">
        <v>21</v>
      </c>
      <c r="B27" s="50" t="s">
        <v>50</v>
      </c>
      <c r="C27" s="50">
        <v>2.2000000000000002</v>
      </c>
      <c r="D27" s="50" t="s">
        <v>51</v>
      </c>
      <c r="E27" s="50" t="s">
        <v>24</v>
      </c>
      <c r="F27" s="50" t="s">
        <v>25</v>
      </c>
      <c r="G27" s="2">
        <v>43634</v>
      </c>
      <c r="H27" s="2">
        <v>43683.638194444444</v>
      </c>
      <c r="I27" s="50" t="s">
        <v>26</v>
      </c>
      <c r="J27" s="50" t="s">
        <v>27</v>
      </c>
      <c r="K27" s="50" t="s">
        <v>33</v>
      </c>
      <c r="L27" s="50" t="s">
        <v>25</v>
      </c>
      <c r="M27" s="51">
        <v>36</v>
      </c>
      <c r="N27" s="50" t="s">
        <v>34</v>
      </c>
      <c r="O27" s="51">
        <v>5</v>
      </c>
      <c r="P27" s="50" t="s">
        <v>25</v>
      </c>
      <c r="Q27" s="50" t="s">
        <v>25</v>
      </c>
      <c r="R27" s="2">
        <v>43693.467060185183</v>
      </c>
      <c r="S27" s="50" t="s">
        <v>25</v>
      </c>
      <c r="T27" s="50" t="s">
        <v>29</v>
      </c>
      <c r="U27" s="50" t="s">
        <v>30</v>
      </c>
      <c r="V27" s="51">
        <v>5</v>
      </c>
    </row>
    <row r="28" spans="1:22" ht="13.5" customHeight="1" x14ac:dyDescent="0.2">
      <c r="A28" s="50" t="s">
        <v>21</v>
      </c>
      <c r="B28" s="50" t="s">
        <v>50</v>
      </c>
      <c r="C28" s="50">
        <v>2.2000000000000002</v>
      </c>
      <c r="D28" s="50" t="s">
        <v>51</v>
      </c>
      <c r="E28" s="50" t="s">
        <v>24</v>
      </c>
      <c r="F28" s="50" t="s">
        <v>25</v>
      </c>
      <c r="G28" s="2">
        <v>43634</v>
      </c>
      <c r="H28" s="2">
        <v>43683.638194444444</v>
      </c>
      <c r="I28" s="50" t="s">
        <v>26</v>
      </c>
      <c r="J28" s="50" t="s">
        <v>27</v>
      </c>
      <c r="K28" s="50" t="s">
        <v>35</v>
      </c>
      <c r="L28" s="50" t="s">
        <v>25</v>
      </c>
      <c r="M28" s="51">
        <v>3.2</v>
      </c>
      <c r="N28" s="50" t="s">
        <v>28</v>
      </c>
      <c r="O28" s="51">
        <v>0.1</v>
      </c>
      <c r="P28" s="50" t="s">
        <v>25</v>
      </c>
      <c r="Q28" s="50" t="s">
        <v>25</v>
      </c>
      <c r="R28" s="2">
        <v>43693.467060185183</v>
      </c>
      <c r="S28" s="50" t="s">
        <v>25</v>
      </c>
      <c r="T28" s="50" t="s">
        <v>29</v>
      </c>
      <c r="U28" s="50" t="s">
        <v>30</v>
      </c>
      <c r="V28" s="51">
        <v>0.1</v>
      </c>
    </row>
    <row r="29" spans="1:22" ht="13.5" customHeight="1" x14ac:dyDescent="0.2">
      <c r="A29" s="50" t="s">
        <v>21</v>
      </c>
      <c r="B29" s="50" t="s">
        <v>52</v>
      </c>
      <c r="C29" s="50">
        <v>2.2999999999999998</v>
      </c>
      <c r="D29" s="50" t="s">
        <v>53</v>
      </c>
      <c r="E29" s="50" t="s">
        <v>24</v>
      </c>
      <c r="F29" s="50" t="s">
        <v>25</v>
      </c>
      <c r="G29" s="2">
        <v>43634</v>
      </c>
      <c r="H29" s="2">
        <v>43683.638194444444</v>
      </c>
      <c r="I29" s="50" t="s">
        <v>26</v>
      </c>
      <c r="J29" s="50" t="s">
        <v>27</v>
      </c>
      <c r="K29" s="50" t="s">
        <v>31</v>
      </c>
      <c r="L29" s="50" t="s">
        <v>25</v>
      </c>
      <c r="M29" s="51">
        <v>25.9</v>
      </c>
      <c r="N29" s="50" t="s">
        <v>28</v>
      </c>
      <c r="O29" s="51">
        <v>0.2</v>
      </c>
      <c r="P29" s="50" t="s">
        <v>25</v>
      </c>
      <c r="Q29" s="50" t="s">
        <v>25</v>
      </c>
      <c r="R29" s="2">
        <v>43693.468206018515</v>
      </c>
      <c r="S29" s="50" t="s">
        <v>25</v>
      </c>
      <c r="T29" s="50" t="s">
        <v>29</v>
      </c>
      <c r="U29" s="50" t="s">
        <v>30</v>
      </c>
      <c r="V29" s="51">
        <v>0.2</v>
      </c>
    </row>
    <row r="30" spans="1:22" ht="13.5" customHeight="1" x14ac:dyDescent="0.2">
      <c r="A30" s="50" t="s">
        <v>21</v>
      </c>
      <c r="B30" s="50" t="s">
        <v>52</v>
      </c>
      <c r="C30" s="50">
        <v>2.2999999999999998</v>
      </c>
      <c r="D30" s="50" t="s">
        <v>53</v>
      </c>
      <c r="E30" s="50" t="s">
        <v>24</v>
      </c>
      <c r="F30" s="50" t="s">
        <v>25</v>
      </c>
      <c r="G30" s="2">
        <v>43634</v>
      </c>
      <c r="H30" s="2">
        <v>43683.638194444444</v>
      </c>
      <c r="I30" s="50" t="s">
        <v>26</v>
      </c>
      <c r="J30" s="50" t="s">
        <v>27</v>
      </c>
      <c r="K30" s="50" t="s">
        <v>33</v>
      </c>
      <c r="L30" s="50" t="s">
        <v>32</v>
      </c>
      <c r="M30" s="51">
        <v>5</v>
      </c>
      <c r="N30" s="50" t="s">
        <v>34</v>
      </c>
      <c r="O30" s="51">
        <v>5</v>
      </c>
      <c r="P30" s="50" t="s">
        <v>25</v>
      </c>
      <c r="Q30" s="50" t="s">
        <v>25</v>
      </c>
      <c r="R30" s="2">
        <v>43693.468206018515</v>
      </c>
      <c r="S30" s="50" t="s">
        <v>25</v>
      </c>
      <c r="T30" s="50" t="s">
        <v>29</v>
      </c>
      <c r="U30" s="50" t="s">
        <v>30</v>
      </c>
      <c r="V30" s="51">
        <v>5</v>
      </c>
    </row>
    <row r="31" spans="1:22" ht="13.5" customHeight="1" x14ac:dyDescent="0.2">
      <c r="A31" s="50" t="s">
        <v>21</v>
      </c>
      <c r="B31" s="50" t="s">
        <v>52</v>
      </c>
      <c r="C31" s="50">
        <v>2.2999999999999998</v>
      </c>
      <c r="D31" s="50" t="s">
        <v>53</v>
      </c>
      <c r="E31" s="50" t="s">
        <v>24</v>
      </c>
      <c r="F31" s="50" t="s">
        <v>25</v>
      </c>
      <c r="G31" s="2">
        <v>43634</v>
      </c>
      <c r="H31" s="2">
        <v>43683.638194444444</v>
      </c>
      <c r="I31" s="50" t="s">
        <v>26</v>
      </c>
      <c r="J31" s="50" t="s">
        <v>27</v>
      </c>
      <c r="K31" s="50" t="s">
        <v>35</v>
      </c>
      <c r="L31" s="50" t="s">
        <v>25</v>
      </c>
      <c r="M31" s="51">
        <v>186</v>
      </c>
      <c r="N31" s="50" t="s">
        <v>28</v>
      </c>
      <c r="O31" s="51">
        <v>0.1</v>
      </c>
      <c r="P31" s="50" t="s">
        <v>25</v>
      </c>
      <c r="Q31" s="50" t="s">
        <v>25</v>
      </c>
      <c r="R31" s="2">
        <v>43693.468206018515</v>
      </c>
      <c r="S31" s="50" t="s">
        <v>25</v>
      </c>
      <c r="T31" s="50" t="s">
        <v>29</v>
      </c>
      <c r="U31" s="50" t="s">
        <v>30</v>
      </c>
      <c r="V31" s="51">
        <v>0.1</v>
      </c>
    </row>
    <row r="32" spans="1:22" ht="13.5" customHeight="1" x14ac:dyDescent="0.2">
      <c r="A32" s="50" t="s">
        <v>21</v>
      </c>
      <c r="B32" s="50" t="s">
        <v>54</v>
      </c>
      <c r="C32" s="50">
        <v>2.4</v>
      </c>
      <c r="D32" s="50" t="s">
        <v>55</v>
      </c>
      <c r="E32" s="50" t="s">
        <v>24</v>
      </c>
      <c r="F32" s="50" t="s">
        <v>25</v>
      </c>
      <c r="G32" s="2">
        <v>43634</v>
      </c>
      <c r="H32" s="2">
        <v>43683.638194444444</v>
      </c>
      <c r="I32" s="50" t="s">
        <v>26</v>
      </c>
      <c r="J32" s="50" t="s">
        <v>27</v>
      </c>
      <c r="K32" s="50" t="s">
        <v>31</v>
      </c>
      <c r="L32" s="50" t="s">
        <v>25</v>
      </c>
      <c r="M32" s="51">
        <v>23.1</v>
      </c>
      <c r="N32" s="50" t="s">
        <v>28</v>
      </c>
      <c r="O32" s="51">
        <v>0.2</v>
      </c>
      <c r="P32" s="50" t="s">
        <v>25</v>
      </c>
      <c r="Q32" s="50" t="s">
        <v>25</v>
      </c>
      <c r="R32" s="2">
        <v>43693.469328703701</v>
      </c>
      <c r="S32" s="50" t="s">
        <v>25</v>
      </c>
      <c r="T32" s="50" t="s">
        <v>29</v>
      </c>
      <c r="U32" s="50" t="s">
        <v>30</v>
      </c>
      <c r="V32" s="51">
        <v>0.2</v>
      </c>
    </row>
    <row r="33" spans="1:22" ht="13.5" customHeight="1" x14ac:dyDescent="0.2">
      <c r="A33" s="50" t="s">
        <v>21</v>
      </c>
      <c r="B33" s="50" t="s">
        <v>54</v>
      </c>
      <c r="C33" s="50">
        <v>2.4</v>
      </c>
      <c r="D33" s="50" t="s">
        <v>55</v>
      </c>
      <c r="E33" s="50" t="s">
        <v>24</v>
      </c>
      <c r="F33" s="50" t="s">
        <v>25</v>
      </c>
      <c r="G33" s="2">
        <v>43634</v>
      </c>
      <c r="H33" s="2">
        <v>43683.638194444444</v>
      </c>
      <c r="I33" s="50" t="s">
        <v>26</v>
      </c>
      <c r="J33" s="50" t="s">
        <v>27</v>
      </c>
      <c r="K33" s="50" t="s">
        <v>33</v>
      </c>
      <c r="L33" s="50" t="s">
        <v>32</v>
      </c>
      <c r="M33" s="51">
        <v>5</v>
      </c>
      <c r="N33" s="50" t="s">
        <v>34</v>
      </c>
      <c r="O33" s="51">
        <v>5</v>
      </c>
      <c r="P33" s="50" t="s">
        <v>25</v>
      </c>
      <c r="Q33" s="50" t="s">
        <v>25</v>
      </c>
      <c r="R33" s="2">
        <v>43693.469328703701</v>
      </c>
      <c r="S33" s="50" t="s">
        <v>25</v>
      </c>
      <c r="T33" s="50" t="s">
        <v>29</v>
      </c>
      <c r="U33" s="50" t="s">
        <v>30</v>
      </c>
      <c r="V33" s="51">
        <v>5</v>
      </c>
    </row>
    <row r="34" spans="1:22" ht="13.5" customHeight="1" x14ac:dyDescent="0.2">
      <c r="A34" s="50" t="s">
        <v>21</v>
      </c>
      <c r="B34" s="50" t="s">
        <v>54</v>
      </c>
      <c r="C34" s="50">
        <v>2.4</v>
      </c>
      <c r="D34" s="50" t="s">
        <v>55</v>
      </c>
      <c r="E34" s="50" t="s">
        <v>24</v>
      </c>
      <c r="F34" s="50" t="s">
        <v>25</v>
      </c>
      <c r="G34" s="2">
        <v>43634</v>
      </c>
      <c r="H34" s="2">
        <v>43683.638194444444</v>
      </c>
      <c r="I34" s="50" t="s">
        <v>26</v>
      </c>
      <c r="J34" s="50" t="s">
        <v>27</v>
      </c>
      <c r="K34" s="50" t="s">
        <v>35</v>
      </c>
      <c r="L34" s="50" t="s">
        <v>25</v>
      </c>
      <c r="M34" s="51">
        <v>46.3</v>
      </c>
      <c r="N34" s="50" t="s">
        <v>28</v>
      </c>
      <c r="O34" s="51">
        <v>0.1</v>
      </c>
      <c r="P34" s="50" t="s">
        <v>25</v>
      </c>
      <c r="Q34" s="50" t="s">
        <v>25</v>
      </c>
      <c r="R34" s="2">
        <v>43693.469328703701</v>
      </c>
      <c r="S34" s="50" t="s">
        <v>25</v>
      </c>
      <c r="T34" s="50" t="s">
        <v>29</v>
      </c>
      <c r="U34" s="50" t="s">
        <v>30</v>
      </c>
      <c r="V34" s="51">
        <v>0.1</v>
      </c>
    </row>
    <row r="35" spans="1:22" ht="13.5" customHeight="1" x14ac:dyDescent="0.2">
      <c r="A35" s="50" t="s">
        <v>21</v>
      </c>
      <c r="B35" s="50" t="s">
        <v>56</v>
      </c>
      <c r="C35" s="4" t="s">
        <v>58</v>
      </c>
      <c r="D35" s="50" t="s">
        <v>57</v>
      </c>
      <c r="E35" s="50" t="s">
        <v>58</v>
      </c>
      <c r="F35" s="50" t="s">
        <v>25</v>
      </c>
      <c r="G35" s="2">
        <v>43634</v>
      </c>
      <c r="H35" s="2">
        <v>43683.638194444444</v>
      </c>
      <c r="I35" s="50" t="s">
        <v>26</v>
      </c>
      <c r="J35" s="50" t="s">
        <v>27</v>
      </c>
      <c r="K35" s="50" t="s">
        <v>31</v>
      </c>
      <c r="L35" s="50" t="s">
        <v>32</v>
      </c>
      <c r="M35" s="51">
        <v>0.2</v>
      </c>
      <c r="N35" s="50" t="s">
        <v>28</v>
      </c>
      <c r="O35" s="51">
        <v>0.2</v>
      </c>
      <c r="P35" s="50" t="s">
        <v>25</v>
      </c>
      <c r="Q35" s="50" t="s">
        <v>25</v>
      </c>
      <c r="R35" s="2">
        <v>43693.437685185185</v>
      </c>
      <c r="S35" s="50" t="s">
        <v>25</v>
      </c>
      <c r="T35" s="50" t="s">
        <v>29</v>
      </c>
      <c r="U35" s="50" t="s">
        <v>30</v>
      </c>
      <c r="V35" s="51">
        <v>0.2</v>
      </c>
    </row>
    <row r="36" spans="1:22" ht="13.5" customHeight="1" x14ac:dyDescent="0.2">
      <c r="A36" s="50" t="s">
        <v>21</v>
      </c>
      <c r="B36" s="50" t="s">
        <v>56</v>
      </c>
      <c r="C36" s="4" t="s">
        <v>58</v>
      </c>
      <c r="D36" s="50" t="s">
        <v>57</v>
      </c>
      <c r="E36" s="50" t="s">
        <v>58</v>
      </c>
      <c r="F36" s="50" t="s">
        <v>25</v>
      </c>
      <c r="G36" s="2">
        <v>43634</v>
      </c>
      <c r="H36" s="2">
        <v>43683.638194444444</v>
      </c>
      <c r="I36" s="50" t="s">
        <v>26</v>
      </c>
      <c r="J36" s="50" t="s">
        <v>27</v>
      </c>
      <c r="K36" s="50" t="s">
        <v>33</v>
      </c>
      <c r="L36" s="50" t="s">
        <v>32</v>
      </c>
      <c r="M36" s="51">
        <v>5</v>
      </c>
      <c r="N36" s="50" t="s">
        <v>34</v>
      </c>
      <c r="O36" s="51">
        <v>5</v>
      </c>
      <c r="P36" s="50" t="s">
        <v>25</v>
      </c>
      <c r="Q36" s="50" t="s">
        <v>25</v>
      </c>
      <c r="R36" s="2">
        <v>43693.437685185185</v>
      </c>
      <c r="S36" s="50" t="s">
        <v>25</v>
      </c>
      <c r="T36" s="50" t="s">
        <v>29</v>
      </c>
      <c r="U36" s="50" t="s">
        <v>30</v>
      </c>
      <c r="V36" s="51">
        <v>5</v>
      </c>
    </row>
    <row r="37" spans="1:22" ht="13.5" customHeight="1" x14ac:dyDescent="0.2">
      <c r="A37" s="50" t="s">
        <v>21</v>
      </c>
      <c r="B37" s="50" t="s">
        <v>56</v>
      </c>
      <c r="C37" s="4" t="s">
        <v>58</v>
      </c>
      <c r="D37" s="50" t="s">
        <v>57</v>
      </c>
      <c r="E37" s="50" t="s">
        <v>58</v>
      </c>
      <c r="F37" s="50" t="s">
        <v>25</v>
      </c>
      <c r="G37" s="2">
        <v>43634</v>
      </c>
      <c r="H37" s="2">
        <v>43683.638194444444</v>
      </c>
      <c r="I37" s="50" t="s">
        <v>26</v>
      </c>
      <c r="J37" s="50" t="s">
        <v>27</v>
      </c>
      <c r="K37" s="50" t="s">
        <v>35</v>
      </c>
      <c r="L37" s="50" t="s">
        <v>25</v>
      </c>
      <c r="M37" s="51">
        <v>0.2</v>
      </c>
      <c r="N37" s="50" t="s">
        <v>28</v>
      </c>
      <c r="O37" s="51">
        <v>0.1</v>
      </c>
      <c r="P37" s="50" t="s">
        <v>25</v>
      </c>
      <c r="Q37" s="50" t="s">
        <v>25</v>
      </c>
      <c r="R37" s="2">
        <v>43693.437685185185</v>
      </c>
      <c r="S37" s="50" t="s">
        <v>25</v>
      </c>
      <c r="T37" s="50" t="s">
        <v>29</v>
      </c>
      <c r="U37" s="50" t="s">
        <v>30</v>
      </c>
      <c r="V37" s="51">
        <v>0.1</v>
      </c>
    </row>
    <row r="38" spans="1:22" ht="13.5" customHeight="1" x14ac:dyDescent="0.2">
      <c r="A38" s="50" t="s">
        <v>21</v>
      </c>
      <c r="B38" s="50" t="s">
        <v>59</v>
      </c>
      <c r="C38" s="50">
        <v>2.1</v>
      </c>
      <c r="D38" s="50" t="s">
        <v>60</v>
      </c>
      <c r="E38" s="50" t="s">
        <v>24</v>
      </c>
      <c r="F38" s="50" t="s">
        <v>25</v>
      </c>
      <c r="G38" s="2">
        <v>43635</v>
      </c>
      <c r="H38" s="2">
        <v>43683.638194444444</v>
      </c>
      <c r="I38" s="50" t="s">
        <v>26</v>
      </c>
      <c r="J38" s="50" t="s">
        <v>27</v>
      </c>
      <c r="K38" s="50" t="s">
        <v>31</v>
      </c>
      <c r="L38" s="50" t="s">
        <v>25</v>
      </c>
      <c r="M38" s="51">
        <v>62.5</v>
      </c>
      <c r="N38" s="50" t="s">
        <v>28</v>
      </c>
      <c r="O38" s="51">
        <v>0.2</v>
      </c>
      <c r="P38" s="50" t="s">
        <v>25</v>
      </c>
      <c r="Q38" s="50" t="s">
        <v>25</v>
      </c>
      <c r="R38" s="2">
        <v>43693.470462962963</v>
      </c>
      <c r="S38" s="50" t="s">
        <v>25</v>
      </c>
      <c r="T38" s="50" t="s">
        <v>29</v>
      </c>
      <c r="U38" s="50" t="s">
        <v>30</v>
      </c>
      <c r="V38" s="51">
        <v>0.2</v>
      </c>
    </row>
    <row r="39" spans="1:22" ht="13.5" customHeight="1" x14ac:dyDescent="0.2">
      <c r="A39" s="50" t="s">
        <v>21</v>
      </c>
      <c r="B39" s="50" t="s">
        <v>59</v>
      </c>
      <c r="C39" s="50">
        <v>2.1</v>
      </c>
      <c r="D39" s="50" t="s">
        <v>60</v>
      </c>
      <c r="E39" s="50" t="s">
        <v>24</v>
      </c>
      <c r="F39" s="50" t="s">
        <v>25</v>
      </c>
      <c r="G39" s="2">
        <v>43635</v>
      </c>
      <c r="H39" s="2">
        <v>43683.638194444444</v>
      </c>
      <c r="I39" s="50" t="s">
        <v>26</v>
      </c>
      <c r="J39" s="50" t="s">
        <v>27</v>
      </c>
      <c r="K39" s="50" t="s">
        <v>33</v>
      </c>
      <c r="L39" s="50" t="s">
        <v>25</v>
      </c>
      <c r="M39" s="51">
        <v>31</v>
      </c>
      <c r="N39" s="50" t="s">
        <v>34</v>
      </c>
      <c r="O39" s="51">
        <v>5</v>
      </c>
      <c r="P39" s="50" t="s">
        <v>25</v>
      </c>
      <c r="Q39" s="50" t="s">
        <v>25</v>
      </c>
      <c r="R39" s="2">
        <v>43693.470462962963</v>
      </c>
      <c r="S39" s="50" t="s">
        <v>25</v>
      </c>
      <c r="T39" s="50" t="s">
        <v>29</v>
      </c>
      <c r="U39" s="50" t="s">
        <v>30</v>
      </c>
      <c r="V39" s="51">
        <v>5</v>
      </c>
    </row>
    <row r="40" spans="1:22" ht="13.5" customHeight="1" x14ac:dyDescent="0.2">
      <c r="A40" s="50" t="s">
        <v>21</v>
      </c>
      <c r="B40" s="50" t="s">
        <v>59</v>
      </c>
      <c r="C40" s="50">
        <v>2.1</v>
      </c>
      <c r="D40" s="50" t="s">
        <v>60</v>
      </c>
      <c r="E40" s="50" t="s">
        <v>24</v>
      </c>
      <c r="F40" s="50" t="s">
        <v>25</v>
      </c>
      <c r="G40" s="2">
        <v>43635</v>
      </c>
      <c r="H40" s="2">
        <v>43683.638194444444</v>
      </c>
      <c r="I40" s="50" t="s">
        <v>26</v>
      </c>
      <c r="J40" s="50" t="s">
        <v>27</v>
      </c>
      <c r="K40" s="50" t="s">
        <v>35</v>
      </c>
      <c r="L40" s="50" t="s">
        <v>25</v>
      </c>
      <c r="M40" s="51">
        <v>2.4</v>
      </c>
      <c r="N40" s="50" t="s">
        <v>28</v>
      </c>
      <c r="O40" s="51">
        <v>0.1</v>
      </c>
      <c r="P40" s="50" t="s">
        <v>25</v>
      </c>
      <c r="Q40" s="50" t="s">
        <v>25</v>
      </c>
      <c r="R40" s="2">
        <v>43693.470462962963</v>
      </c>
      <c r="S40" s="50" t="s">
        <v>25</v>
      </c>
      <c r="T40" s="50" t="s">
        <v>29</v>
      </c>
      <c r="U40" s="50" t="s">
        <v>30</v>
      </c>
      <c r="V40" s="51">
        <v>0.1</v>
      </c>
    </row>
    <row r="41" spans="1:22" ht="13.5" customHeight="1" x14ac:dyDescent="0.2">
      <c r="A41" s="50" t="s">
        <v>21</v>
      </c>
      <c r="B41" s="50" t="s">
        <v>61</v>
      </c>
      <c r="C41" s="50">
        <v>2.2000000000000002</v>
      </c>
      <c r="D41" s="50" t="s">
        <v>62</v>
      </c>
      <c r="E41" s="50" t="s">
        <v>24</v>
      </c>
      <c r="F41" s="50" t="s">
        <v>25</v>
      </c>
      <c r="G41" s="2">
        <v>43635</v>
      </c>
      <c r="H41" s="2">
        <v>43683.638194444444</v>
      </c>
      <c r="I41" s="50" t="s">
        <v>26</v>
      </c>
      <c r="J41" s="50" t="s">
        <v>27</v>
      </c>
      <c r="K41" s="50" t="s">
        <v>31</v>
      </c>
      <c r="L41" s="50" t="s">
        <v>25</v>
      </c>
      <c r="M41" s="51">
        <v>34.799999999999997</v>
      </c>
      <c r="N41" s="50" t="s">
        <v>28</v>
      </c>
      <c r="O41" s="51">
        <v>0.2</v>
      </c>
      <c r="P41" s="50" t="s">
        <v>25</v>
      </c>
      <c r="Q41" s="50" t="s">
        <v>25</v>
      </c>
      <c r="R41" s="2">
        <v>43693.478368055556</v>
      </c>
      <c r="S41" s="50" t="s">
        <v>25</v>
      </c>
      <c r="T41" s="50" t="s">
        <v>29</v>
      </c>
      <c r="U41" s="50" t="s">
        <v>30</v>
      </c>
      <c r="V41" s="51">
        <v>0.2</v>
      </c>
    </row>
    <row r="42" spans="1:22" ht="13.5" customHeight="1" x14ac:dyDescent="0.2">
      <c r="A42" s="50" t="s">
        <v>21</v>
      </c>
      <c r="B42" s="50" t="s">
        <v>61</v>
      </c>
      <c r="C42" s="50">
        <v>2.2000000000000002</v>
      </c>
      <c r="D42" s="50" t="s">
        <v>62</v>
      </c>
      <c r="E42" s="50" t="s">
        <v>24</v>
      </c>
      <c r="F42" s="50" t="s">
        <v>25</v>
      </c>
      <c r="G42" s="2">
        <v>43635</v>
      </c>
      <c r="H42" s="2">
        <v>43683.638194444444</v>
      </c>
      <c r="I42" s="50" t="s">
        <v>26</v>
      </c>
      <c r="J42" s="50" t="s">
        <v>27</v>
      </c>
      <c r="K42" s="50" t="s">
        <v>33</v>
      </c>
      <c r="L42" s="50" t="s">
        <v>25</v>
      </c>
      <c r="M42" s="51">
        <v>32</v>
      </c>
      <c r="N42" s="50" t="s">
        <v>34</v>
      </c>
      <c r="O42" s="51">
        <v>5</v>
      </c>
      <c r="P42" s="50" t="s">
        <v>25</v>
      </c>
      <c r="Q42" s="50" t="s">
        <v>25</v>
      </c>
      <c r="R42" s="2">
        <v>43693.478368055556</v>
      </c>
      <c r="S42" s="50" t="s">
        <v>25</v>
      </c>
      <c r="T42" s="50" t="s">
        <v>29</v>
      </c>
      <c r="U42" s="50" t="s">
        <v>30</v>
      </c>
      <c r="V42" s="51">
        <v>5</v>
      </c>
    </row>
    <row r="43" spans="1:22" ht="13.5" customHeight="1" x14ac:dyDescent="0.2">
      <c r="A43" s="50" t="s">
        <v>21</v>
      </c>
      <c r="B43" s="50" t="s">
        <v>61</v>
      </c>
      <c r="C43" s="50">
        <v>2.2000000000000002</v>
      </c>
      <c r="D43" s="50" t="s">
        <v>62</v>
      </c>
      <c r="E43" s="50" t="s">
        <v>24</v>
      </c>
      <c r="F43" s="50" t="s">
        <v>25</v>
      </c>
      <c r="G43" s="2">
        <v>43635</v>
      </c>
      <c r="H43" s="2">
        <v>43683.638194444444</v>
      </c>
      <c r="I43" s="50" t="s">
        <v>26</v>
      </c>
      <c r="J43" s="50" t="s">
        <v>27</v>
      </c>
      <c r="K43" s="50" t="s">
        <v>35</v>
      </c>
      <c r="L43" s="50" t="s">
        <v>25</v>
      </c>
      <c r="M43" s="51">
        <v>3.3</v>
      </c>
      <c r="N43" s="50" t="s">
        <v>28</v>
      </c>
      <c r="O43" s="51">
        <v>0.1</v>
      </c>
      <c r="P43" s="50" t="s">
        <v>25</v>
      </c>
      <c r="Q43" s="50" t="s">
        <v>25</v>
      </c>
      <c r="R43" s="2">
        <v>43693.478368055556</v>
      </c>
      <c r="S43" s="50" t="s">
        <v>25</v>
      </c>
      <c r="T43" s="50" t="s">
        <v>29</v>
      </c>
      <c r="U43" s="50" t="s">
        <v>30</v>
      </c>
      <c r="V43" s="51">
        <v>0.1</v>
      </c>
    </row>
    <row r="44" spans="1:22" ht="13.5" customHeight="1" x14ac:dyDescent="0.2">
      <c r="A44" s="50" t="s">
        <v>21</v>
      </c>
      <c r="B44" s="50" t="s">
        <v>63</v>
      </c>
      <c r="C44" s="50">
        <v>2.2999999999999998</v>
      </c>
      <c r="D44" s="50" t="s">
        <v>64</v>
      </c>
      <c r="E44" s="50" t="s">
        <v>24</v>
      </c>
      <c r="F44" s="50" t="s">
        <v>25</v>
      </c>
      <c r="G44" s="2">
        <v>43635</v>
      </c>
      <c r="H44" s="2">
        <v>43683.638194444444</v>
      </c>
      <c r="I44" s="50" t="s">
        <v>26</v>
      </c>
      <c r="J44" s="50" t="s">
        <v>27</v>
      </c>
      <c r="K44" s="50" t="s">
        <v>31</v>
      </c>
      <c r="L44" s="50" t="s">
        <v>25</v>
      </c>
      <c r="M44" s="51">
        <v>33.200000000000003</v>
      </c>
      <c r="N44" s="50" t="s">
        <v>28</v>
      </c>
      <c r="O44" s="51">
        <v>0.2</v>
      </c>
      <c r="P44" s="50" t="s">
        <v>25</v>
      </c>
      <c r="Q44" s="50" t="s">
        <v>25</v>
      </c>
      <c r="R44" s="2">
        <v>43693.479502314818</v>
      </c>
      <c r="S44" s="50" t="s">
        <v>25</v>
      </c>
      <c r="T44" s="50" t="s">
        <v>29</v>
      </c>
      <c r="U44" s="50" t="s">
        <v>30</v>
      </c>
      <c r="V44" s="51">
        <v>0.2</v>
      </c>
    </row>
    <row r="45" spans="1:22" ht="13.5" customHeight="1" x14ac:dyDescent="0.2">
      <c r="A45" s="50" t="s">
        <v>21</v>
      </c>
      <c r="B45" s="50" t="s">
        <v>63</v>
      </c>
      <c r="C45" s="50">
        <v>2.2999999999999998</v>
      </c>
      <c r="D45" s="50" t="s">
        <v>64</v>
      </c>
      <c r="E45" s="50" t="s">
        <v>24</v>
      </c>
      <c r="F45" s="50" t="s">
        <v>25</v>
      </c>
      <c r="G45" s="2">
        <v>43635</v>
      </c>
      <c r="H45" s="2">
        <v>43683.638194444444</v>
      </c>
      <c r="I45" s="50" t="s">
        <v>26</v>
      </c>
      <c r="J45" s="50" t="s">
        <v>27</v>
      </c>
      <c r="K45" s="50" t="s">
        <v>33</v>
      </c>
      <c r="L45" s="50" t="s">
        <v>32</v>
      </c>
      <c r="M45" s="51">
        <v>5</v>
      </c>
      <c r="N45" s="50" t="s">
        <v>34</v>
      </c>
      <c r="O45" s="51">
        <v>5</v>
      </c>
      <c r="P45" s="50" t="s">
        <v>25</v>
      </c>
      <c r="Q45" s="50" t="s">
        <v>25</v>
      </c>
      <c r="R45" s="2">
        <v>43693.479502314818</v>
      </c>
      <c r="S45" s="50" t="s">
        <v>25</v>
      </c>
      <c r="T45" s="50" t="s">
        <v>29</v>
      </c>
      <c r="U45" s="50" t="s">
        <v>30</v>
      </c>
      <c r="V45" s="51">
        <v>5</v>
      </c>
    </row>
    <row r="46" spans="1:22" ht="13.5" customHeight="1" x14ac:dyDescent="0.2">
      <c r="A46" s="50" t="s">
        <v>21</v>
      </c>
      <c r="B46" s="50" t="s">
        <v>63</v>
      </c>
      <c r="C46" s="50">
        <v>2.2999999999999998</v>
      </c>
      <c r="D46" s="50" t="s">
        <v>64</v>
      </c>
      <c r="E46" s="50" t="s">
        <v>24</v>
      </c>
      <c r="F46" s="50" t="s">
        <v>25</v>
      </c>
      <c r="G46" s="2">
        <v>43635</v>
      </c>
      <c r="H46" s="2">
        <v>43683.638194444444</v>
      </c>
      <c r="I46" s="50" t="s">
        <v>26</v>
      </c>
      <c r="J46" s="50" t="s">
        <v>27</v>
      </c>
      <c r="K46" s="50" t="s">
        <v>35</v>
      </c>
      <c r="L46" s="50" t="s">
        <v>25</v>
      </c>
      <c r="M46" s="51">
        <v>196</v>
      </c>
      <c r="N46" s="50" t="s">
        <v>28</v>
      </c>
      <c r="O46" s="51">
        <v>0.1</v>
      </c>
      <c r="P46" s="50" t="s">
        <v>25</v>
      </c>
      <c r="Q46" s="50" t="s">
        <v>25</v>
      </c>
      <c r="R46" s="2">
        <v>43693.479502314818</v>
      </c>
      <c r="S46" s="50" t="s">
        <v>25</v>
      </c>
      <c r="T46" s="50" t="s">
        <v>29</v>
      </c>
      <c r="U46" s="50" t="s">
        <v>30</v>
      </c>
      <c r="V46" s="51">
        <v>0.1</v>
      </c>
    </row>
    <row r="47" spans="1:22" ht="13.5" customHeight="1" x14ac:dyDescent="0.2">
      <c r="A47" s="50" t="s">
        <v>21</v>
      </c>
      <c r="B47" s="50" t="s">
        <v>65</v>
      </c>
      <c r="C47" s="50">
        <v>2.4</v>
      </c>
      <c r="D47" s="50" t="s">
        <v>66</v>
      </c>
      <c r="E47" s="50" t="s">
        <v>24</v>
      </c>
      <c r="F47" s="50" t="s">
        <v>25</v>
      </c>
      <c r="G47" s="2">
        <v>43635</v>
      </c>
      <c r="H47" s="2">
        <v>43683.638194444444</v>
      </c>
      <c r="I47" s="50" t="s">
        <v>26</v>
      </c>
      <c r="J47" s="50" t="s">
        <v>27</v>
      </c>
      <c r="K47" s="50" t="s">
        <v>31</v>
      </c>
      <c r="L47" s="50" t="s">
        <v>25</v>
      </c>
      <c r="M47" s="51">
        <v>28.7</v>
      </c>
      <c r="N47" s="50" t="s">
        <v>28</v>
      </c>
      <c r="O47" s="51">
        <v>0.2</v>
      </c>
      <c r="P47" s="50" t="s">
        <v>25</v>
      </c>
      <c r="Q47" s="50" t="s">
        <v>25</v>
      </c>
      <c r="R47" s="2">
        <v>43693.480624999997</v>
      </c>
      <c r="S47" s="50" t="s">
        <v>25</v>
      </c>
      <c r="T47" s="50" t="s">
        <v>29</v>
      </c>
      <c r="U47" s="50" t="s">
        <v>30</v>
      </c>
      <c r="V47" s="51">
        <v>0.2</v>
      </c>
    </row>
    <row r="48" spans="1:22" ht="13.5" customHeight="1" x14ac:dyDescent="0.2">
      <c r="A48" s="50" t="s">
        <v>21</v>
      </c>
      <c r="B48" s="50" t="s">
        <v>65</v>
      </c>
      <c r="C48" s="50">
        <v>2.4</v>
      </c>
      <c r="D48" s="50" t="s">
        <v>66</v>
      </c>
      <c r="E48" s="50" t="s">
        <v>24</v>
      </c>
      <c r="F48" s="50" t="s">
        <v>25</v>
      </c>
      <c r="G48" s="2">
        <v>43635</v>
      </c>
      <c r="H48" s="2">
        <v>43683.638194444444</v>
      </c>
      <c r="I48" s="50" t="s">
        <v>26</v>
      </c>
      <c r="J48" s="50" t="s">
        <v>27</v>
      </c>
      <c r="K48" s="50" t="s">
        <v>33</v>
      </c>
      <c r="L48" s="50" t="s">
        <v>32</v>
      </c>
      <c r="M48" s="51">
        <v>5</v>
      </c>
      <c r="N48" s="50" t="s">
        <v>34</v>
      </c>
      <c r="O48" s="51">
        <v>5</v>
      </c>
      <c r="P48" s="50" t="s">
        <v>25</v>
      </c>
      <c r="Q48" s="50" t="s">
        <v>25</v>
      </c>
      <c r="R48" s="2">
        <v>43693.480624999997</v>
      </c>
      <c r="S48" s="50" t="s">
        <v>25</v>
      </c>
      <c r="T48" s="50" t="s">
        <v>29</v>
      </c>
      <c r="U48" s="50" t="s">
        <v>30</v>
      </c>
      <c r="V48" s="51">
        <v>5</v>
      </c>
    </row>
    <row r="49" spans="1:22" ht="13.5" customHeight="1" x14ac:dyDescent="0.2">
      <c r="A49" s="50" t="s">
        <v>21</v>
      </c>
      <c r="B49" s="50" t="s">
        <v>65</v>
      </c>
      <c r="C49" s="50">
        <v>2.4</v>
      </c>
      <c r="D49" s="50" t="s">
        <v>66</v>
      </c>
      <c r="E49" s="50" t="s">
        <v>24</v>
      </c>
      <c r="F49" s="50" t="s">
        <v>25</v>
      </c>
      <c r="G49" s="2">
        <v>43635</v>
      </c>
      <c r="H49" s="2">
        <v>43683.638194444444</v>
      </c>
      <c r="I49" s="50" t="s">
        <v>26</v>
      </c>
      <c r="J49" s="50" t="s">
        <v>27</v>
      </c>
      <c r="K49" s="50" t="s">
        <v>35</v>
      </c>
      <c r="L49" s="50" t="s">
        <v>25</v>
      </c>
      <c r="M49" s="51">
        <v>46.5</v>
      </c>
      <c r="N49" s="50" t="s">
        <v>28</v>
      </c>
      <c r="O49" s="51">
        <v>0.1</v>
      </c>
      <c r="P49" s="50" t="s">
        <v>25</v>
      </c>
      <c r="Q49" s="50" t="s">
        <v>25</v>
      </c>
      <c r="R49" s="2">
        <v>43693.480624999997</v>
      </c>
      <c r="S49" s="50" t="s">
        <v>25</v>
      </c>
      <c r="T49" s="50" t="s">
        <v>29</v>
      </c>
      <c r="U49" s="50" t="s">
        <v>30</v>
      </c>
      <c r="V49" s="51">
        <v>0.1</v>
      </c>
    </row>
    <row r="50" spans="1:22" ht="13.5" customHeight="1" x14ac:dyDescent="0.2">
      <c r="A50" s="50" t="s">
        <v>21</v>
      </c>
      <c r="B50" s="50" t="s">
        <v>67</v>
      </c>
      <c r="C50" s="4" t="s">
        <v>58</v>
      </c>
      <c r="D50" s="50" t="s">
        <v>68</v>
      </c>
      <c r="E50" s="50" t="s">
        <v>58</v>
      </c>
      <c r="F50" s="50" t="s">
        <v>25</v>
      </c>
      <c r="G50" s="2">
        <v>43635</v>
      </c>
      <c r="H50" s="2">
        <v>43683.638194444444</v>
      </c>
      <c r="I50" s="50" t="s">
        <v>26</v>
      </c>
      <c r="J50" s="50" t="s">
        <v>27</v>
      </c>
      <c r="K50" s="50" t="s">
        <v>31</v>
      </c>
      <c r="L50" s="50" t="s">
        <v>32</v>
      </c>
      <c r="M50" s="51">
        <v>0.2</v>
      </c>
      <c r="N50" s="50" t="s">
        <v>28</v>
      </c>
      <c r="O50" s="51">
        <v>0.2</v>
      </c>
      <c r="P50" s="50" t="s">
        <v>25</v>
      </c>
      <c r="Q50" s="50" t="s">
        <v>25</v>
      </c>
      <c r="R50" s="2">
        <v>43693.438819444447</v>
      </c>
      <c r="S50" s="50" t="s">
        <v>25</v>
      </c>
      <c r="T50" s="50" t="s">
        <v>29</v>
      </c>
      <c r="U50" s="50" t="s">
        <v>30</v>
      </c>
      <c r="V50" s="51">
        <v>0.2</v>
      </c>
    </row>
    <row r="51" spans="1:22" ht="13.5" customHeight="1" x14ac:dyDescent="0.2">
      <c r="A51" s="50" t="s">
        <v>21</v>
      </c>
      <c r="B51" s="50" t="s">
        <v>67</v>
      </c>
      <c r="C51" s="4" t="s">
        <v>58</v>
      </c>
      <c r="D51" s="50" t="s">
        <v>68</v>
      </c>
      <c r="E51" s="50" t="s">
        <v>58</v>
      </c>
      <c r="F51" s="50" t="s">
        <v>25</v>
      </c>
      <c r="G51" s="2">
        <v>43635</v>
      </c>
      <c r="H51" s="2">
        <v>43683.638194444444</v>
      </c>
      <c r="I51" s="50" t="s">
        <v>26</v>
      </c>
      <c r="J51" s="50" t="s">
        <v>27</v>
      </c>
      <c r="K51" s="50" t="s">
        <v>33</v>
      </c>
      <c r="L51" s="50" t="s">
        <v>32</v>
      </c>
      <c r="M51" s="51">
        <v>5</v>
      </c>
      <c r="N51" s="50" t="s">
        <v>34</v>
      </c>
      <c r="O51" s="51">
        <v>5</v>
      </c>
      <c r="P51" s="50" t="s">
        <v>25</v>
      </c>
      <c r="Q51" s="50" t="s">
        <v>25</v>
      </c>
      <c r="R51" s="2">
        <v>43693.438819444447</v>
      </c>
      <c r="S51" s="50" t="s">
        <v>25</v>
      </c>
      <c r="T51" s="50" t="s">
        <v>29</v>
      </c>
      <c r="U51" s="50" t="s">
        <v>30</v>
      </c>
      <c r="V51" s="51">
        <v>5</v>
      </c>
    </row>
    <row r="52" spans="1:22" ht="13.5" customHeight="1" x14ac:dyDescent="0.2">
      <c r="A52" s="50" t="s">
        <v>21</v>
      </c>
      <c r="B52" s="50" t="s">
        <v>67</v>
      </c>
      <c r="C52" s="4" t="s">
        <v>58</v>
      </c>
      <c r="D52" s="50" t="s">
        <v>68</v>
      </c>
      <c r="E52" s="50" t="s">
        <v>58</v>
      </c>
      <c r="F52" s="50" t="s">
        <v>25</v>
      </c>
      <c r="G52" s="2">
        <v>43635</v>
      </c>
      <c r="H52" s="2">
        <v>43683.638194444444</v>
      </c>
      <c r="I52" s="50" t="s">
        <v>26</v>
      </c>
      <c r="J52" s="50" t="s">
        <v>27</v>
      </c>
      <c r="K52" s="50" t="s">
        <v>35</v>
      </c>
      <c r="L52" s="50" t="s">
        <v>32</v>
      </c>
      <c r="M52" s="51">
        <v>0.1</v>
      </c>
      <c r="N52" s="50" t="s">
        <v>28</v>
      </c>
      <c r="O52" s="51">
        <v>0.1</v>
      </c>
      <c r="P52" s="50" t="s">
        <v>25</v>
      </c>
      <c r="Q52" s="50" t="s">
        <v>25</v>
      </c>
      <c r="R52" s="2">
        <v>43693.438819444447</v>
      </c>
      <c r="S52" s="50" t="s">
        <v>25</v>
      </c>
      <c r="T52" s="50" t="s">
        <v>29</v>
      </c>
      <c r="U52" s="50" t="s">
        <v>30</v>
      </c>
      <c r="V52" s="51">
        <v>0.1</v>
      </c>
    </row>
    <row r="53" spans="1:22" ht="13.5" customHeight="1" x14ac:dyDescent="0.2">
      <c r="A53" s="50" t="s">
        <v>21</v>
      </c>
      <c r="B53" s="50" t="s">
        <v>69</v>
      </c>
      <c r="C53" s="50">
        <v>2.1</v>
      </c>
      <c r="D53" s="50" t="s">
        <v>70</v>
      </c>
      <c r="E53" s="50" t="s">
        <v>24</v>
      </c>
      <c r="F53" s="50" t="s">
        <v>25</v>
      </c>
      <c r="G53" s="2">
        <v>43637</v>
      </c>
      <c r="H53" s="2">
        <v>43683.638194444444</v>
      </c>
      <c r="I53" s="50" t="s">
        <v>26</v>
      </c>
      <c r="J53" s="50" t="s">
        <v>27</v>
      </c>
      <c r="K53" s="50" t="s">
        <v>31</v>
      </c>
      <c r="L53" s="50" t="s">
        <v>25</v>
      </c>
      <c r="M53" s="51">
        <v>65.7</v>
      </c>
      <c r="N53" s="50" t="s">
        <v>28</v>
      </c>
      <c r="O53" s="51">
        <v>0.2</v>
      </c>
      <c r="P53" s="50" t="s">
        <v>25</v>
      </c>
      <c r="Q53" s="50" t="s">
        <v>25</v>
      </c>
      <c r="R53" s="2">
        <v>43693.481747685182</v>
      </c>
      <c r="S53" s="50" t="s">
        <v>25</v>
      </c>
      <c r="T53" s="50" t="s">
        <v>29</v>
      </c>
      <c r="U53" s="50" t="s">
        <v>30</v>
      </c>
      <c r="V53" s="51">
        <v>0.2</v>
      </c>
    </row>
    <row r="54" spans="1:22" ht="13.5" customHeight="1" x14ac:dyDescent="0.2">
      <c r="A54" s="50" t="s">
        <v>21</v>
      </c>
      <c r="B54" s="50" t="s">
        <v>69</v>
      </c>
      <c r="C54" s="50">
        <v>2.1</v>
      </c>
      <c r="D54" s="50" t="s">
        <v>70</v>
      </c>
      <c r="E54" s="50" t="s">
        <v>24</v>
      </c>
      <c r="F54" s="50" t="s">
        <v>25</v>
      </c>
      <c r="G54" s="2">
        <v>43637</v>
      </c>
      <c r="H54" s="2">
        <v>43683.638194444444</v>
      </c>
      <c r="I54" s="50" t="s">
        <v>26</v>
      </c>
      <c r="J54" s="50" t="s">
        <v>27</v>
      </c>
      <c r="K54" s="50" t="s">
        <v>33</v>
      </c>
      <c r="L54" s="50" t="s">
        <v>25</v>
      </c>
      <c r="M54" s="51">
        <v>36</v>
      </c>
      <c r="N54" s="50" t="s">
        <v>34</v>
      </c>
      <c r="O54" s="51">
        <v>5</v>
      </c>
      <c r="P54" s="50" t="s">
        <v>25</v>
      </c>
      <c r="Q54" s="50" t="s">
        <v>25</v>
      </c>
      <c r="R54" s="2">
        <v>43693.481747685182</v>
      </c>
      <c r="S54" s="50" t="s">
        <v>25</v>
      </c>
      <c r="T54" s="50" t="s">
        <v>29</v>
      </c>
      <c r="U54" s="50" t="s">
        <v>30</v>
      </c>
      <c r="V54" s="51">
        <v>5</v>
      </c>
    </row>
    <row r="55" spans="1:22" ht="13.5" customHeight="1" x14ac:dyDescent="0.2">
      <c r="A55" s="50" t="s">
        <v>21</v>
      </c>
      <c r="B55" s="50" t="s">
        <v>69</v>
      </c>
      <c r="C55" s="50">
        <v>2.1</v>
      </c>
      <c r="D55" s="50" t="s">
        <v>70</v>
      </c>
      <c r="E55" s="50" t="s">
        <v>24</v>
      </c>
      <c r="F55" s="50" t="s">
        <v>25</v>
      </c>
      <c r="G55" s="2">
        <v>43637</v>
      </c>
      <c r="H55" s="2">
        <v>43683.638194444444</v>
      </c>
      <c r="I55" s="50" t="s">
        <v>26</v>
      </c>
      <c r="J55" s="50" t="s">
        <v>27</v>
      </c>
      <c r="K55" s="50" t="s">
        <v>35</v>
      </c>
      <c r="L55" s="50" t="s">
        <v>25</v>
      </c>
      <c r="M55" s="51">
        <v>1.7</v>
      </c>
      <c r="N55" s="50" t="s">
        <v>28</v>
      </c>
      <c r="O55" s="51">
        <v>0.1</v>
      </c>
      <c r="P55" s="50" t="s">
        <v>25</v>
      </c>
      <c r="Q55" s="50" t="s">
        <v>25</v>
      </c>
      <c r="R55" s="2">
        <v>43693.481747685182</v>
      </c>
      <c r="S55" s="50" t="s">
        <v>25</v>
      </c>
      <c r="T55" s="50" t="s">
        <v>29</v>
      </c>
      <c r="U55" s="50" t="s">
        <v>30</v>
      </c>
      <c r="V55" s="51">
        <v>0.1</v>
      </c>
    </row>
    <row r="56" spans="1:22" ht="13.5" customHeight="1" x14ac:dyDescent="0.2">
      <c r="A56" s="50" t="s">
        <v>21</v>
      </c>
      <c r="B56" s="50" t="s">
        <v>71</v>
      </c>
      <c r="C56" s="50">
        <v>2.2000000000000002</v>
      </c>
      <c r="D56" s="50" t="s">
        <v>72</v>
      </c>
      <c r="E56" s="50" t="s">
        <v>24</v>
      </c>
      <c r="F56" s="50" t="s">
        <v>25</v>
      </c>
      <c r="G56" s="2">
        <v>43637</v>
      </c>
      <c r="H56" s="2">
        <v>43683.638194444444</v>
      </c>
      <c r="I56" s="50" t="s">
        <v>26</v>
      </c>
      <c r="J56" s="50" t="s">
        <v>27</v>
      </c>
      <c r="K56" s="50" t="s">
        <v>31</v>
      </c>
      <c r="L56" s="50" t="s">
        <v>25</v>
      </c>
      <c r="M56" s="51">
        <v>35.200000000000003</v>
      </c>
      <c r="N56" s="50" t="s">
        <v>28</v>
      </c>
      <c r="O56" s="51">
        <v>0.2</v>
      </c>
      <c r="P56" s="50" t="s">
        <v>25</v>
      </c>
      <c r="Q56" s="50" t="s">
        <v>25</v>
      </c>
      <c r="R56" s="2">
        <v>43693.482881944445</v>
      </c>
      <c r="S56" s="50" t="s">
        <v>25</v>
      </c>
      <c r="T56" s="50" t="s">
        <v>29</v>
      </c>
      <c r="U56" s="50" t="s">
        <v>30</v>
      </c>
      <c r="V56" s="51">
        <v>0.2</v>
      </c>
    </row>
    <row r="57" spans="1:22" ht="13.5" customHeight="1" x14ac:dyDescent="0.2">
      <c r="A57" s="50" t="s">
        <v>21</v>
      </c>
      <c r="B57" s="50" t="s">
        <v>71</v>
      </c>
      <c r="C57" s="50">
        <v>2.2000000000000002</v>
      </c>
      <c r="D57" s="50" t="s">
        <v>72</v>
      </c>
      <c r="E57" s="50" t="s">
        <v>24</v>
      </c>
      <c r="F57" s="50" t="s">
        <v>25</v>
      </c>
      <c r="G57" s="2">
        <v>43637</v>
      </c>
      <c r="H57" s="2">
        <v>43683.638194444444</v>
      </c>
      <c r="I57" s="50" t="s">
        <v>26</v>
      </c>
      <c r="J57" s="50" t="s">
        <v>27</v>
      </c>
      <c r="K57" s="50" t="s">
        <v>33</v>
      </c>
      <c r="L57" s="50" t="s">
        <v>25</v>
      </c>
      <c r="M57" s="51">
        <v>28</v>
      </c>
      <c r="N57" s="50" t="s">
        <v>34</v>
      </c>
      <c r="O57" s="51">
        <v>5</v>
      </c>
      <c r="P57" s="50" t="s">
        <v>25</v>
      </c>
      <c r="Q57" s="50" t="s">
        <v>25</v>
      </c>
      <c r="R57" s="2">
        <v>43693.482881944445</v>
      </c>
      <c r="S57" s="50" t="s">
        <v>25</v>
      </c>
      <c r="T57" s="50" t="s">
        <v>29</v>
      </c>
      <c r="U57" s="50" t="s">
        <v>30</v>
      </c>
      <c r="V57" s="51">
        <v>5</v>
      </c>
    </row>
    <row r="58" spans="1:22" ht="13.5" customHeight="1" x14ac:dyDescent="0.2">
      <c r="A58" s="50" t="s">
        <v>21</v>
      </c>
      <c r="B58" s="50" t="s">
        <v>71</v>
      </c>
      <c r="C58" s="50">
        <v>2.2000000000000002</v>
      </c>
      <c r="D58" s="50" t="s">
        <v>72</v>
      </c>
      <c r="E58" s="50" t="s">
        <v>24</v>
      </c>
      <c r="F58" s="50" t="s">
        <v>25</v>
      </c>
      <c r="G58" s="2">
        <v>43637</v>
      </c>
      <c r="H58" s="2">
        <v>43683.638194444444</v>
      </c>
      <c r="I58" s="50" t="s">
        <v>26</v>
      </c>
      <c r="J58" s="50" t="s">
        <v>27</v>
      </c>
      <c r="K58" s="50" t="s">
        <v>35</v>
      </c>
      <c r="L58" s="50" t="s">
        <v>25</v>
      </c>
      <c r="M58" s="51">
        <v>3.5</v>
      </c>
      <c r="N58" s="50" t="s">
        <v>28</v>
      </c>
      <c r="O58" s="51">
        <v>0.1</v>
      </c>
      <c r="P58" s="50" t="s">
        <v>25</v>
      </c>
      <c r="Q58" s="50" t="s">
        <v>25</v>
      </c>
      <c r="R58" s="2">
        <v>43693.482881944445</v>
      </c>
      <c r="S58" s="50" t="s">
        <v>25</v>
      </c>
      <c r="T58" s="50" t="s">
        <v>29</v>
      </c>
      <c r="U58" s="50" t="s">
        <v>30</v>
      </c>
      <c r="V58" s="51">
        <v>0.1</v>
      </c>
    </row>
    <row r="59" spans="1:22" ht="13.5" customHeight="1" x14ac:dyDescent="0.2">
      <c r="A59" s="50" t="s">
        <v>21</v>
      </c>
      <c r="B59" s="50" t="s">
        <v>73</v>
      </c>
      <c r="C59" s="50">
        <v>2.2000000000000002</v>
      </c>
      <c r="D59" s="50" t="s">
        <v>74</v>
      </c>
      <c r="E59" s="50" t="s">
        <v>38</v>
      </c>
      <c r="F59" s="50" t="s">
        <v>25</v>
      </c>
      <c r="G59" s="2">
        <v>43637</v>
      </c>
      <c r="H59" s="2">
        <v>43683.638194444444</v>
      </c>
      <c r="I59" s="50" t="s">
        <v>26</v>
      </c>
      <c r="J59" s="50" t="s">
        <v>27</v>
      </c>
      <c r="K59" s="50" t="s">
        <v>31</v>
      </c>
      <c r="L59" s="50" t="s">
        <v>25</v>
      </c>
      <c r="M59" s="51">
        <v>34.9</v>
      </c>
      <c r="N59" s="50" t="s">
        <v>28</v>
      </c>
      <c r="O59" s="51">
        <v>0.2</v>
      </c>
      <c r="P59" s="50" t="s">
        <v>25</v>
      </c>
      <c r="Q59" s="50" t="s">
        <v>25</v>
      </c>
      <c r="R59" s="2">
        <v>43693.48400462963</v>
      </c>
      <c r="S59" s="50" t="s">
        <v>25</v>
      </c>
      <c r="T59" s="50" t="s">
        <v>29</v>
      </c>
      <c r="U59" s="50" t="s">
        <v>30</v>
      </c>
      <c r="V59" s="51">
        <v>0.2</v>
      </c>
    </row>
    <row r="60" spans="1:22" ht="13.5" customHeight="1" x14ac:dyDescent="0.2">
      <c r="A60" s="50" t="s">
        <v>21</v>
      </c>
      <c r="B60" s="50" t="s">
        <v>73</v>
      </c>
      <c r="C60" s="50">
        <v>2.2000000000000002</v>
      </c>
      <c r="D60" s="50" t="s">
        <v>74</v>
      </c>
      <c r="E60" s="50" t="s">
        <v>38</v>
      </c>
      <c r="F60" s="50" t="s">
        <v>25</v>
      </c>
      <c r="G60" s="2">
        <v>43637</v>
      </c>
      <c r="H60" s="2">
        <v>43683.638194444444</v>
      </c>
      <c r="I60" s="50" t="s">
        <v>26</v>
      </c>
      <c r="J60" s="50" t="s">
        <v>27</v>
      </c>
      <c r="K60" s="50" t="s">
        <v>33</v>
      </c>
      <c r="L60" s="50" t="s">
        <v>25</v>
      </c>
      <c r="M60" s="51">
        <v>28</v>
      </c>
      <c r="N60" s="50" t="s">
        <v>34</v>
      </c>
      <c r="O60" s="51">
        <v>5</v>
      </c>
      <c r="P60" s="50" t="s">
        <v>25</v>
      </c>
      <c r="Q60" s="50" t="s">
        <v>25</v>
      </c>
      <c r="R60" s="2">
        <v>43693.48400462963</v>
      </c>
      <c r="S60" s="50" t="s">
        <v>25</v>
      </c>
      <c r="T60" s="50" t="s">
        <v>29</v>
      </c>
      <c r="U60" s="50" t="s">
        <v>30</v>
      </c>
      <c r="V60" s="51">
        <v>5</v>
      </c>
    </row>
    <row r="61" spans="1:22" ht="13.5" customHeight="1" x14ac:dyDescent="0.2">
      <c r="A61" s="50" t="s">
        <v>21</v>
      </c>
      <c r="B61" s="50" t="s">
        <v>73</v>
      </c>
      <c r="C61" s="50">
        <v>2.2000000000000002</v>
      </c>
      <c r="D61" s="50" t="s">
        <v>74</v>
      </c>
      <c r="E61" s="50" t="s">
        <v>38</v>
      </c>
      <c r="F61" s="50" t="s">
        <v>25</v>
      </c>
      <c r="G61" s="2">
        <v>43637</v>
      </c>
      <c r="H61" s="2">
        <v>43683.638194444444</v>
      </c>
      <c r="I61" s="50" t="s">
        <v>26</v>
      </c>
      <c r="J61" s="50" t="s">
        <v>27</v>
      </c>
      <c r="K61" s="50" t="s">
        <v>35</v>
      </c>
      <c r="L61" s="50" t="s">
        <v>25</v>
      </c>
      <c r="M61" s="51">
        <v>3.5</v>
      </c>
      <c r="N61" s="50" t="s">
        <v>28</v>
      </c>
      <c r="O61" s="51">
        <v>0.1</v>
      </c>
      <c r="P61" s="50" t="s">
        <v>25</v>
      </c>
      <c r="Q61" s="50" t="s">
        <v>25</v>
      </c>
      <c r="R61" s="2">
        <v>43693.48400462963</v>
      </c>
      <c r="S61" s="50" t="s">
        <v>25</v>
      </c>
      <c r="T61" s="50" t="s">
        <v>29</v>
      </c>
      <c r="U61" s="50" t="s">
        <v>30</v>
      </c>
      <c r="V61" s="51">
        <v>0.1</v>
      </c>
    </row>
    <row r="62" spans="1:22" ht="13.5" customHeight="1" x14ac:dyDescent="0.2">
      <c r="A62" s="50" t="s">
        <v>21</v>
      </c>
      <c r="B62" s="50" t="s">
        <v>75</v>
      </c>
      <c r="C62" s="50">
        <v>2.2999999999999998</v>
      </c>
      <c r="D62" s="50" t="s">
        <v>76</v>
      </c>
      <c r="E62" s="50" t="s">
        <v>24</v>
      </c>
      <c r="F62" s="50" t="s">
        <v>25</v>
      </c>
      <c r="G62" s="2">
        <v>43637</v>
      </c>
      <c r="H62" s="2">
        <v>43683.638194444444</v>
      </c>
      <c r="I62" s="50" t="s">
        <v>26</v>
      </c>
      <c r="J62" s="50" t="s">
        <v>27</v>
      </c>
      <c r="K62" s="50" t="s">
        <v>31</v>
      </c>
      <c r="L62" s="50" t="s">
        <v>25</v>
      </c>
      <c r="M62" s="51">
        <v>44.2</v>
      </c>
      <c r="N62" s="50" t="s">
        <v>28</v>
      </c>
      <c r="O62" s="51">
        <v>0.2</v>
      </c>
      <c r="P62" s="50" t="s">
        <v>25</v>
      </c>
      <c r="Q62" s="50" t="s">
        <v>25</v>
      </c>
      <c r="R62" s="2">
        <v>43693.485138888886</v>
      </c>
      <c r="S62" s="50" t="s">
        <v>25</v>
      </c>
      <c r="T62" s="50" t="s">
        <v>29</v>
      </c>
      <c r="U62" s="50" t="s">
        <v>30</v>
      </c>
      <c r="V62" s="51">
        <v>0.2</v>
      </c>
    </row>
    <row r="63" spans="1:22" ht="13.5" customHeight="1" x14ac:dyDescent="0.2">
      <c r="A63" s="50" t="s">
        <v>21</v>
      </c>
      <c r="B63" s="50" t="s">
        <v>75</v>
      </c>
      <c r="C63" s="50">
        <v>2.2999999999999998</v>
      </c>
      <c r="D63" s="50" t="s">
        <v>76</v>
      </c>
      <c r="E63" s="50" t="s">
        <v>24</v>
      </c>
      <c r="F63" s="50" t="s">
        <v>25</v>
      </c>
      <c r="G63" s="2">
        <v>43637</v>
      </c>
      <c r="H63" s="2">
        <v>43683.638194444444</v>
      </c>
      <c r="I63" s="50" t="s">
        <v>26</v>
      </c>
      <c r="J63" s="50" t="s">
        <v>27</v>
      </c>
      <c r="K63" s="50" t="s">
        <v>33</v>
      </c>
      <c r="L63" s="50" t="s">
        <v>32</v>
      </c>
      <c r="M63" s="51">
        <v>5</v>
      </c>
      <c r="N63" s="50" t="s">
        <v>34</v>
      </c>
      <c r="O63" s="51">
        <v>5</v>
      </c>
      <c r="P63" s="50" t="s">
        <v>25</v>
      </c>
      <c r="Q63" s="50" t="s">
        <v>25</v>
      </c>
      <c r="R63" s="2">
        <v>43693.485138888886</v>
      </c>
      <c r="S63" s="50" t="s">
        <v>25</v>
      </c>
      <c r="T63" s="50" t="s">
        <v>29</v>
      </c>
      <c r="U63" s="50" t="s">
        <v>30</v>
      </c>
      <c r="V63" s="51">
        <v>5</v>
      </c>
    </row>
    <row r="64" spans="1:22" ht="13.5" customHeight="1" x14ac:dyDescent="0.2">
      <c r="A64" s="50" t="s">
        <v>21</v>
      </c>
      <c r="B64" s="50" t="s">
        <v>75</v>
      </c>
      <c r="C64" s="50">
        <v>2.2999999999999998</v>
      </c>
      <c r="D64" s="50" t="s">
        <v>76</v>
      </c>
      <c r="E64" s="50" t="s">
        <v>24</v>
      </c>
      <c r="F64" s="50" t="s">
        <v>25</v>
      </c>
      <c r="G64" s="2">
        <v>43637</v>
      </c>
      <c r="H64" s="2">
        <v>43683.638194444444</v>
      </c>
      <c r="I64" s="50" t="s">
        <v>26</v>
      </c>
      <c r="J64" s="50" t="s">
        <v>27</v>
      </c>
      <c r="K64" s="50" t="s">
        <v>35</v>
      </c>
      <c r="L64" s="50" t="s">
        <v>25</v>
      </c>
      <c r="M64" s="51">
        <v>204</v>
      </c>
      <c r="N64" s="50" t="s">
        <v>28</v>
      </c>
      <c r="O64" s="51">
        <v>0.1</v>
      </c>
      <c r="P64" s="50" t="s">
        <v>25</v>
      </c>
      <c r="Q64" s="50" t="s">
        <v>25</v>
      </c>
      <c r="R64" s="2">
        <v>43693.485138888886</v>
      </c>
      <c r="S64" s="50" t="s">
        <v>25</v>
      </c>
      <c r="T64" s="50" t="s">
        <v>29</v>
      </c>
      <c r="U64" s="50" t="s">
        <v>30</v>
      </c>
      <c r="V64" s="51">
        <v>0.1</v>
      </c>
    </row>
    <row r="65" spans="1:22" ht="13.5" customHeight="1" x14ac:dyDescent="0.2">
      <c r="A65" s="50" t="s">
        <v>21</v>
      </c>
      <c r="B65" s="50" t="s">
        <v>77</v>
      </c>
      <c r="C65" s="50">
        <v>2.4</v>
      </c>
      <c r="D65" s="50" t="s">
        <v>78</v>
      </c>
      <c r="E65" s="50" t="s">
        <v>24</v>
      </c>
      <c r="F65" s="50" t="s">
        <v>25</v>
      </c>
      <c r="G65" s="2">
        <v>43637</v>
      </c>
      <c r="H65" s="2">
        <v>43683.638194444444</v>
      </c>
      <c r="I65" s="50" t="s">
        <v>26</v>
      </c>
      <c r="J65" s="50" t="s">
        <v>27</v>
      </c>
      <c r="K65" s="50" t="s">
        <v>31</v>
      </c>
      <c r="L65" s="50" t="s">
        <v>25</v>
      </c>
      <c r="M65" s="51">
        <v>37.1</v>
      </c>
      <c r="N65" s="50" t="s">
        <v>28</v>
      </c>
      <c r="O65" s="51">
        <v>0.2</v>
      </c>
      <c r="P65" s="50" t="s">
        <v>25</v>
      </c>
      <c r="Q65" s="50" t="s">
        <v>25</v>
      </c>
      <c r="R65" s="2">
        <v>43693.486261574071</v>
      </c>
      <c r="S65" s="50" t="s">
        <v>25</v>
      </c>
      <c r="T65" s="50" t="s">
        <v>29</v>
      </c>
      <c r="U65" s="50" t="s">
        <v>30</v>
      </c>
      <c r="V65" s="51">
        <v>0.2</v>
      </c>
    </row>
    <row r="66" spans="1:22" ht="13.5" customHeight="1" x14ac:dyDescent="0.2">
      <c r="A66" s="50" t="s">
        <v>21</v>
      </c>
      <c r="B66" s="50" t="s">
        <v>77</v>
      </c>
      <c r="C66" s="50">
        <v>2.4</v>
      </c>
      <c r="D66" s="50" t="s">
        <v>78</v>
      </c>
      <c r="E66" s="50" t="s">
        <v>24</v>
      </c>
      <c r="F66" s="50" t="s">
        <v>25</v>
      </c>
      <c r="G66" s="2">
        <v>43637</v>
      </c>
      <c r="H66" s="2">
        <v>43683.638194444444</v>
      </c>
      <c r="I66" s="50" t="s">
        <v>26</v>
      </c>
      <c r="J66" s="50" t="s">
        <v>27</v>
      </c>
      <c r="K66" s="50" t="s">
        <v>33</v>
      </c>
      <c r="L66" s="50" t="s">
        <v>32</v>
      </c>
      <c r="M66" s="51">
        <v>5</v>
      </c>
      <c r="N66" s="50" t="s">
        <v>34</v>
      </c>
      <c r="O66" s="51">
        <v>5</v>
      </c>
      <c r="P66" s="50" t="s">
        <v>25</v>
      </c>
      <c r="Q66" s="50" t="s">
        <v>25</v>
      </c>
      <c r="R66" s="2">
        <v>43693.486261574071</v>
      </c>
      <c r="S66" s="50" t="s">
        <v>25</v>
      </c>
      <c r="T66" s="50" t="s">
        <v>29</v>
      </c>
      <c r="U66" s="50" t="s">
        <v>30</v>
      </c>
      <c r="V66" s="51">
        <v>5</v>
      </c>
    </row>
    <row r="67" spans="1:22" ht="13.5" customHeight="1" x14ac:dyDescent="0.2">
      <c r="A67" s="50" t="s">
        <v>21</v>
      </c>
      <c r="B67" s="50" t="s">
        <v>77</v>
      </c>
      <c r="C67" s="50">
        <v>2.4</v>
      </c>
      <c r="D67" s="50" t="s">
        <v>78</v>
      </c>
      <c r="E67" s="50" t="s">
        <v>24</v>
      </c>
      <c r="F67" s="50" t="s">
        <v>25</v>
      </c>
      <c r="G67" s="2">
        <v>43637</v>
      </c>
      <c r="H67" s="2">
        <v>43683.638194444444</v>
      </c>
      <c r="I67" s="50" t="s">
        <v>26</v>
      </c>
      <c r="J67" s="50" t="s">
        <v>27</v>
      </c>
      <c r="K67" s="50" t="s">
        <v>35</v>
      </c>
      <c r="L67" s="50" t="s">
        <v>25</v>
      </c>
      <c r="M67" s="51">
        <v>42.9</v>
      </c>
      <c r="N67" s="50" t="s">
        <v>28</v>
      </c>
      <c r="O67" s="51">
        <v>0.1</v>
      </c>
      <c r="P67" s="50" t="s">
        <v>25</v>
      </c>
      <c r="Q67" s="50" t="s">
        <v>25</v>
      </c>
      <c r="R67" s="2">
        <v>43693.486261574071</v>
      </c>
      <c r="S67" s="50" t="s">
        <v>25</v>
      </c>
      <c r="T67" s="50" t="s">
        <v>29</v>
      </c>
      <c r="U67" s="50" t="s">
        <v>30</v>
      </c>
      <c r="V67" s="51">
        <v>0.1</v>
      </c>
    </row>
    <row r="68" spans="1:22" ht="13.5" customHeight="1" x14ac:dyDescent="0.2">
      <c r="A68" s="50" t="s">
        <v>21</v>
      </c>
      <c r="B68" s="50" t="s">
        <v>79</v>
      </c>
      <c r="C68" s="50">
        <v>2.1</v>
      </c>
      <c r="D68" s="50" t="s">
        <v>80</v>
      </c>
      <c r="E68" s="50" t="s">
        <v>24</v>
      </c>
      <c r="F68" s="50" t="s">
        <v>25</v>
      </c>
      <c r="G68" s="2">
        <v>43640</v>
      </c>
      <c r="H68" s="2">
        <v>43683.638194444444</v>
      </c>
      <c r="I68" s="50" t="s">
        <v>26</v>
      </c>
      <c r="J68" s="50" t="s">
        <v>27</v>
      </c>
      <c r="K68" s="50" t="s">
        <v>31</v>
      </c>
      <c r="L68" s="50" t="s">
        <v>25</v>
      </c>
      <c r="M68" s="51">
        <v>66.7</v>
      </c>
      <c r="N68" s="50" t="s">
        <v>28</v>
      </c>
      <c r="O68" s="51">
        <v>0.2</v>
      </c>
      <c r="P68" s="50" t="s">
        <v>25</v>
      </c>
      <c r="Q68" s="50" t="s">
        <v>25</v>
      </c>
      <c r="R68" s="2">
        <v>43693.487395833334</v>
      </c>
      <c r="S68" s="50" t="s">
        <v>25</v>
      </c>
      <c r="T68" s="50" t="s">
        <v>29</v>
      </c>
      <c r="U68" s="50" t="s">
        <v>30</v>
      </c>
      <c r="V68" s="51">
        <v>0.2</v>
      </c>
    </row>
    <row r="69" spans="1:22" ht="13.5" customHeight="1" x14ac:dyDescent="0.2">
      <c r="A69" s="50" t="s">
        <v>21</v>
      </c>
      <c r="B69" s="50" t="s">
        <v>79</v>
      </c>
      <c r="C69" s="50">
        <v>2.1</v>
      </c>
      <c r="D69" s="50" t="s">
        <v>80</v>
      </c>
      <c r="E69" s="50" t="s">
        <v>24</v>
      </c>
      <c r="F69" s="50" t="s">
        <v>25</v>
      </c>
      <c r="G69" s="2">
        <v>43640</v>
      </c>
      <c r="H69" s="2">
        <v>43683.638194444444</v>
      </c>
      <c r="I69" s="50" t="s">
        <v>26</v>
      </c>
      <c r="J69" s="50" t="s">
        <v>27</v>
      </c>
      <c r="K69" s="50" t="s">
        <v>33</v>
      </c>
      <c r="L69" s="50" t="s">
        <v>25</v>
      </c>
      <c r="M69" s="51">
        <v>26</v>
      </c>
      <c r="N69" s="50" t="s">
        <v>34</v>
      </c>
      <c r="O69" s="51">
        <v>5</v>
      </c>
      <c r="P69" s="50" t="s">
        <v>25</v>
      </c>
      <c r="Q69" s="50" t="s">
        <v>25</v>
      </c>
      <c r="R69" s="2">
        <v>43693.487395833334</v>
      </c>
      <c r="S69" s="50" t="s">
        <v>25</v>
      </c>
      <c r="T69" s="50" t="s">
        <v>29</v>
      </c>
      <c r="U69" s="50" t="s">
        <v>30</v>
      </c>
      <c r="V69" s="51">
        <v>5</v>
      </c>
    </row>
    <row r="70" spans="1:22" ht="13.5" customHeight="1" x14ac:dyDescent="0.2">
      <c r="A70" s="50" t="s">
        <v>21</v>
      </c>
      <c r="B70" s="50" t="s">
        <v>79</v>
      </c>
      <c r="C70" s="50">
        <v>2.1</v>
      </c>
      <c r="D70" s="50" t="s">
        <v>80</v>
      </c>
      <c r="E70" s="50" t="s">
        <v>24</v>
      </c>
      <c r="F70" s="50" t="s">
        <v>25</v>
      </c>
      <c r="G70" s="2">
        <v>43640</v>
      </c>
      <c r="H70" s="2">
        <v>43683.638194444444</v>
      </c>
      <c r="I70" s="50" t="s">
        <v>26</v>
      </c>
      <c r="J70" s="50" t="s">
        <v>27</v>
      </c>
      <c r="K70" s="50" t="s">
        <v>35</v>
      </c>
      <c r="L70" s="50" t="s">
        <v>25</v>
      </c>
      <c r="M70" s="51">
        <v>1.1000000000000001</v>
      </c>
      <c r="N70" s="50" t="s">
        <v>28</v>
      </c>
      <c r="O70" s="51">
        <v>0.1</v>
      </c>
      <c r="P70" s="50" t="s">
        <v>25</v>
      </c>
      <c r="Q70" s="50" t="s">
        <v>25</v>
      </c>
      <c r="R70" s="2">
        <v>43693.487395833334</v>
      </c>
      <c r="S70" s="50" t="s">
        <v>25</v>
      </c>
      <c r="T70" s="50" t="s">
        <v>29</v>
      </c>
      <c r="U70" s="50" t="s">
        <v>30</v>
      </c>
      <c r="V70" s="51">
        <v>0.1</v>
      </c>
    </row>
    <row r="71" spans="1:22" ht="13.5" customHeight="1" x14ac:dyDescent="0.2">
      <c r="A71" s="50" t="s">
        <v>21</v>
      </c>
      <c r="B71" s="50" t="s">
        <v>81</v>
      </c>
      <c r="C71" s="50">
        <v>2.2000000000000002</v>
      </c>
      <c r="D71" s="50" t="s">
        <v>82</v>
      </c>
      <c r="E71" s="50" t="s">
        <v>24</v>
      </c>
      <c r="F71" s="50" t="s">
        <v>25</v>
      </c>
      <c r="G71" s="2">
        <v>43640</v>
      </c>
      <c r="H71" s="2">
        <v>43683.638194444444</v>
      </c>
      <c r="I71" s="50" t="s">
        <v>26</v>
      </c>
      <c r="J71" s="50" t="s">
        <v>27</v>
      </c>
      <c r="K71" s="50" t="s">
        <v>31</v>
      </c>
      <c r="L71" s="50" t="s">
        <v>25</v>
      </c>
      <c r="M71" s="51">
        <v>36.700000000000003</v>
      </c>
      <c r="N71" s="50" t="s">
        <v>28</v>
      </c>
      <c r="O71" s="51">
        <v>0.2</v>
      </c>
      <c r="P71" s="50" t="s">
        <v>25</v>
      </c>
      <c r="Q71" s="50" t="s">
        <v>25</v>
      </c>
      <c r="R71" s="2">
        <v>43693.488530092596</v>
      </c>
      <c r="S71" s="50" t="s">
        <v>25</v>
      </c>
      <c r="T71" s="50" t="s">
        <v>29</v>
      </c>
      <c r="U71" s="50" t="s">
        <v>30</v>
      </c>
      <c r="V71" s="51">
        <v>0.2</v>
      </c>
    </row>
    <row r="72" spans="1:22" ht="13.5" customHeight="1" x14ac:dyDescent="0.2">
      <c r="A72" s="50" t="s">
        <v>21</v>
      </c>
      <c r="B72" s="50" t="s">
        <v>81</v>
      </c>
      <c r="C72" s="50">
        <v>2.2000000000000002</v>
      </c>
      <c r="D72" s="50" t="s">
        <v>82</v>
      </c>
      <c r="E72" s="50" t="s">
        <v>24</v>
      </c>
      <c r="F72" s="50" t="s">
        <v>25</v>
      </c>
      <c r="G72" s="2">
        <v>43640</v>
      </c>
      <c r="H72" s="2">
        <v>43683.638194444444</v>
      </c>
      <c r="I72" s="50" t="s">
        <v>26</v>
      </c>
      <c r="J72" s="50" t="s">
        <v>27</v>
      </c>
      <c r="K72" s="50" t="s">
        <v>33</v>
      </c>
      <c r="L72" s="50" t="s">
        <v>25</v>
      </c>
      <c r="M72" s="51">
        <v>18</v>
      </c>
      <c r="N72" s="50" t="s">
        <v>34</v>
      </c>
      <c r="O72" s="51">
        <v>5</v>
      </c>
      <c r="P72" s="50" t="s">
        <v>25</v>
      </c>
      <c r="Q72" s="50" t="s">
        <v>25</v>
      </c>
      <c r="R72" s="2">
        <v>43693.488530092596</v>
      </c>
      <c r="S72" s="50" t="s">
        <v>25</v>
      </c>
      <c r="T72" s="50" t="s">
        <v>29</v>
      </c>
      <c r="U72" s="50" t="s">
        <v>30</v>
      </c>
      <c r="V72" s="51">
        <v>5</v>
      </c>
    </row>
    <row r="73" spans="1:22" ht="13.5" customHeight="1" x14ac:dyDescent="0.2">
      <c r="A73" s="50" t="s">
        <v>21</v>
      </c>
      <c r="B73" s="50" t="s">
        <v>81</v>
      </c>
      <c r="C73" s="50">
        <v>2.2000000000000002</v>
      </c>
      <c r="D73" s="50" t="s">
        <v>82</v>
      </c>
      <c r="E73" s="50" t="s">
        <v>24</v>
      </c>
      <c r="F73" s="50" t="s">
        <v>25</v>
      </c>
      <c r="G73" s="2">
        <v>43640</v>
      </c>
      <c r="H73" s="2">
        <v>43683.638194444444</v>
      </c>
      <c r="I73" s="50" t="s">
        <v>26</v>
      </c>
      <c r="J73" s="50" t="s">
        <v>27</v>
      </c>
      <c r="K73" s="50" t="s">
        <v>35</v>
      </c>
      <c r="L73" s="50" t="s">
        <v>25</v>
      </c>
      <c r="M73" s="51">
        <v>0.2</v>
      </c>
      <c r="N73" s="50" t="s">
        <v>28</v>
      </c>
      <c r="O73" s="51">
        <v>0.1</v>
      </c>
      <c r="P73" s="50" t="s">
        <v>25</v>
      </c>
      <c r="Q73" s="50" t="s">
        <v>25</v>
      </c>
      <c r="R73" s="2">
        <v>43693.488530092596</v>
      </c>
      <c r="S73" s="50" t="s">
        <v>25</v>
      </c>
      <c r="T73" s="50" t="s">
        <v>29</v>
      </c>
      <c r="U73" s="50" t="s">
        <v>30</v>
      </c>
      <c r="V73" s="51">
        <v>0.1</v>
      </c>
    </row>
    <row r="74" spans="1:22" ht="13.5" customHeight="1" x14ac:dyDescent="0.2">
      <c r="A74" s="50" t="s">
        <v>21</v>
      </c>
      <c r="B74" s="50" t="s">
        <v>83</v>
      </c>
      <c r="C74" s="50">
        <v>2.2999999999999998</v>
      </c>
      <c r="D74" s="50" t="s">
        <v>84</v>
      </c>
      <c r="E74" s="50" t="s">
        <v>24</v>
      </c>
      <c r="F74" s="50" t="s">
        <v>25</v>
      </c>
      <c r="G74" s="2">
        <v>43640</v>
      </c>
      <c r="H74" s="2">
        <v>43683.638194444444</v>
      </c>
      <c r="I74" s="50" t="s">
        <v>26</v>
      </c>
      <c r="J74" s="50" t="s">
        <v>27</v>
      </c>
      <c r="K74" s="50" t="s">
        <v>31</v>
      </c>
      <c r="L74" s="50" t="s">
        <v>25</v>
      </c>
      <c r="M74" s="51">
        <v>54.6</v>
      </c>
      <c r="N74" s="50" t="s">
        <v>28</v>
      </c>
      <c r="O74" s="51">
        <v>0.2</v>
      </c>
      <c r="P74" s="50" t="s">
        <v>25</v>
      </c>
      <c r="Q74" s="50" t="s">
        <v>25</v>
      </c>
      <c r="R74" s="2">
        <v>43693.489664351851</v>
      </c>
      <c r="S74" s="50" t="s">
        <v>25</v>
      </c>
      <c r="T74" s="50" t="s">
        <v>29</v>
      </c>
      <c r="U74" s="50" t="s">
        <v>30</v>
      </c>
      <c r="V74" s="51">
        <v>0.2</v>
      </c>
    </row>
    <row r="75" spans="1:22" ht="13.5" customHeight="1" x14ac:dyDescent="0.2">
      <c r="A75" s="50" t="s">
        <v>21</v>
      </c>
      <c r="B75" s="50" t="s">
        <v>83</v>
      </c>
      <c r="C75" s="50">
        <v>2.2999999999999998</v>
      </c>
      <c r="D75" s="50" t="s">
        <v>84</v>
      </c>
      <c r="E75" s="50" t="s">
        <v>24</v>
      </c>
      <c r="F75" s="50" t="s">
        <v>25</v>
      </c>
      <c r="G75" s="2">
        <v>43640</v>
      </c>
      <c r="H75" s="2">
        <v>43683.638194444444</v>
      </c>
      <c r="I75" s="50" t="s">
        <v>26</v>
      </c>
      <c r="J75" s="50" t="s">
        <v>27</v>
      </c>
      <c r="K75" s="50" t="s">
        <v>33</v>
      </c>
      <c r="L75" s="50" t="s">
        <v>32</v>
      </c>
      <c r="M75" s="51">
        <v>5</v>
      </c>
      <c r="N75" s="50" t="s">
        <v>34</v>
      </c>
      <c r="O75" s="51">
        <v>5</v>
      </c>
      <c r="P75" s="50" t="s">
        <v>25</v>
      </c>
      <c r="Q75" s="50" t="s">
        <v>25</v>
      </c>
      <c r="R75" s="2">
        <v>43693.489664351851</v>
      </c>
      <c r="S75" s="50" t="s">
        <v>25</v>
      </c>
      <c r="T75" s="50" t="s">
        <v>29</v>
      </c>
      <c r="U75" s="50" t="s">
        <v>30</v>
      </c>
      <c r="V75" s="51">
        <v>5</v>
      </c>
    </row>
    <row r="76" spans="1:22" ht="13.5" customHeight="1" x14ac:dyDescent="0.2">
      <c r="A76" s="50" t="s">
        <v>21</v>
      </c>
      <c r="B76" s="50" t="s">
        <v>83</v>
      </c>
      <c r="C76" s="50">
        <v>2.2999999999999998</v>
      </c>
      <c r="D76" s="50" t="s">
        <v>84</v>
      </c>
      <c r="E76" s="50" t="s">
        <v>24</v>
      </c>
      <c r="F76" s="50" t="s">
        <v>25</v>
      </c>
      <c r="G76" s="2">
        <v>43640</v>
      </c>
      <c r="H76" s="2">
        <v>43683.638194444444</v>
      </c>
      <c r="I76" s="50" t="s">
        <v>26</v>
      </c>
      <c r="J76" s="50" t="s">
        <v>27</v>
      </c>
      <c r="K76" s="50" t="s">
        <v>35</v>
      </c>
      <c r="L76" s="50" t="s">
        <v>25</v>
      </c>
      <c r="M76" s="51">
        <v>212</v>
      </c>
      <c r="N76" s="50" t="s">
        <v>28</v>
      </c>
      <c r="O76" s="51">
        <v>0.1</v>
      </c>
      <c r="P76" s="50" t="s">
        <v>25</v>
      </c>
      <c r="Q76" s="50" t="s">
        <v>25</v>
      </c>
      <c r="R76" s="2">
        <v>43693.489664351851</v>
      </c>
      <c r="S76" s="50" t="s">
        <v>25</v>
      </c>
      <c r="T76" s="50" t="s">
        <v>29</v>
      </c>
      <c r="U76" s="50" t="s">
        <v>30</v>
      </c>
      <c r="V76" s="51">
        <v>0.1</v>
      </c>
    </row>
    <row r="77" spans="1:22" ht="13.5" customHeight="1" x14ac:dyDescent="0.2">
      <c r="A77" s="50" t="s">
        <v>21</v>
      </c>
      <c r="B77" s="50" t="s">
        <v>85</v>
      </c>
      <c r="C77" s="50">
        <v>2.4</v>
      </c>
      <c r="D77" s="50" t="s">
        <v>86</v>
      </c>
      <c r="E77" s="50" t="s">
        <v>24</v>
      </c>
      <c r="F77" s="50" t="s">
        <v>25</v>
      </c>
      <c r="G77" s="2">
        <v>43640</v>
      </c>
      <c r="H77" s="2">
        <v>43683.638194444444</v>
      </c>
      <c r="I77" s="50" t="s">
        <v>26</v>
      </c>
      <c r="J77" s="50" t="s">
        <v>27</v>
      </c>
      <c r="K77" s="50" t="s">
        <v>31</v>
      </c>
      <c r="L77" s="50" t="s">
        <v>25</v>
      </c>
      <c r="M77" s="51">
        <v>45.4</v>
      </c>
      <c r="N77" s="50" t="s">
        <v>28</v>
      </c>
      <c r="O77" s="51">
        <v>0.2</v>
      </c>
      <c r="P77" s="50" t="s">
        <v>25</v>
      </c>
      <c r="Q77" s="50" t="s">
        <v>25</v>
      </c>
      <c r="R77" s="2">
        <v>43693.490787037037</v>
      </c>
      <c r="S77" s="50" t="s">
        <v>25</v>
      </c>
      <c r="T77" s="50" t="s">
        <v>29</v>
      </c>
      <c r="U77" s="50" t="s">
        <v>30</v>
      </c>
      <c r="V77" s="51">
        <v>0.2</v>
      </c>
    </row>
    <row r="78" spans="1:22" ht="13.5" customHeight="1" x14ac:dyDescent="0.2">
      <c r="A78" s="50" t="s">
        <v>21</v>
      </c>
      <c r="B78" s="50" t="s">
        <v>85</v>
      </c>
      <c r="C78" s="50">
        <v>2.4</v>
      </c>
      <c r="D78" s="50" t="s">
        <v>86</v>
      </c>
      <c r="E78" s="50" t="s">
        <v>24</v>
      </c>
      <c r="F78" s="50" t="s">
        <v>25</v>
      </c>
      <c r="G78" s="2">
        <v>43640</v>
      </c>
      <c r="H78" s="2">
        <v>43683.638194444444</v>
      </c>
      <c r="I78" s="50" t="s">
        <v>26</v>
      </c>
      <c r="J78" s="50" t="s">
        <v>27</v>
      </c>
      <c r="K78" s="50" t="s">
        <v>33</v>
      </c>
      <c r="L78" s="50" t="s">
        <v>32</v>
      </c>
      <c r="M78" s="51">
        <v>5</v>
      </c>
      <c r="N78" s="50" t="s">
        <v>34</v>
      </c>
      <c r="O78" s="51">
        <v>5</v>
      </c>
      <c r="P78" s="50" t="s">
        <v>25</v>
      </c>
      <c r="Q78" s="50" t="s">
        <v>25</v>
      </c>
      <c r="R78" s="2">
        <v>43693.490787037037</v>
      </c>
      <c r="S78" s="50" t="s">
        <v>25</v>
      </c>
      <c r="T78" s="50" t="s">
        <v>29</v>
      </c>
      <c r="U78" s="50" t="s">
        <v>30</v>
      </c>
      <c r="V78" s="51">
        <v>5</v>
      </c>
    </row>
    <row r="79" spans="1:22" ht="13.5" customHeight="1" x14ac:dyDescent="0.2">
      <c r="A79" s="50" t="s">
        <v>21</v>
      </c>
      <c r="B79" s="50" t="s">
        <v>85</v>
      </c>
      <c r="C79" s="50">
        <v>2.4</v>
      </c>
      <c r="D79" s="50" t="s">
        <v>86</v>
      </c>
      <c r="E79" s="50" t="s">
        <v>24</v>
      </c>
      <c r="F79" s="50" t="s">
        <v>25</v>
      </c>
      <c r="G79" s="2">
        <v>43640</v>
      </c>
      <c r="H79" s="2">
        <v>43683.638194444444</v>
      </c>
      <c r="I79" s="50" t="s">
        <v>26</v>
      </c>
      <c r="J79" s="50" t="s">
        <v>27</v>
      </c>
      <c r="K79" s="50" t="s">
        <v>35</v>
      </c>
      <c r="L79" s="50" t="s">
        <v>25</v>
      </c>
      <c r="M79" s="51">
        <v>35.9</v>
      </c>
      <c r="N79" s="50" t="s">
        <v>28</v>
      </c>
      <c r="O79" s="51">
        <v>0.1</v>
      </c>
      <c r="P79" s="50" t="s">
        <v>25</v>
      </c>
      <c r="Q79" s="50" t="s">
        <v>25</v>
      </c>
      <c r="R79" s="2">
        <v>43693.490787037037</v>
      </c>
      <c r="S79" s="50" t="s">
        <v>25</v>
      </c>
      <c r="T79" s="50" t="s">
        <v>29</v>
      </c>
      <c r="U79" s="50" t="s">
        <v>30</v>
      </c>
      <c r="V79" s="51">
        <v>0.1</v>
      </c>
    </row>
    <row r="80" spans="1:22" ht="13.5" customHeight="1" x14ac:dyDescent="0.2">
      <c r="A80" s="50" t="s">
        <v>21</v>
      </c>
      <c r="B80" s="50" t="s">
        <v>87</v>
      </c>
      <c r="C80" s="4" t="s">
        <v>58</v>
      </c>
      <c r="D80" s="50" t="s">
        <v>88</v>
      </c>
      <c r="E80" s="50" t="s">
        <v>58</v>
      </c>
      <c r="F80" s="50" t="s">
        <v>25</v>
      </c>
      <c r="G80" s="2">
        <v>43640</v>
      </c>
      <c r="H80" s="2">
        <v>43683.638194444444</v>
      </c>
      <c r="I80" s="50" t="s">
        <v>26</v>
      </c>
      <c r="J80" s="50" t="s">
        <v>27</v>
      </c>
      <c r="K80" s="50" t="s">
        <v>31</v>
      </c>
      <c r="L80" s="50" t="s">
        <v>32</v>
      </c>
      <c r="M80" s="51">
        <v>0.2</v>
      </c>
      <c r="N80" s="50" t="s">
        <v>28</v>
      </c>
      <c r="O80" s="51">
        <v>0.2</v>
      </c>
      <c r="P80" s="50" t="s">
        <v>25</v>
      </c>
      <c r="Q80" s="50" t="s">
        <v>25</v>
      </c>
      <c r="R80" s="2">
        <v>43693.439953703702</v>
      </c>
      <c r="S80" s="50" t="s">
        <v>25</v>
      </c>
      <c r="T80" s="50" t="s">
        <v>29</v>
      </c>
      <c r="U80" s="50" t="s">
        <v>30</v>
      </c>
      <c r="V80" s="51">
        <v>0.2</v>
      </c>
    </row>
    <row r="81" spans="1:22" ht="13.5" customHeight="1" x14ac:dyDescent="0.2">
      <c r="A81" s="50" t="s">
        <v>21</v>
      </c>
      <c r="B81" s="50" t="s">
        <v>87</v>
      </c>
      <c r="C81" s="4" t="s">
        <v>58</v>
      </c>
      <c r="D81" s="50" t="s">
        <v>88</v>
      </c>
      <c r="E81" s="50" t="s">
        <v>58</v>
      </c>
      <c r="F81" s="50" t="s">
        <v>25</v>
      </c>
      <c r="G81" s="2">
        <v>43640</v>
      </c>
      <c r="H81" s="2">
        <v>43683.638194444444</v>
      </c>
      <c r="I81" s="50" t="s">
        <v>26</v>
      </c>
      <c r="J81" s="50" t="s">
        <v>27</v>
      </c>
      <c r="K81" s="50" t="s">
        <v>33</v>
      </c>
      <c r="L81" s="50" t="s">
        <v>32</v>
      </c>
      <c r="M81" s="51">
        <v>5</v>
      </c>
      <c r="N81" s="50" t="s">
        <v>34</v>
      </c>
      <c r="O81" s="51">
        <v>5</v>
      </c>
      <c r="P81" s="50" t="s">
        <v>25</v>
      </c>
      <c r="Q81" s="50" t="s">
        <v>25</v>
      </c>
      <c r="R81" s="2">
        <v>43693.439953703702</v>
      </c>
      <c r="S81" s="50" t="s">
        <v>25</v>
      </c>
      <c r="T81" s="50" t="s">
        <v>29</v>
      </c>
      <c r="U81" s="50" t="s">
        <v>30</v>
      </c>
      <c r="V81" s="51">
        <v>5</v>
      </c>
    </row>
    <row r="82" spans="1:22" ht="13.5" customHeight="1" x14ac:dyDescent="0.2">
      <c r="A82" s="50" t="s">
        <v>21</v>
      </c>
      <c r="B82" s="50" t="s">
        <v>87</v>
      </c>
      <c r="C82" s="4" t="s">
        <v>58</v>
      </c>
      <c r="D82" s="50" t="s">
        <v>88</v>
      </c>
      <c r="E82" s="50" t="s">
        <v>58</v>
      </c>
      <c r="F82" s="50" t="s">
        <v>25</v>
      </c>
      <c r="G82" s="2">
        <v>43640</v>
      </c>
      <c r="H82" s="2">
        <v>43683.638194444444</v>
      </c>
      <c r="I82" s="50" t="s">
        <v>26</v>
      </c>
      <c r="J82" s="50" t="s">
        <v>27</v>
      </c>
      <c r="K82" s="50" t="s">
        <v>35</v>
      </c>
      <c r="L82" s="50" t="s">
        <v>25</v>
      </c>
      <c r="M82" s="51">
        <v>0.3</v>
      </c>
      <c r="N82" s="50" t="s">
        <v>28</v>
      </c>
      <c r="O82" s="51">
        <v>0.1</v>
      </c>
      <c r="P82" s="50" t="s">
        <v>25</v>
      </c>
      <c r="Q82" s="50" t="s">
        <v>25</v>
      </c>
      <c r="R82" s="2">
        <v>43693.439953703702</v>
      </c>
      <c r="S82" s="50" t="s">
        <v>25</v>
      </c>
      <c r="T82" s="50" t="s">
        <v>29</v>
      </c>
      <c r="U82" s="50" t="s">
        <v>30</v>
      </c>
      <c r="V82" s="51">
        <v>0.1</v>
      </c>
    </row>
    <row r="83" spans="1:22" ht="13.5" customHeight="1" x14ac:dyDescent="0.2">
      <c r="A83" s="50" t="s">
        <v>21</v>
      </c>
      <c r="B83" s="50" t="s">
        <v>220</v>
      </c>
      <c r="C83" s="50">
        <v>2.1</v>
      </c>
      <c r="D83" s="50" t="s">
        <v>80</v>
      </c>
      <c r="E83" s="50" t="s">
        <v>218</v>
      </c>
      <c r="F83" s="50" t="s">
        <v>25</v>
      </c>
      <c r="G83" s="2">
        <v>43640</v>
      </c>
      <c r="H83" s="2">
        <v>43683.638194444444</v>
      </c>
      <c r="I83" s="50" t="s">
        <v>26</v>
      </c>
      <c r="J83" s="50" t="s">
        <v>27</v>
      </c>
      <c r="K83" s="50" t="s">
        <v>31</v>
      </c>
      <c r="L83" s="50" t="s">
        <v>25</v>
      </c>
      <c r="M83" s="51">
        <v>101</v>
      </c>
      <c r="N83" s="50" t="s">
        <v>28</v>
      </c>
      <c r="O83" s="51">
        <v>0.2</v>
      </c>
      <c r="P83" s="50" t="s">
        <v>25</v>
      </c>
      <c r="Q83" s="50" t="s">
        <v>25</v>
      </c>
      <c r="R83" s="2">
        <v>43693.676064814812</v>
      </c>
      <c r="S83" s="50" t="s">
        <v>25</v>
      </c>
      <c r="T83" s="50" t="s">
        <v>29</v>
      </c>
      <c r="U83" s="50" t="s">
        <v>30</v>
      </c>
      <c r="V83" s="51">
        <v>0.2</v>
      </c>
    </row>
    <row r="84" spans="1:22" ht="13.5" customHeight="1" x14ac:dyDescent="0.2">
      <c r="A84" s="50" t="s">
        <v>21</v>
      </c>
      <c r="B84" s="50" t="s">
        <v>220</v>
      </c>
      <c r="C84" s="50">
        <v>2.1</v>
      </c>
      <c r="D84" s="50" t="s">
        <v>80</v>
      </c>
      <c r="E84" s="50" t="s">
        <v>218</v>
      </c>
      <c r="F84" s="50" t="s">
        <v>25</v>
      </c>
      <c r="G84" s="2">
        <v>43640</v>
      </c>
      <c r="H84" s="2">
        <v>43683.638194444444</v>
      </c>
      <c r="I84" s="50" t="s">
        <v>26</v>
      </c>
      <c r="J84" s="50" t="s">
        <v>27</v>
      </c>
      <c r="K84" s="50" t="s">
        <v>33</v>
      </c>
      <c r="L84" s="50" t="s">
        <v>25</v>
      </c>
      <c r="M84" s="51">
        <v>23</v>
      </c>
      <c r="N84" s="50" t="s">
        <v>34</v>
      </c>
      <c r="O84" s="51">
        <v>5</v>
      </c>
      <c r="P84" s="50" t="s">
        <v>25</v>
      </c>
      <c r="Q84" s="50" t="s">
        <v>25</v>
      </c>
      <c r="R84" s="2">
        <v>43693.676064814812</v>
      </c>
      <c r="S84" s="50" t="s">
        <v>25</v>
      </c>
      <c r="T84" s="50" t="s">
        <v>29</v>
      </c>
      <c r="U84" s="50" t="s">
        <v>30</v>
      </c>
      <c r="V84" s="51">
        <v>5</v>
      </c>
    </row>
    <row r="85" spans="1:22" ht="13.5" customHeight="1" x14ac:dyDescent="0.2">
      <c r="A85" s="50" t="s">
        <v>21</v>
      </c>
      <c r="B85" s="50" t="s">
        <v>220</v>
      </c>
      <c r="C85" s="50">
        <v>2.1</v>
      </c>
      <c r="D85" s="50" t="s">
        <v>80</v>
      </c>
      <c r="E85" s="50" t="s">
        <v>218</v>
      </c>
      <c r="F85" s="50" t="s">
        <v>25</v>
      </c>
      <c r="G85" s="2">
        <v>43640</v>
      </c>
      <c r="H85" s="2">
        <v>43683.638194444444</v>
      </c>
      <c r="I85" s="50" t="s">
        <v>26</v>
      </c>
      <c r="J85" s="50" t="s">
        <v>27</v>
      </c>
      <c r="K85" s="50" t="s">
        <v>35</v>
      </c>
      <c r="L85" s="50" t="s">
        <v>25</v>
      </c>
      <c r="M85" s="51">
        <v>4</v>
      </c>
      <c r="N85" s="50" t="s">
        <v>28</v>
      </c>
      <c r="O85" s="51">
        <v>0.1</v>
      </c>
      <c r="P85" s="50" t="s">
        <v>25</v>
      </c>
      <c r="Q85" s="50" t="s">
        <v>25</v>
      </c>
      <c r="R85" s="2">
        <v>43693.676064814812</v>
      </c>
      <c r="S85" s="50" t="s">
        <v>25</v>
      </c>
      <c r="T85" s="50" t="s">
        <v>29</v>
      </c>
      <c r="U85" s="50" t="s">
        <v>30</v>
      </c>
      <c r="V85" s="51">
        <v>0.1</v>
      </c>
    </row>
    <row r="86" spans="1:22" ht="13.5" customHeight="1" x14ac:dyDescent="0.2">
      <c r="A86" s="50" t="s">
        <v>21</v>
      </c>
      <c r="B86" s="50" t="s">
        <v>221</v>
      </c>
      <c r="C86" s="50">
        <v>2.2000000000000002</v>
      </c>
      <c r="D86" s="50" t="s">
        <v>82</v>
      </c>
      <c r="E86" s="50" t="s">
        <v>218</v>
      </c>
      <c r="F86" s="50" t="s">
        <v>25</v>
      </c>
      <c r="G86" s="2">
        <v>43640</v>
      </c>
      <c r="H86" s="2">
        <v>43683.638194444444</v>
      </c>
      <c r="I86" s="50" t="s">
        <v>26</v>
      </c>
      <c r="J86" s="50" t="s">
        <v>27</v>
      </c>
      <c r="K86" s="50" t="s">
        <v>31</v>
      </c>
      <c r="L86" s="50" t="s">
        <v>25</v>
      </c>
      <c r="M86" s="51">
        <v>32.299999999999997</v>
      </c>
      <c r="N86" s="50" t="s">
        <v>28</v>
      </c>
      <c r="O86" s="51">
        <v>0.2</v>
      </c>
      <c r="P86" s="50" t="s">
        <v>25</v>
      </c>
      <c r="Q86" s="50" t="s">
        <v>25</v>
      </c>
      <c r="R86" s="2">
        <v>43693.677199074074</v>
      </c>
      <c r="S86" s="50" t="s">
        <v>25</v>
      </c>
      <c r="T86" s="50" t="s">
        <v>29</v>
      </c>
      <c r="U86" s="50" t="s">
        <v>30</v>
      </c>
      <c r="V86" s="51">
        <v>0.2</v>
      </c>
    </row>
    <row r="87" spans="1:22" ht="13.5" customHeight="1" x14ac:dyDescent="0.2">
      <c r="A87" s="50" t="s">
        <v>21</v>
      </c>
      <c r="B87" s="50" t="s">
        <v>221</v>
      </c>
      <c r="C87" s="50">
        <v>2.2000000000000002</v>
      </c>
      <c r="D87" s="50" t="s">
        <v>82</v>
      </c>
      <c r="E87" s="50" t="s">
        <v>218</v>
      </c>
      <c r="F87" s="50" t="s">
        <v>25</v>
      </c>
      <c r="G87" s="2">
        <v>43640</v>
      </c>
      <c r="H87" s="2">
        <v>43683.638194444444</v>
      </c>
      <c r="I87" s="50" t="s">
        <v>26</v>
      </c>
      <c r="J87" s="50" t="s">
        <v>27</v>
      </c>
      <c r="K87" s="50" t="s">
        <v>33</v>
      </c>
      <c r="L87" s="50" t="s">
        <v>25</v>
      </c>
      <c r="M87" s="51">
        <v>396</v>
      </c>
      <c r="N87" s="50" t="s">
        <v>34</v>
      </c>
      <c r="O87" s="51">
        <v>5</v>
      </c>
      <c r="P87" s="50" t="s">
        <v>25</v>
      </c>
      <c r="Q87" s="50" t="s">
        <v>25</v>
      </c>
      <c r="R87" s="2">
        <v>43693.677199074074</v>
      </c>
      <c r="S87" s="50" t="s">
        <v>25</v>
      </c>
      <c r="T87" s="50" t="s">
        <v>29</v>
      </c>
      <c r="U87" s="50" t="s">
        <v>30</v>
      </c>
      <c r="V87" s="51">
        <v>5</v>
      </c>
    </row>
    <row r="88" spans="1:22" ht="13.5" customHeight="1" x14ac:dyDescent="0.2">
      <c r="A88" s="50" t="s">
        <v>21</v>
      </c>
      <c r="B88" s="50" t="s">
        <v>221</v>
      </c>
      <c r="C88" s="50">
        <v>2.2000000000000002</v>
      </c>
      <c r="D88" s="50" t="s">
        <v>82</v>
      </c>
      <c r="E88" s="50" t="s">
        <v>218</v>
      </c>
      <c r="F88" s="50" t="s">
        <v>25</v>
      </c>
      <c r="G88" s="2">
        <v>43640</v>
      </c>
      <c r="H88" s="2">
        <v>43683.638194444444</v>
      </c>
      <c r="I88" s="50" t="s">
        <v>26</v>
      </c>
      <c r="J88" s="50" t="s">
        <v>27</v>
      </c>
      <c r="K88" s="50" t="s">
        <v>35</v>
      </c>
      <c r="L88" s="50" t="s">
        <v>25</v>
      </c>
      <c r="M88" s="51">
        <v>177</v>
      </c>
      <c r="N88" s="50" t="s">
        <v>28</v>
      </c>
      <c r="O88" s="51">
        <v>0.1</v>
      </c>
      <c r="P88" s="50" t="s">
        <v>25</v>
      </c>
      <c r="Q88" s="50" t="s">
        <v>25</v>
      </c>
      <c r="R88" s="2">
        <v>43693.677199074074</v>
      </c>
      <c r="S88" s="50" t="s">
        <v>25</v>
      </c>
      <c r="T88" s="50" t="s">
        <v>29</v>
      </c>
      <c r="U88" s="50" t="s">
        <v>30</v>
      </c>
      <c r="V88" s="51">
        <v>0.1</v>
      </c>
    </row>
    <row r="89" spans="1:22" ht="13.5" customHeight="1" x14ac:dyDescent="0.2">
      <c r="A89" s="50" t="s">
        <v>21</v>
      </c>
      <c r="B89" s="50" t="s">
        <v>89</v>
      </c>
      <c r="C89" s="50">
        <v>2.1</v>
      </c>
      <c r="D89" s="50" t="s">
        <v>90</v>
      </c>
      <c r="E89" s="50" t="s">
        <v>24</v>
      </c>
      <c r="F89" s="50" t="s">
        <v>25</v>
      </c>
      <c r="G89" s="2">
        <v>43641</v>
      </c>
      <c r="H89" s="2">
        <v>43683.638194444444</v>
      </c>
      <c r="I89" s="50" t="s">
        <v>26</v>
      </c>
      <c r="J89" s="50" t="s">
        <v>27</v>
      </c>
      <c r="K89" s="50" t="s">
        <v>31</v>
      </c>
      <c r="L89" s="50" t="s">
        <v>25</v>
      </c>
      <c r="M89" s="51">
        <v>72.400000000000006</v>
      </c>
      <c r="N89" s="50" t="s">
        <v>28</v>
      </c>
      <c r="O89" s="51">
        <v>0.2</v>
      </c>
      <c r="P89" s="50" t="s">
        <v>25</v>
      </c>
      <c r="Q89" s="50" t="s">
        <v>25</v>
      </c>
      <c r="R89" s="2">
        <v>43693.498692129629</v>
      </c>
      <c r="S89" s="50" t="s">
        <v>25</v>
      </c>
      <c r="T89" s="50" t="s">
        <v>29</v>
      </c>
      <c r="U89" s="50" t="s">
        <v>30</v>
      </c>
      <c r="V89" s="51">
        <v>0.2</v>
      </c>
    </row>
    <row r="90" spans="1:22" ht="13.5" customHeight="1" x14ac:dyDescent="0.2">
      <c r="A90" s="50" t="s">
        <v>21</v>
      </c>
      <c r="B90" s="50" t="s">
        <v>89</v>
      </c>
      <c r="C90" s="50">
        <v>2.1</v>
      </c>
      <c r="D90" s="50" t="s">
        <v>90</v>
      </c>
      <c r="E90" s="50" t="s">
        <v>24</v>
      </c>
      <c r="F90" s="50" t="s">
        <v>25</v>
      </c>
      <c r="G90" s="2">
        <v>43641</v>
      </c>
      <c r="H90" s="2">
        <v>43683.638194444444</v>
      </c>
      <c r="I90" s="50" t="s">
        <v>26</v>
      </c>
      <c r="J90" s="50" t="s">
        <v>27</v>
      </c>
      <c r="K90" s="50" t="s">
        <v>33</v>
      </c>
      <c r="L90" s="50" t="s">
        <v>25</v>
      </c>
      <c r="M90" s="51">
        <v>31</v>
      </c>
      <c r="N90" s="50" t="s">
        <v>34</v>
      </c>
      <c r="O90" s="51">
        <v>5</v>
      </c>
      <c r="P90" s="50" t="s">
        <v>25</v>
      </c>
      <c r="Q90" s="50" t="s">
        <v>25</v>
      </c>
      <c r="R90" s="2">
        <v>43693.498692129629</v>
      </c>
      <c r="S90" s="50" t="s">
        <v>25</v>
      </c>
      <c r="T90" s="50" t="s">
        <v>29</v>
      </c>
      <c r="U90" s="50" t="s">
        <v>30</v>
      </c>
      <c r="V90" s="51">
        <v>5</v>
      </c>
    </row>
    <row r="91" spans="1:22" ht="13.5" customHeight="1" x14ac:dyDescent="0.2">
      <c r="A91" s="50" t="s">
        <v>21</v>
      </c>
      <c r="B91" s="50" t="s">
        <v>89</v>
      </c>
      <c r="C91" s="50">
        <v>2.1</v>
      </c>
      <c r="D91" s="50" t="s">
        <v>90</v>
      </c>
      <c r="E91" s="50" t="s">
        <v>24</v>
      </c>
      <c r="F91" s="50" t="s">
        <v>25</v>
      </c>
      <c r="G91" s="2">
        <v>43641</v>
      </c>
      <c r="H91" s="2">
        <v>43683.638194444444</v>
      </c>
      <c r="I91" s="50" t="s">
        <v>26</v>
      </c>
      <c r="J91" s="50" t="s">
        <v>27</v>
      </c>
      <c r="K91" s="50" t="s">
        <v>35</v>
      </c>
      <c r="L91" s="50" t="s">
        <v>25</v>
      </c>
      <c r="M91" s="51">
        <v>2</v>
      </c>
      <c r="N91" s="50" t="s">
        <v>28</v>
      </c>
      <c r="O91" s="51">
        <v>0.1</v>
      </c>
      <c r="P91" s="50" t="s">
        <v>25</v>
      </c>
      <c r="Q91" s="50" t="s">
        <v>25</v>
      </c>
      <c r="R91" s="2">
        <v>43693.498692129629</v>
      </c>
      <c r="S91" s="50" t="s">
        <v>25</v>
      </c>
      <c r="T91" s="50" t="s">
        <v>29</v>
      </c>
      <c r="U91" s="50" t="s">
        <v>30</v>
      </c>
      <c r="V91" s="51">
        <v>0.1</v>
      </c>
    </row>
    <row r="92" spans="1:22" ht="13.5" customHeight="1" x14ac:dyDescent="0.2">
      <c r="A92" s="50" t="s">
        <v>21</v>
      </c>
      <c r="B92" s="50" t="s">
        <v>91</v>
      </c>
      <c r="C92" s="50">
        <v>2.2000000000000002</v>
      </c>
      <c r="D92" s="50" t="s">
        <v>92</v>
      </c>
      <c r="E92" s="50" t="s">
        <v>24</v>
      </c>
      <c r="F92" s="50" t="s">
        <v>25</v>
      </c>
      <c r="G92" s="2">
        <v>43641</v>
      </c>
      <c r="H92" s="2">
        <v>43683.638194444444</v>
      </c>
      <c r="I92" s="50" t="s">
        <v>26</v>
      </c>
      <c r="J92" s="50" t="s">
        <v>27</v>
      </c>
      <c r="K92" s="50" t="s">
        <v>31</v>
      </c>
      <c r="L92" s="50" t="s">
        <v>25</v>
      </c>
      <c r="M92" s="51">
        <v>36.4</v>
      </c>
      <c r="N92" s="50" t="s">
        <v>28</v>
      </c>
      <c r="O92" s="51">
        <v>0.2</v>
      </c>
      <c r="P92" s="50" t="s">
        <v>25</v>
      </c>
      <c r="Q92" s="50" t="s">
        <v>25</v>
      </c>
      <c r="R92" s="2">
        <v>43693.499826388892</v>
      </c>
      <c r="S92" s="50" t="s">
        <v>25</v>
      </c>
      <c r="T92" s="50" t="s">
        <v>29</v>
      </c>
      <c r="U92" s="50" t="s">
        <v>30</v>
      </c>
      <c r="V92" s="51">
        <v>0.2</v>
      </c>
    </row>
    <row r="93" spans="1:22" ht="13.5" customHeight="1" x14ac:dyDescent="0.2">
      <c r="A93" s="50" t="s">
        <v>21</v>
      </c>
      <c r="B93" s="50" t="s">
        <v>91</v>
      </c>
      <c r="C93" s="50">
        <v>2.2000000000000002</v>
      </c>
      <c r="D93" s="50" t="s">
        <v>92</v>
      </c>
      <c r="E93" s="50" t="s">
        <v>24</v>
      </c>
      <c r="F93" s="50" t="s">
        <v>25</v>
      </c>
      <c r="G93" s="2">
        <v>43641</v>
      </c>
      <c r="H93" s="2">
        <v>43683.638194444444</v>
      </c>
      <c r="I93" s="50" t="s">
        <v>26</v>
      </c>
      <c r="J93" s="50" t="s">
        <v>27</v>
      </c>
      <c r="K93" s="50" t="s">
        <v>33</v>
      </c>
      <c r="L93" s="50" t="s">
        <v>25</v>
      </c>
      <c r="M93" s="51">
        <v>17</v>
      </c>
      <c r="N93" s="50" t="s">
        <v>34</v>
      </c>
      <c r="O93" s="51">
        <v>5</v>
      </c>
      <c r="P93" s="50" t="s">
        <v>25</v>
      </c>
      <c r="Q93" s="50" t="s">
        <v>25</v>
      </c>
      <c r="R93" s="2">
        <v>43693.499826388892</v>
      </c>
      <c r="S93" s="50" t="s">
        <v>25</v>
      </c>
      <c r="T93" s="50" t="s">
        <v>29</v>
      </c>
      <c r="U93" s="50" t="s">
        <v>30</v>
      </c>
      <c r="V93" s="51">
        <v>5</v>
      </c>
    </row>
    <row r="94" spans="1:22" ht="13.5" customHeight="1" x14ac:dyDescent="0.2">
      <c r="A94" s="50" t="s">
        <v>21</v>
      </c>
      <c r="B94" s="50" t="s">
        <v>91</v>
      </c>
      <c r="C94" s="50">
        <v>2.2000000000000002</v>
      </c>
      <c r="D94" s="50" t="s">
        <v>92</v>
      </c>
      <c r="E94" s="50" t="s">
        <v>24</v>
      </c>
      <c r="F94" s="50" t="s">
        <v>25</v>
      </c>
      <c r="G94" s="2">
        <v>43641</v>
      </c>
      <c r="H94" s="2">
        <v>43683.638194444444</v>
      </c>
      <c r="I94" s="50" t="s">
        <v>26</v>
      </c>
      <c r="J94" s="50" t="s">
        <v>27</v>
      </c>
      <c r="K94" s="50" t="s">
        <v>35</v>
      </c>
      <c r="L94" s="50" t="s">
        <v>25</v>
      </c>
      <c r="M94" s="51">
        <v>0.8</v>
      </c>
      <c r="N94" s="50" t="s">
        <v>28</v>
      </c>
      <c r="O94" s="51">
        <v>0.1</v>
      </c>
      <c r="P94" s="50" t="s">
        <v>25</v>
      </c>
      <c r="Q94" s="50" t="s">
        <v>25</v>
      </c>
      <c r="R94" s="2">
        <v>43693.499826388892</v>
      </c>
      <c r="S94" s="50" t="s">
        <v>25</v>
      </c>
      <c r="T94" s="50" t="s">
        <v>29</v>
      </c>
      <c r="U94" s="50" t="s">
        <v>30</v>
      </c>
      <c r="V94" s="51">
        <v>0.1</v>
      </c>
    </row>
    <row r="95" spans="1:22" ht="13.5" customHeight="1" x14ac:dyDescent="0.2">
      <c r="A95" s="50" t="s">
        <v>21</v>
      </c>
      <c r="B95" s="50" t="s">
        <v>93</v>
      </c>
      <c r="C95" s="50">
        <v>2.2999999999999998</v>
      </c>
      <c r="D95" s="50" t="s">
        <v>94</v>
      </c>
      <c r="E95" s="50" t="s">
        <v>24</v>
      </c>
      <c r="F95" s="50" t="s">
        <v>25</v>
      </c>
      <c r="G95" s="2">
        <v>43641</v>
      </c>
      <c r="H95" s="2">
        <v>43683.638194444444</v>
      </c>
      <c r="I95" s="50" t="s">
        <v>26</v>
      </c>
      <c r="J95" s="50" t="s">
        <v>27</v>
      </c>
      <c r="K95" s="50" t="s">
        <v>31</v>
      </c>
      <c r="L95" s="50" t="s">
        <v>25</v>
      </c>
      <c r="M95" s="51">
        <v>55.8</v>
      </c>
      <c r="N95" s="50" t="s">
        <v>28</v>
      </c>
      <c r="O95" s="51">
        <v>0.2</v>
      </c>
      <c r="P95" s="50" t="s">
        <v>25</v>
      </c>
      <c r="Q95" s="50" t="s">
        <v>25</v>
      </c>
      <c r="R95" s="2">
        <v>43693.500960648147</v>
      </c>
      <c r="S95" s="50" t="s">
        <v>25</v>
      </c>
      <c r="T95" s="50" t="s">
        <v>29</v>
      </c>
      <c r="U95" s="50" t="s">
        <v>30</v>
      </c>
      <c r="V95" s="51">
        <v>0.2</v>
      </c>
    </row>
    <row r="96" spans="1:22" ht="13.5" customHeight="1" x14ac:dyDescent="0.2">
      <c r="A96" s="50" t="s">
        <v>21</v>
      </c>
      <c r="B96" s="50" t="s">
        <v>93</v>
      </c>
      <c r="C96" s="50">
        <v>2.2999999999999998</v>
      </c>
      <c r="D96" s="50" t="s">
        <v>94</v>
      </c>
      <c r="E96" s="50" t="s">
        <v>24</v>
      </c>
      <c r="F96" s="50" t="s">
        <v>25</v>
      </c>
      <c r="G96" s="2">
        <v>43641</v>
      </c>
      <c r="H96" s="2">
        <v>43683.638194444444</v>
      </c>
      <c r="I96" s="50" t="s">
        <v>26</v>
      </c>
      <c r="J96" s="50" t="s">
        <v>27</v>
      </c>
      <c r="K96" s="50" t="s">
        <v>33</v>
      </c>
      <c r="L96" s="50" t="s">
        <v>32</v>
      </c>
      <c r="M96" s="51">
        <v>5</v>
      </c>
      <c r="N96" s="50" t="s">
        <v>34</v>
      </c>
      <c r="O96" s="51">
        <v>5</v>
      </c>
      <c r="P96" s="50" t="s">
        <v>25</v>
      </c>
      <c r="Q96" s="50" t="s">
        <v>25</v>
      </c>
      <c r="R96" s="2">
        <v>43693.500960648147</v>
      </c>
      <c r="S96" s="50" t="s">
        <v>25</v>
      </c>
      <c r="T96" s="50" t="s">
        <v>29</v>
      </c>
      <c r="U96" s="50" t="s">
        <v>30</v>
      </c>
      <c r="V96" s="51">
        <v>5</v>
      </c>
    </row>
    <row r="97" spans="1:22" ht="13.5" customHeight="1" x14ac:dyDescent="0.2">
      <c r="A97" s="50" t="s">
        <v>21</v>
      </c>
      <c r="B97" s="50" t="s">
        <v>93</v>
      </c>
      <c r="C97" s="50">
        <v>2.2999999999999998</v>
      </c>
      <c r="D97" s="50" t="s">
        <v>94</v>
      </c>
      <c r="E97" s="50" t="s">
        <v>24</v>
      </c>
      <c r="F97" s="50" t="s">
        <v>25</v>
      </c>
      <c r="G97" s="2">
        <v>43641</v>
      </c>
      <c r="H97" s="2">
        <v>43683.638194444444</v>
      </c>
      <c r="I97" s="50" t="s">
        <v>26</v>
      </c>
      <c r="J97" s="50" t="s">
        <v>27</v>
      </c>
      <c r="K97" s="50" t="s">
        <v>35</v>
      </c>
      <c r="L97" s="50" t="s">
        <v>25</v>
      </c>
      <c r="M97" s="51">
        <v>199</v>
      </c>
      <c r="N97" s="50" t="s">
        <v>28</v>
      </c>
      <c r="O97" s="51">
        <v>0.1</v>
      </c>
      <c r="P97" s="50" t="s">
        <v>25</v>
      </c>
      <c r="Q97" s="50" t="s">
        <v>25</v>
      </c>
      <c r="R97" s="2">
        <v>43693.500960648147</v>
      </c>
      <c r="S97" s="50" t="s">
        <v>25</v>
      </c>
      <c r="T97" s="50" t="s">
        <v>29</v>
      </c>
      <c r="U97" s="50" t="s">
        <v>30</v>
      </c>
      <c r="V97" s="51">
        <v>0.1</v>
      </c>
    </row>
    <row r="98" spans="1:22" ht="13.5" customHeight="1" x14ac:dyDescent="0.2">
      <c r="A98" s="50" t="s">
        <v>21</v>
      </c>
      <c r="B98" s="50" t="s">
        <v>95</v>
      </c>
      <c r="C98" s="50">
        <v>2.4</v>
      </c>
      <c r="D98" s="50" t="s">
        <v>96</v>
      </c>
      <c r="E98" s="50" t="s">
        <v>24</v>
      </c>
      <c r="F98" s="50" t="s">
        <v>25</v>
      </c>
      <c r="G98" s="2">
        <v>43641</v>
      </c>
      <c r="H98" s="2">
        <v>43683.638194444444</v>
      </c>
      <c r="I98" s="50" t="s">
        <v>26</v>
      </c>
      <c r="J98" s="50" t="s">
        <v>27</v>
      </c>
      <c r="K98" s="50" t="s">
        <v>31</v>
      </c>
      <c r="L98" s="50" t="s">
        <v>25</v>
      </c>
      <c r="M98" s="51">
        <v>46.9</v>
      </c>
      <c r="N98" s="50" t="s">
        <v>28</v>
      </c>
      <c r="O98" s="51">
        <v>0.2</v>
      </c>
      <c r="P98" s="50" t="s">
        <v>25</v>
      </c>
      <c r="Q98" s="50" t="s">
        <v>25</v>
      </c>
      <c r="R98" s="2">
        <v>43693.502071759256</v>
      </c>
      <c r="S98" s="50" t="s">
        <v>25</v>
      </c>
      <c r="T98" s="50" t="s">
        <v>29</v>
      </c>
      <c r="U98" s="50" t="s">
        <v>30</v>
      </c>
      <c r="V98" s="51">
        <v>0.2</v>
      </c>
    </row>
    <row r="99" spans="1:22" ht="13.5" customHeight="1" x14ac:dyDescent="0.2">
      <c r="A99" s="50" t="s">
        <v>21</v>
      </c>
      <c r="B99" s="50" t="s">
        <v>95</v>
      </c>
      <c r="C99" s="50">
        <v>2.4</v>
      </c>
      <c r="D99" s="50" t="s">
        <v>96</v>
      </c>
      <c r="E99" s="50" t="s">
        <v>24</v>
      </c>
      <c r="F99" s="50" t="s">
        <v>25</v>
      </c>
      <c r="G99" s="2">
        <v>43641</v>
      </c>
      <c r="H99" s="2">
        <v>43683.638194444444</v>
      </c>
      <c r="I99" s="50" t="s">
        <v>26</v>
      </c>
      <c r="J99" s="50" t="s">
        <v>27</v>
      </c>
      <c r="K99" s="50" t="s">
        <v>33</v>
      </c>
      <c r="L99" s="50" t="s">
        <v>32</v>
      </c>
      <c r="M99" s="51">
        <v>5</v>
      </c>
      <c r="N99" s="50" t="s">
        <v>34</v>
      </c>
      <c r="O99" s="51">
        <v>5</v>
      </c>
      <c r="P99" s="50" t="s">
        <v>25</v>
      </c>
      <c r="Q99" s="50" t="s">
        <v>25</v>
      </c>
      <c r="R99" s="2">
        <v>43693.502071759256</v>
      </c>
      <c r="S99" s="50" t="s">
        <v>25</v>
      </c>
      <c r="T99" s="50" t="s">
        <v>29</v>
      </c>
      <c r="U99" s="50" t="s">
        <v>30</v>
      </c>
      <c r="V99" s="51">
        <v>5</v>
      </c>
    </row>
    <row r="100" spans="1:22" ht="13.5" customHeight="1" x14ac:dyDescent="0.2">
      <c r="A100" s="50" t="s">
        <v>21</v>
      </c>
      <c r="B100" s="50" t="s">
        <v>95</v>
      </c>
      <c r="C100" s="50">
        <v>2.4</v>
      </c>
      <c r="D100" s="50" t="s">
        <v>96</v>
      </c>
      <c r="E100" s="50" t="s">
        <v>24</v>
      </c>
      <c r="F100" s="50" t="s">
        <v>25</v>
      </c>
      <c r="G100" s="2">
        <v>43641</v>
      </c>
      <c r="H100" s="2">
        <v>43683.638194444444</v>
      </c>
      <c r="I100" s="50" t="s">
        <v>26</v>
      </c>
      <c r="J100" s="50" t="s">
        <v>27</v>
      </c>
      <c r="K100" s="50" t="s">
        <v>35</v>
      </c>
      <c r="L100" s="50" t="s">
        <v>25</v>
      </c>
      <c r="M100" s="51">
        <v>31.5</v>
      </c>
      <c r="N100" s="50" t="s">
        <v>28</v>
      </c>
      <c r="O100" s="51">
        <v>0.1</v>
      </c>
      <c r="P100" s="50" t="s">
        <v>25</v>
      </c>
      <c r="Q100" s="50" t="s">
        <v>25</v>
      </c>
      <c r="R100" s="2">
        <v>43693.502071759256</v>
      </c>
      <c r="S100" s="50" t="s">
        <v>25</v>
      </c>
      <c r="T100" s="50" t="s">
        <v>29</v>
      </c>
      <c r="U100" s="50" t="s">
        <v>30</v>
      </c>
      <c r="V100" s="51">
        <v>0.1</v>
      </c>
    </row>
    <row r="101" spans="1:22" ht="13.5" customHeight="1" x14ac:dyDescent="0.2">
      <c r="A101" s="50" t="s">
        <v>21</v>
      </c>
      <c r="B101" s="50" t="s">
        <v>97</v>
      </c>
      <c r="C101" s="4" t="s">
        <v>47</v>
      </c>
      <c r="D101" s="50" t="s">
        <v>98</v>
      </c>
      <c r="E101" s="50" t="s">
        <v>47</v>
      </c>
      <c r="F101" s="50" t="s">
        <v>25</v>
      </c>
      <c r="G101" s="2">
        <v>43641</v>
      </c>
      <c r="H101" s="2">
        <v>43683.638194444444</v>
      </c>
      <c r="I101" s="50" t="s">
        <v>26</v>
      </c>
      <c r="J101" s="50" t="s">
        <v>27</v>
      </c>
      <c r="K101" s="50" t="s">
        <v>31</v>
      </c>
      <c r="L101" s="50" t="s">
        <v>32</v>
      </c>
      <c r="M101" s="51">
        <v>0.2</v>
      </c>
      <c r="N101" s="50" t="s">
        <v>28</v>
      </c>
      <c r="O101" s="51">
        <v>0.2</v>
      </c>
      <c r="P101" s="50" t="s">
        <v>25</v>
      </c>
      <c r="Q101" s="50" t="s">
        <v>25</v>
      </c>
      <c r="R101" s="2">
        <v>43693.441087962965</v>
      </c>
      <c r="S101" s="50" t="s">
        <v>25</v>
      </c>
      <c r="T101" s="50" t="s">
        <v>29</v>
      </c>
      <c r="U101" s="50" t="s">
        <v>30</v>
      </c>
      <c r="V101" s="51">
        <v>0.2</v>
      </c>
    </row>
    <row r="102" spans="1:22" ht="13.5" customHeight="1" x14ac:dyDescent="0.2">
      <c r="A102" s="50" t="s">
        <v>21</v>
      </c>
      <c r="B102" s="50" t="s">
        <v>97</v>
      </c>
      <c r="C102" s="4" t="s">
        <v>47</v>
      </c>
      <c r="D102" s="50" t="s">
        <v>98</v>
      </c>
      <c r="E102" s="50" t="s">
        <v>47</v>
      </c>
      <c r="F102" s="50" t="s">
        <v>25</v>
      </c>
      <c r="G102" s="2">
        <v>43641</v>
      </c>
      <c r="H102" s="2">
        <v>43683.638194444444</v>
      </c>
      <c r="I102" s="50" t="s">
        <v>26</v>
      </c>
      <c r="J102" s="50" t="s">
        <v>27</v>
      </c>
      <c r="K102" s="50" t="s">
        <v>33</v>
      </c>
      <c r="L102" s="50" t="s">
        <v>32</v>
      </c>
      <c r="M102" s="51">
        <v>5</v>
      </c>
      <c r="N102" s="50" t="s">
        <v>34</v>
      </c>
      <c r="O102" s="51">
        <v>5</v>
      </c>
      <c r="P102" s="50" t="s">
        <v>25</v>
      </c>
      <c r="Q102" s="50" t="s">
        <v>25</v>
      </c>
      <c r="R102" s="2">
        <v>43693.441087962965</v>
      </c>
      <c r="S102" s="50" t="s">
        <v>25</v>
      </c>
      <c r="T102" s="50" t="s">
        <v>29</v>
      </c>
      <c r="U102" s="50" t="s">
        <v>30</v>
      </c>
      <c r="V102" s="51">
        <v>5</v>
      </c>
    </row>
    <row r="103" spans="1:22" ht="13.5" customHeight="1" x14ac:dyDescent="0.2">
      <c r="A103" s="50" t="s">
        <v>21</v>
      </c>
      <c r="B103" s="50" t="s">
        <v>97</v>
      </c>
      <c r="C103" s="4" t="s">
        <v>47</v>
      </c>
      <c r="D103" s="50" t="s">
        <v>98</v>
      </c>
      <c r="E103" s="50" t="s">
        <v>47</v>
      </c>
      <c r="F103" s="50" t="s">
        <v>25</v>
      </c>
      <c r="G103" s="2">
        <v>43641</v>
      </c>
      <c r="H103" s="2">
        <v>43683.638194444444</v>
      </c>
      <c r="I103" s="50" t="s">
        <v>26</v>
      </c>
      <c r="J103" s="50" t="s">
        <v>27</v>
      </c>
      <c r="K103" s="50" t="s">
        <v>35</v>
      </c>
      <c r="L103" s="50" t="s">
        <v>32</v>
      </c>
      <c r="M103" s="51">
        <v>0.1</v>
      </c>
      <c r="N103" s="50" t="s">
        <v>28</v>
      </c>
      <c r="O103" s="51">
        <v>0.1</v>
      </c>
      <c r="P103" s="50" t="s">
        <v>25</v>
      </c>
      <c r="Q103" s="50" t="s">
        <v>25</v>
      </c>
      <c r="R103" s="2">
        <v>43693.441087962965</v>
      </c>
      <c r="S103" s="50" t="s">
        <v>25</v>
      </c>
      <c r="T103" s="50" t="s">
        <v>29</v>
      </c>
      <c r="U103" s="50" t="s">
        <v>30</v>
      </c>
      <c r="V103" s="51">
        <v>0.1</v>
      </c>
    </row>
    <row r="104" spans="1:22" ht="13.5" customHeight="1" x14ac:dyDescent="0.2">
      <c r="A104" s="50" t="s">
        <v>21</v>
      </c>
      <c r="B104" s="50" t="s">
        <v>99</v>
      </c>
      <c r="C104" s="50">
        <v>2.1</v>
      </c>
      <c r="D104" s="50" t="s">
        <v>100</v>
      </c>
      <c r="E104" s="50" t="s">
        <v>24</v>
      </c>
      <c r="F104" s="50" t="s">
        <v>25</v>
      </c>
      <c r="G104" s="2">
        <v>43642</v>
      </c>
      <c r="H104" s="2">
        <v>43683.638194444444</v>
      </c>
      <c r="I104" s="50" t="s">
        <v>26</v>
      </c>
      <c r="J104" s="50" t="s">
        <v>27</v>
      </c>
      <c r="K104" s="50" t="s">
        <v>31</v>
      </c>
      <c r="L104" s="50" t="s">
        <v>25</v>
      </c>
      <c r="M104" s="51">
        <v>74.400000000000006</v>
      </c>
      <c r="N104" s="50" t="s">
        <v>28</v>
      </c>
      <c r="O104" s="51">
        <v>0.2</v>
      </c>
      <c r="P104" s="50" t="s">
        <v>25</v>
      </c>
      <c r="Q104" s="50" t="s">
        <v>25</v>
      </c>
      <c r="R104" s="2">
        <v>43693.503194444442</v>
      </c>
      <c r="S104" s="50" t="s">
        <v>25</v>
      </c>
      <c r="T104" s="50" t="s">
        <v>29</v>
      </c>
      <c r="U104" s="50" t="s">
        <v>30</v>
      </c>
      <c r="V104" s="51">
        <v>0.2</v>
      </c>
    </row>
    <row r="105" spans="1:22" ht="13.5" customHeight="1" x14ac:dyDescent="0.2">
      <c r="A105" s="50" t="s">
        <v>21</v>
      </c>
      <c r="B105" s="50" t="s">
        <v>99</v>
      </c>
      <c r="C105" s="50">
        <v>2.1</v>
      </c>
      <c r="D105" s="50" t="s">
        <v>100</v>
      </c>
      <c r="E105" s="50" t="s">
        <v>24</v>
      </c>
      <c r="F105" s="50" t="s">
        <v>25</v>
      </c>
      <c r="G105" s="2">
        <v>43642</v>
      </c>
      <c r="H105" s="2">
        <v>43683.638194444444</v>
      </c>
      <c r="I105" s="50" t="s">
        <v>26</v>
      </c>
      <c r="J105" s="50" t="s">
        <v>27</v>
      </c>
      <c r="K105" s="50" t="s">
        <v>33</v>
      </c>
      <c r="L105" s="50" t="s">
        <v>25</v>
      </c>
      <c r="M105" s="51">
        <v>29</v>
      </c>
      <c r="N105" s="50" t="s">
        <v>34</v>
      </c>
      <c r="O105" s="51">
        <v>5</v>
      </c>
      <c r="P105" s="50" t="s">
        <v>25</v>
      </c>
      <c r="Q105" s="50" t="s">
        <v>25</v>
      </c>
      <c r="R105" s="2">
        <v>43693.503194444442</v>
      </c>
      <c r="S105" s="50" t="s">
        <v>25</v>
      </c>
      <c r="T105" s="50" t="s">
        <v>29</v>
      </c>
      <c r="U105" s="50" t="s">
        <v>30</v>
      </c>
      <c r="V105" s="51">
        <v>5</v>
      </c>
    </row>
    <row r="106" spans="1:22" ht="13.5" customHeight="1" x14ac:dyDescent="0.2">
      <c r="A106" s="50" t="s">
        <v>21</v>
      </c>
      <c r="B106" s="50" t="s">
        <v>99</v>
      </c>
      <c r="C106" s="50">
        <v>2.1</v>
      </c>
      <c r="D106" s="50" t="s">
        <v>100</v>
      </c>
      <c r="E106" s="50" t="s">
        <v>24</v>
      </c>
      <c r="F106" s="50" t="s">
        <v>25</v>
      </c>
      <c r="G106" s="2">
        <v>43642</v>
      </c>
      <c r="H106" s="2">
        <v>43683.638194444444</v>
      </c>
      <c r="I106" s="50" t="s">
        <v>26</v>
      </c>
      <c r="J106" s="50" t="s">
        <v>27</v>
      </c>
      <c r="K106" s="50" t="s">
        <v>35</v>
      </c>
      <c r="L106" s="50" t="s">
        <v>25</v>
      </c>
      <c r="M106" s="51">
        <v>1.4</v>
      </c>
      <c r="N106" s="50" t="s">
        <v>28</v>
      </c>
      <c r="O106" s="51">
        <v>0.1</v>
      </c>
      <c r="P106" s="50" t="s">
        <v>25</v>
      </c>
      <c r="Q106" s="50" t="s">
        <v>25</v>
      </c>
      <c r="R106" s="2">
        <v>43693.503194444442</v>
      </c>
      <c r="S106" s="50" t="s">
        <v>25</v>
      </c>
      <c r="T106" s="50" t="s">
        <v>29</v>
      </c>
      <c r="U106" s="50" t="s">
        <v>30</v>
      </c>
      <c r="V106" s="51">
        <v>0.1</v>
      </c>
    </row>
    <row r="107" spans="1:22" ht="13.5" customHeight="1" x14ac:dyDescent="0.2">
      <c r="A107" s="50" t="s">
        <v>21</v>
      </c>
      <c r="B107" s="50" t="s">
        <v>101</v>
      </c>
      <c r="C107" s="50">
        <v>2.2000000000000002</v>
      </c>
      <c r="D107" s="50" t="s">
        <v>102</v>
      </c>
      <c r="E107" s="50" t="s">
        <v>24</v>
      </c>
      <c r="F107" s="50" t="s">
        <v>25</v>
      </c>
      <c r="G107" s="2">
        <v>43642</v>
      </c>
      <c r="H107" s="2">
        <v>43683.638194444444</v>
      </c>
      <c r="I107" s="50" t="s">
        <v>26</v>
      </c>
      <c r="J107" s="50" t="s">
        <v>27</v>
      </c>
      <c r="K107" s="50" t="s">
        <v>31</v>
      </c>
      <c r="L107" s="50" t="s">
        <v>25</v>
      </c>
      <c r="M107" s="51">
        <v>37.5</v>
      </c>
      <c r="N107" s="50" t="s">
        <v>28</v>
      </c>
      <c r="O107" s="51">
        <v>0.2</v>
      </c>
      <c r="P107" s="50" t="s">
        <v>25</v>
      </c>
      <c r="Q107" s="50" t="s">
        <v>25</v>
      </c>
      <c r="R107" s="2">
        <v>43693.504328703704</v>
      </c>
      <c r="S107" s="50" t="s">
        <v>25</v>
      </c>
      <c r="T107" s="50" t="s">
        <v>29</v>
      </c>
      <c r="U107" s="50" t="s">
        <v>30</v>
      </c>
      <c r="V107" s="51">
        <v>0.2</v>
      </c>
    </row>
    <row r="108" spans="1:22" ht="13.5" customHeight="1" x14ac:dyDescent="0.2">
      <c r="A108" s="50" t="s">
        <v>21</v>
      </c>
      <c r="B108" s="50" t="s">
        <v>101</v>
      </c>
      <c r="C108" s="50">
        <v>2.2000000000000002</v>
      </c>
      <c r="D108" s="50" t="s">
        <v>102</v>
      </c>
      <c r="E108" s="50" t="s">
        <v>24</v>
      </c>
      <c r="F108" s="50" t="s">
        <v>25</v>
      </c>
      <c r="G108" s="2">
        <v>43642</v>
      </c>
      <c r="H108" s="2">
        <v>43683.638194444444</v>
      </c>
      <c r="I108" s="50" t="s">
        <v>26</v>
      </c>
      <c r="J108" s="50" t="s">
        <v>27</v>
      </c>
      <c r="K108" s="50" t="s">
        <v>33</v>
      </c>
      <c r="L108" s="50" t="s">
        <v>25</v>
      </c>
      <c r="M108" s="51">
        <v>16</v>
      </c>
      <c r="N108" s="50" t="s">
        <v>34</v>
      </c>
      <c r="O108" s="51">
        <v>5</v>
      </c>
      <c r="P108" s="50" t="s">
        <v>25</v>
      </c>
      <c r="Q108" s="50" t="s">
        <v>25</v>
      </c>
      <c r="R108" s="2">
        <v>43693.504328703704</v>
      </c>
      <c r="S108" s="50" t="s">
        <v>25</v>
      </c>
      <c r="T108" s="50" t="s">
        <v>29</v>
      </c>
      <c r="U108" s="50" t="s">
        <v>30</v>
      </c>
      <c r="V108" s="51">
        <v>5</v>
      </c>
    </row>
    <row r="109" spans="1:22" ht="13.5" customHeight="1" x14ac:dyDescent="0.2">
      <c r="A109" s="50" t="s">
        <v>21</v>
      </c>
      <c r="B109" s="50" t="s">
        <v>101</v>
      </c>
      <c r="C109" s="50">
        <v>2.2000000000000002</v>
      </c>
      <c r="D109" s="50" t="s">
        <v>102</v>
      </c>
      <c r="E109" s="50" t="s">
        <v>24</v>
      </c>
      <c r="F109" s="50" t="s">
        <v>25</v>
      </c>
      <c r="G109" s="2">
        <v>43642</v>
      </c>
      <c r="H109" s="2">
        <v>43683.638194444444</v>
      </c>
      <c r="I109" s="50" t="s">
        <v>26</v>
      </c>
      <c r="J109" s="50" t="s">
        <v>27</v>
      </c>
      <c r="K109" s="50" t="s">
        <v>35</v>
      </c>
      <c r="L109" s="50" t="s">
        <v>25</v>
      </c>
      <c r="M109" s="51">
        <v>0.5</v>
      </c>
      <c r="N109" s="50" t="s">
        <v>28</v>
      </c>
      <c r="O109" s="51">
        <v>0.1</v>
      </c>
      <c r="P109" s="50" t="s">
        <v>25</v>
      </c>
      <c r="Q109" s="50" t="s">
        <v>25</v>
      </c>
      <c r="R109" s="2">
        <v>43693.504328703704</v>
      </c>
      <c r="S109" s="50" t="s">
        <v>25</v>
      </c>
      <c r="T109" s="50" t="s">
        <v>29</v>
      </c>
      <c r="U109" s="50" t="s">
        <v>30</v>
      </c>
      <c r="V109" s="51">
        <v>0.1</v>
      </c>
    </row>
    <row r="110" spans="1:22" ht="13.5" customHeight="1" x14ac:dyDescent="0.2">
      <c r="A110" s="50" t="s">
        <v>21</v>
      </c>
      <c r="B110" s="50" t="s">
        <v>103</v>
      </c>
      <c r="C110" s="50">
        <v>2.2999999999999998</v>
      </c>
      <c r="D110" s="50" t="s">
        <v>104</v>
      </c>
      <c r="E110" s="50" t="s">
        <v>24</v>
      </c>
      <c r="F110" s="50" t="s">
        <v>25</v>
      </c>
      <c r="G110" s="2">
        <v>43642</v>
      </c>
      <c r="H110" s="2">
        <v>43683.638194444444</v>
      </c>
      <c r="I110" s="50" t="s">
        <v>26</v>
      </c>
      <c r="J110" s="50" t="s">
        <v>27</v>
      </c>
      <c r="K110" s="50" t="s">
        <v>31</v>
      </c>
      <c r="L110" s="50" t="s">
        <v>25</v>
      </c>
      <c r="M110" s="51">
        <v>58.3</v>
      </c>
      <c r="N110" s="50" t="s">
        <v>28</v>
      </c>
      <c r="O110" s="51">
        <v>0.2</v>
      </c>
      <c r="P110" s="50" t="s">
        <v>25</v>
      </c>
      <c r="Q110" s="50" t="s">
        <v>25</v>
      </c>
      <c r="R110" s="2">
        <v>43693.505462962959</v>
      </c>
      <c r="S110" s="50" t="s">
        <v>25</v>
      </c>
      <c r="T110" s="50" t="s">
        <v>29</v>
      </c>
      <c r="U110" s="50" t="s">
        <v>30</v>
      </c>
      <c r="V110" s="51">
        <v>0.2</v>
      </c>
    </row>
    <row r="111" spans="1:22" ht="13.5" customHeight="1" x14ac:dyDescent="0.2">
      <c r="A111" s="50" t="s">
        <v>21</v>
      </c>
      <c r="B111" s="50" t="s">
        <v>103</v>
      </c>
      <c r="C111" s="50">
        <v>2.2999999999999998</v>
      </c>
      <c r="D111" s="50" t="s">
        <v>104</v>
      </c>
      <c r="E111" s="50" t="s">
        <v>24</v>
      </c>
      <c r="F111" s="50" t="s">
        <v>25</v>
      </c>
      <c r="G111" s="2">
        <v>43642</v>
      </c>
      <c r="H111" s="2">
        <v>43683.638194444444</v>
      </c>
      <c r="I111" s="50" t="s">
        <v>26</v>
      </c>
      <c r="J111" s="50" t="s">
        <v>27</v>
      </c>
      <c r="K111" s="50" t="s">
        <v>33</v>
      </c>
      <c r="L111" s="50" t="s">
        <v>25</v>
      </c>
      <c r="M111" s="51">
        <v>7</v>
      </c>
      <c r="N111" s="50" t="s">
        <v>34</v>
      </c>
      <c r="O111" s="51">
        <v>5</v>
      </c>
      <c r="P111" s="50" t="s">
        <v>25</v>
      </c>
      <c r="Q111" s="50" t="s">
        <v>25</v>
      </c>
      <c r="R111" s="2">
        <v>43693.505462962959</v>
      </c>
      <c r="S111" s="50" t="s">
        <v>25</v>
      </c>
      <c r="T111" s="50" t="s">
        <v>29</v>
      </c>
      <c r="U111" s="50" t="s">
        <v>30</v>
      </c>
      <c r="V111" s="51">
        <v>5</v>
      </c>
    </row>
    <row r="112" spans="1:22" ht="13.5" customHeight="1" x14ac:dyDescent="0.2">
      <c r="A112" s="50" t="s">
        <v>21</v>
      </c>
      <c r="B112" s="50" t="s">
        <v>103</v>
      </c>
      <c r="C112" s="50">
        <v>2.2999999999999998</v>
      </c>
      <c r="D112" s="50" t="s">
        <v>104</v>
      </c>
      <c r="E112" s="50" t="s">
        <v>24</v>
      </c>
      <c r="F112" s="50" t="s">
        <v>25</v>
      </c>
      <c r="G112" s="2">
        <v>43642</v>
      </c>
      <c r="H112" s="2">
        <v>43683.638194444444</v>
      </c>
      <c r="I112" s="50" t="s">
        <v>26</v>
      </c>
      <c r="J112" s="50" t="s">
        <v>27</v>
      </c>
      <c r="K112" s="50" t="s">
        <v>35</v>
      </c>
      <c r="L112" s="50" t="s">
        <v>25</v>
      </c>
      <c r="M112" s="51">
        <v>195</v>
      </c>
      <c r="N112" s="50" t="s">
        <v>28</v>
      </c>
      <c r="O112" s="51">
        <v>0.1</v>
      </c>
      <c r="P112" s="50" t="s">
        <v>25</v>
      </c>
      <c r="Q112" s="50" t="s">
        <v>25</v>
      </c>
      <c r="R112" s="2">
        <v>43693.505462962959</v>
      </c>
      <c r="S112" s="50" t="s">
        <v>25</v>
      </c>
      <c r="T112" s="50" t="s">
        <v>29</v>
      </c>
      <c r="U112" s="50" t="s">
        <v>30</v>
      </c>
      <c r="V112" s="51">
        <v>0.1</v>
      </c>
    </row>
    <row r="113" spans="1:22" ht="13.5" customHeight="1" x14ac:dyDescent="0.2">
      <c r="A113" s="50" t="s">
        <v>21</v>
      </c>
      <c r="B113" s="50" t="s">
        <v>105</v>
      </c>
      <c r="C113" s="50">
        <v>2.2999999999999998</v>
      </c>
      <c r="D113" s="50" t="s">
        <v>106</v>
      </c>
      <c r="E113" s="50" t="s">
        <v>38</v>
      </c>
      <c r="F113" s="50" t="s">
        <v>25</v>
      </c>
      <c r="G113" s="2">
        <v>43642</v>
      </c>
      <c r="H113" s="2">
        <v>43683.638194444444</v>
      </c>
      <c r="I113" s="50" t="s">
        <v>26</v>
      </c>
      <c r="J113" s="50" t="s">
        <v>27</v>
      </c>
      <c r="K113" s="50" t="s">
        <v>31</v>
      </c>
      <c r="L113" s="50" t="s">
        <v>25</v>
      </c>
      <c r="M113" s="51">
        <v>59.9</v>
      </c>
      <c r="N113" s="50" t="s">
        <v>28</v>
      </c>
      <c r="O113" s="51">
        <v>0.2</v>
      </c>
      <c r="P113" s="50" t="s">
        <v>25</v>
      </c>
      <c r="Q113" s="50" t="s">
        <v>25</v>
      </c>
      <c r="R113" s="2">
        <v>43693.506574074076</v>
      </c>
      <c r="S113" s="50" t="s">
        <v>25</v>
      </c>
      <c r="T113" s="50" t="s">
        <v>29</v>
      </c>
      <c r="U113" s="50" t="s">
        <v>30</v>
      </c>
      <c r="V113" s="51">
        <v>0.2</v>
      </c>
    </row>
    <row r="114" spans="1:22" ht="13.5" customHeight="1" x14ac:dyDescent="0.2">
      <c r="A114" s="50" t="s">
        <v>21</v>
      </c>
      <c r="B114" s="50" t="s">
        <v>105</v>
      </c>
      <c r="C114" s="50">
        <v>2.2999999999999998</v>
      </c>
      <c r="D114" s="50" t="s">
        <v>106</v>
      </c>
      <c r="E114" s="50" t="s">
        <v>38</v>
      </c>
      <c r="F114" s="50" t="s">
        <v>25</v>
      </c>
      <c r="G114" s="2">
        <v>43642</v>
      </c>
      <c r="H114" s="2">
        <v>43683.638194444444</v>
      </c>
      <c r="I114" s="50" t="s">
        <v>26</v>
      </c>
      <c r="J114" s="50" t="s">
        <v>27</v>
      </c>
      <c r="K114" s="50" t="s">
        <v>33</v>
      </c>
      <c r="L114" s="50" t="s">
        <v>32</v>
      </c>
      <c r="M114" s="51">
        <v>5</v>
      </c>
      <c r="N114" s="50" t="s">
        <v>34</v>
      </c>
      <c r="O114" s="51">
        <v>5</v>
      </c>
      <c r="P114" s="50" t="s">
        <v>25</v>
      </c>
      <c r="Q114" s="50" t="s">
        <v>25</v>
      </c>
      <c r="R114" s="2">
        <v>43693.506574074076</v>
      </c>
      <c r="S114" s="50" t="s">
        <v>25</v>
      </c>
      <c r="T114" s="50" t="s">
        <v>29</v>
      </c>
      <c r="U114" s="50" t="s">
        <v>30</v>
      </c>
      <c r="V114" s="51">
        <v>5</v>
      </c>
    </row>
    <row r="115" spans="1:22" ht="13.5" customHeight="1" x14ac:dyDescent="0.2">
      <c r="A115" s="50" t="s">
        <v>21</v>
      </c>
      <c r="B115" s="50" t="s">
        <v>105</v>
      </c>
      <c r="C115" s="50">
        <v>2.2999999999999998</v>
      </c>
      <c r="D115" s="50" t="s">
        <v>106</v>
      </c>
      <c r="E115" s="50" t="s">
        <v>38</v>
      </c>
      <c r="F115" s="50" t="s">
        <v>25</v>
      </c>
      <c r="G115" s="2">
        <v>43642</v>
      </c>
      <c r="H115" s="2">
        <v>43683.638194444444</v>
      </c>
      <c r="I115" s="50" t="s">
        <v>26</v>
      </c>
      <c r="J115" s="50" t="s">
        <v>27</v>
      </c>
      <c r="K115" s="50" t="s">
        <v>35</v>
      </c>
      <c r="L115" s="50" t="s">
        <v>25</v>
      </c>
      <c r="M115" s="51">
        <v>203</v>
      </c>
      <c r="N115" s="50" t="s">
        <v>28</v>
      </c>
      <c r="O115" s="51">
        <v>0.1</v>
      </c>
      <c r="P115" s="50" t="s">
        <v>25</v>
      </c>
      <c r="Q115" s="50" t="s">
        <v>25</v>
      </c>
      <c r="R115" s="2">
        <v>43693.506574074076</v>
      </c>
      <c r="S115" s="50" t="s">
        <v>25</v>
      </c>
      <c r="T115" s="50" t="s">
        <v>29</v>
      </c>
      <c r="U115" s="50" t="s">
        <v>30</v>
      </c>
      <c r="V115" s="51">
        <v>0.1</v>
      </c>
    </row>
    <row r="116" spans="1:22" ht="13.5" customHeight="1" x14ac:dyDescent="0.2">
      <c r="A116" s="50" t="s">
        <v>21</v>
      </c>
      <c r="B116" s="50" t="s">
        <v>107</v>
      </c>
      <c r="C116" s="50">
        <v>2.4</v>
      </c>
      <c r="D116" s="50" t="s">
        <v>108</v>
      </c>
      <c r="E116" s="50" t="s">
        <v>24</v>
      </c>
      <c r="F116" s="50" t="s">
        <v>25</v>
      </c>
      <c r="G116" s="2">
        <v>43642</v>
      </c>
      <c r="H116" s="2">
        <v>43683.638194444444</v>
      </c>
      <c r="I116" s="50" t="s">
        <v>26</v>
      </c>
      <c r="J116" s="50" t="s">
        <v>27</v>
      </c>
      <c r="K116" s="50" t="s">
        <v>31</v>
      </c>
      <c r="L116" s="50" t="s">
        <v>25</v>
      </c>
      <c r="M116" s="51">
        <v>48.6</v>
      </c>
      <c r="N116" s="50" t="s">
        <v>28</v>
      </c>
      <c r="O116" s="51">
        <v>0.2</v>
      </c>
      <c r="P116" s="50" t="s">
        <v>25</v>
      </c>
      <c r="Q116" s="50" t="s">
        <v>25</v>
      </c>
      <c r="R116" s="2">
        <v>43693.507696759261</v>
      </c>
      <c r="S116" s="50" t="s">
        <v>25</v>
      </c>
      <c r="T116" s="50" t="s">
        <v>29</v>
      </c>
      <c r="U116" s="50" t="s">
        <v>30</v>
      </c>
      <c r="V116" s="51">
        <v>0.2</v>
      </c>
    </row>
    <row r="117" spans="1:22" ht="13.5" customHeight="1" x14ac:dyDescent="0.2">
      <c r="A117" s="50" t="s">
        <v>21</v>
      </c>
      <c r="B117" s="50" t="s">
        <v>107</v>
      </c>
      <c r="C117" s="50">
        <v>2.4</v>
      </c>
      <c r="D117" s="50" t="s">
        <v>108</v>
      </c>
      <c r="E117" s="50" t="s">
        <v>24</v>
      </c>
      <c r="F117" s="50" t="s">
        <v>25</v>
      </c>
      <c r="G117" s="2">
        <v>43642</v>
      </c>
      <c r="H117" s="2">
        <v>43683.638194444444</v>
      </c>
      <c r="I117" s="50" t="s">
        <v>26</v>
      </c>
      <c r="J117" s="50" t="s">
        <v>27</v>
      </c>
      <c r="K117" s="50" t="s">
        <v>33</v>
      </c>
      <c r="L117" s="50" t="s">
        <v>32</v>
      </c>
      <c r="M117" s="51">
        <v>5</v>
      </c>
      <c r="N117" s="50" t="s">
        <v>34</v>
      </c>
      <c r="O117" s="51">
        <v>5</v>
      </c>
      <c r="P117" s="50" t="s">
        <v>25</v>
      </c>
      <c r="Q117" s="50" t="s">
        <v>25</v>
      </c>
      <c r="R117" s="2">
        <v>43693.507696759261</v>
      </c>
      <c r="S117" s="50" t="s">
        <v>25</v>
      </c>
      <c r="T117" s="50" t="s">
        <v>29</v>
      </c>
      <c r="U117" s="50" t="s">
        <v>30</v>
      </c>
      <c r="V117" s="51">
        <v>5</v>
      </c>
    </row>
    <row r="118" spans="1:22" ht="13.5" customHeight="1" x14ac:dyDescent="0.2">
      <c r="A118" s="50" t="s">
        <v>21</v>
      </c>
      <c r="B118" s="50" t="s">
        <v>107</v>
      </c>
      <c r="C118" s="50">
        <v>2.4</v>
      </c>
      <c r="D118" s="50" t="s">
        <v>108</v>
      </c>
      <c r="E118" s="50" t="s">
        <v>24</v>
      </c>
      <c r="F118" s="50" t="s">
        <v>25</v>
      </c>
      <c r="G118" s="2">
        <v>43642</v>
      </c>
      <c r="H118" s="2">
        <v>43683.638194444444</v>
      </c>
      <c r="I118" s="50" t="s">
        <v>26</v>
      </c>
      <c r="J118" s="50" t="s">
        <v>27</v>
      </c>
      <c r="K118" s="50" t="s">
        <v>35</v>
      </c>
      <c r="L118" s="50" t="s">
        <v>25</v>
      </c>
      <c r="M118" s="51">
        <v>28.8</v>
      </c>
      <c r="N118" s="50" t="s">
        <v>28</v>
      </c>
      <c r="O118" s="51">
        <v>0.1</v>
      </c>
      <c r="P118" s="50" t="s">
        <v>25</v>
      </c>
      <c r="Q118" s="50" t="s">
        <v>25</v>
      </c>
      <c r="R118" s="2">
        <v>43693.507696759261</v>
      </c>
      <c r="S118" s="50" t="s">
        <v>25</v>
      </c>
      <c r="T118" s="50" t="s">
        <v>29</v>
      </c>
      <c r="U118" s="50" t="s">
        <v>30</v>
      </c>
      <c r="V118" s="51">
        <v>0.1</v>
      </c>
    </row>
    <row r="119" spans="1:22" ht="13.5" customHeight="1" x14ac:dyDescent="0.2">
      <c r="A119" s="50" t="s">
        <v>21</v>
      </c>
      <c r="B119" s="50" t="s">
        <v>109</v>
      </c>
      <c r="C119" s="50">
        <v>2.1</v>
      </c>
      <c r="D119" s="50" t="s">
        <v>110</v>
      </c>
      <c r="E119" s="50" t="s">
        <v>24</v>
      </c>
      <c r="F119" s="50" t="s">
        <v>25</v>
      </c>
      <c r="G119" s="2">
        <v>43644</v>
      </c>
      <c r="H119" s="2">
        <v>43683.638194444444</v>
      </c>
      <c r="I119" s="50" t="s">
        <v>26</v>
      </c>
      <c r="J119" s="50" t="s">
        <v>27</v>
      </c>
      <c r="K119" s="50" t="s">
        <v>31</v>
      </c>
      <c r="L119" s="50" t="s">
        <v>25</v>
      </c>
      <c r="M119" s="51">
        <v>77.900000000000006</v>
      </c>
      <c r="N119" s="50" t="s">
        <v>28</v>
      </c>
      <c r="O119" s="51">
        <v>0.2</v>
      </c>
      <c r="P119" s="50" t="s">
        <v>25</v>
      </c>
      <c r="Q119" s="50" t="s">
        <v>25</v>
      </c>
      <c r="R119" s="2">
        <v>43693.508819444447</v>
      </c>
      <c r="S119" s="50" t="s">
        <v>25</v>
      </c>
      <c r="T119" s="50" t="s">
        <v>29</v>
      </c>
      <c r="U119" s="50" t="s">
        <v>30</v>
      </c>
      <c r="V119" s="51">
        <v>0.2</v>
      </c>
    </row>
    <row r="120" spans="1:22" ht="13.5" customHeight="1" x14ac:dyDescent="0.2">
      <c r="A120" s="50" t="s">
        <v>21</v>
      </c>
      <c r="B120" s="50" t="s">
        <v>109</v>
      </c>
      <c r="C120" s="50">
        <v>2.1</v>
      </c>
      <c r="D120" s="50" t="s">
        <v>110</v>
      </c>
      <c r="E120" s="50" t="s">
        <v>24</v>
      </c>
      <c r="F120" s="50" t="s">
        <v>25</v>
      </c>
      <c r="G120" s="2">
        <v>43644</v>
      </c>
      <c r="H120" s="2">
        <v>43683.638194444444</v>
      </c>
      <c r="I120" s="50" t="s">
        <v>26</v>
      </c>
      <c r="J120" s="50" t="s">
        <v>27</v>
      </c>
      <c r="K120" s="50" t="s">
        <v>33</v>
      </c>
      <c r="L120" s="50" t="s">
        <v>25</v>
      </c>
      <c r="M120" s="51">
        <v>27</v>
      </c>
      <c r="N120" s="50" t="s">
        <v>34</v>
      </c>
      <c r="O120" s="51">
        <v>5</v>
      </c>
      <c r="P120" s="50" t="s">
        <v>25</v>
      </c>
      <c r="Q120" s="50" t="s">
        <v>25</v>
      </c>
      <c r="R120" s="2">
        <v>43693.508819444447</v>
      </c>
      <c r="S120" s="50" t="s">
        <v>25</v>
      </c>
      <c r="T120" s="50" t="s">
        <v>29</v>
      </c>
      <c r="U120" s="50" t="s">
        <v>30</v>
      </c>
      <c r="V120" s="51">
        <v>5</v>
      </c>
    </row>
    <row r="121" spans="1:22" ht="13.5" customHeight="1" x14ac:dyDescent="0.2">
      <c r="A121" s="50" t="s">
        <v>21</v>
      </c>
      <c r="B121" s="50" t="s">
        <v>109</v>
      </c>
      <c r="C121" s="50">
        <v>2.1</v>
      </c>
      <c r="D121" s="50" t="s">
        <v>110</v>
      </c>
      <c r="E121" s="50" t="s">
        <v>24</v>
      </c>
      <c r="F121" s="50" t="s">
        <v>25</v>
      </c>
      <c r="G121" s="2">
        <v>43644</v>
      </c>
      <c r="H121" s="2">
        <v>43683.638194444444</v>
      </c>
      <c r="I121" s="50" t="s">
        <v>26</v>
      </c>
      <c r="J121" s="50" t="s">
        <v>27</v>
      </c>
      <c r="K121" s="50" t="s">
        <v>35</v>
      </c>
      <c r="L121" s="50" t="s">
        <v>25</v>
      </c>
      <c r="M121" s="51">
        <v>0.9</v>
      </c>
      <c r="N121" s="50" t="s">
        <v>28</v>
      </c>
      <c r="O121" s="51">
        <v>0.1</v>
      </c>
      <c r="P121" s="50" t="s">
        <v>25</v>
      </c>
      <c r="Q121" s="50" t="s">
        <v>25</v>
      </c>
      <c r="R121" s="2">
        <v>43693.508819444447</v>
      </c>
      <c r="S121" s="50" t="s">
        <v>25</v>
      </c>
      <c r="T121" s="50" t="s">
        <v>29</v>
      </c>
      <c r="U121" s="50" t="s">
        <v>30</v>
      </c>
      <c r="V121" s="51">
        <v>0.1</v>
      </c>
    </row>
    <row r="122" spans="1:22" ht="13.5" customHeight="1" x14ac:dyDescent="0.2">
      <c r="A122" s="50" t="s">
        <v>21</v>
      </c>
      <c r="B122" s="50" t="s">
        <v>111</v>
      </c>
      <c r="C122" s="50">
        <v>2.2000000000000002</v>
      </c>
      <c r="D122" s="50" t="s">
        <v>112</v>
      </c>
      <c r="E122" s="50" t="s">
        <v>24</v>
      </c>
      <c r="F122" s="50" t="s">
        <v>25</v>
      </c>
      <c r="G122" s="2">
        <v>43644</v>
      </c>
      <c r="H122" s="2">
        <v>43683.638194444444</v>
      </c>
      <c r="I122" s="50" t="s">
        <v>26</v>
      </c>
      <c r="J122" s="50" t="s">
        <v>27</v>
      </c>
      <c r="K122" s="50" t="s">
        <v>31</v>
      </c>
      <c r="L122" s="50" t="s">
        <v>25</v>
      </c>
      <c r="M122" s="51">
        <v>38</v>
      </c>
      <c r="N122" s="50" t="s">
        <v>28</v>
      </c>
      <c r="O122" s="51">
        <v>0.2</v>
      </c>
      <c r="P122" s="50" t="s">
        <v>25</v>
      </c>
      <c r="Q122" s="50" t="s">
        <v>25</v>
      </c>
      <c r="R122" s="2">
        <v>43693.509953703702</v>
      </c>
      <c r="S122" s="50" t="s">
        <v>25</v>
      </c>
      <c r="T122" s="50" t="s">
        <v>29</v>
      </c>
      <c r="U122" s="50" t="s">
        <v>30</v>
      </c>
      <c r="V122" s="51">
        <v>0.2</v>
      </c>
    </row>
    <row r="123" spans="1:22" ht="13.5" customHeight="1" x14ac:dyDescent="0.2">
      <c r="A123" s="50" t="s">
        <v>21</v>
      </c>
      <c r="B123" s="50" t="s">
        <v>111</v>
      </c>
      <c r="C123" s="50">
        <v>2.2000000000000002</v>
      </c>
      <c r="D123" s="50" t="s">
        <v>112</v>
      </c>
      <c r="E123" s="50" t="s">
        <v>24</v>
      </c>
      <c r="F123" s="50" t="s">
        <v>25</v>
      </c>
      <c r="G123" s="2">
        <v>43644</v>
      </c>
      <c r="H123" s="2">
        <v>43683.638194444444</v>
      </c>
      <c r="I123" s="50" t="s">
        <v>26</v>
      </c>
      <c r="J123" s="50" t="s">
        <v>27</v>
      </c>
      <c r="K123" s="50" t="s">
        <v>33</v>
      </c>
      <c r="L123" s="50" t="s">
        <v>25</v>
      </c>
      <c r="M123" s="51">
        <v>15</v>
      </c>
      <c r="N123" s="50" t="s">
        <v>34</v>
      </c>
      <c r="O123" s="51">
        <v>5</v>
      </c>
      <c r="P123" s="50" t="s">
        <v>25</v>
      </c>
      <c r="Q123" s="50" t="s">
        <v>25</v>
      </c>
      <c r="R123" s="2">
        <v>43693.509953703702</v>
      </c>
      <c r="S123" s="50" t="s">
        <v>25</v>
      </c>
      <c r="T123" s="50" t="s">
        <v>29</v>
      </c>
      <c r="U123" s="50" t="s">
        <v>30</v>
      </c>
      <c r="V123" s="51">
        <v>5</v>
      </c>
    </row>
    <row r="124" spans="1:22" ht="13.5" customHeight="1" x14ac:dyDescent="0.2">
      <c r="A124" s="50" t="s">
        <v>21</v>
      </c>
      <c r="B124" s="50" t="s">
        <v>111</v>
      </c>
      <c r="C124" s="50">
        <v>2.2000000000000002</v>
      </c>
      <c r="D124" s="50" t="s">
        <v>112</v>
      </c>
      <c r="E124" s="50" t="s">
        <v>24</v>
      </c>
      <c r="F124" s="50" t="s">
        <v>25</v>
      </c>
      <c r="G124" s="2">
        <v>43644</v>
      </c>
      <c r="H124" s="2">
        <v>43683.638194444444</v>
      </c>
      <c r="I124" s="50" t="s">
        <v>26</v>
      </c>
      <c r="J124" s="50" t="s">
        <v>27</v>
      </c>
      <c r="K124" s="50" t="s">
        <v>35</v>
      </c>
      <c r="L124" s="50" t="s">
        <v>25</v>
      </c>
      <c r="M124" s="51">
        <v>0.5</v>
      </c>
      <c r="N124" s="50" t="s">
        <v>28</v>
      </c>
      <c r="O124" s="51">
        <v>0.1</v>
      </c>
      <c r="P124" s="50" t="s">
        <v>25</v>
      </c>
      <c r="Q124" s="50" t="s">
        <v>25</v>
      </c>
      <c r="R124" s="2">
        <v>43693.509953703702</v>
      </c>
      <c r="S124" s="50" t="s">
        <v>25</v>
      </c>
      <c r="T124" s="50" t="s">
        <v>29</v>
      </c>
      <c r="U124" s="50" t="s">
        <v>30</v>
      </c>
      <c r="V124" s="51">
        <v>0.1</v>
      </c>
    </row>
    <row r="125" spans="1:22" ht="13.5" customHeight="1" x14ac:dyDescent="0.2">
      <c r="A125" s="50" t="s">
        <v>21</v>
      </c>
      <c r="B125" s="50" t="s">
        <v>113</v>
      </c>
      <c r="C125" s="50">
        <v>2.2999999999999998</v>
      </c>
      <c r="D125" s="50" t="s">
        <v>114</v>
      </c>
      <c r="E125" s="50" t="s">
        <v>24</v>
      </c>
      <c r="F125" s="50" t="s">
        <v>25</v>
      </c>
      <c r="G125" s="2">
        <v>43644</v>
      </c>
      <c r="H125" s="2">
        <v>43683.638194444444</v>
      </c>
      <c r="I125" s="50" t="s">
        <v>26</v>
      </c>
      <c r="J125" s="50" t="s">
        <v>27</v>
      </c>
      <c r="K125" s="50" t="s">
        <v>31</v>
      </c>
      <c r="L125" s="50" t="s">
        <v>25</v>
      </c>
      <c r="M125" s="51">
        <v>61.5</v>
      </c>
      <c r="N125" s="50" t="s">
        <v>28</v>
      </c>
      <c r="O125" s="51">
        <v>0.2</v>
      </c>
      <c r="P125" s="50" t="s">
        <v>25</v>
      </c>
      <c r="Q125" s="50" t="s">
        <v>25</v>
      </c>
      <c r="R125" s="2">
        <v>43693.511087962965</v>
      </c>
      <c r="S125" s="50" t="s">
        <v>25</v>
      </c>
      <c r="T125" s="50" t="s">
        <v>29</v>
      </c>
      <c r="U125" s="50" t="s">
        <v>30</v>
      </c>
      <c r="V125" s="51">
        <v>0.2</v>
      </c>
    </row>
    <row r="126" spans="1:22" ht="13.5" customHeight="1" x14ac:dyDescent="0.2">
      <c r="A126" s="50" t="s">
        <v>21</v>
      </c>
      <c r="B126" s="50" t="s">
        <v>113</v>
      </c>
      <c r="C126" s="50">
        <v>2.2999999999999998</v>
      </c>
      <c r="D126" s="50" t="s">
        <v>114</v>
      </c>
      <c r="E126" s="50" t="s">
        <v>24</v>
      </c>
      <c r="F126" s="50" t="s">
        <v>25</v>
      </c>
      <c r="G126" s="2">
        <v>43644</v>
      </c>
      <c r="H126" s="2">
        <v>43683.638194444444</v>
      </c>
      <c r="I126" s="50" t="s">
        <v>26</v>
      </c>
      <c r="J126" s="50" t="s">
        <v>27</v>
      </c>
      <c r="K126" s="50" t="s">
        <v>33</v>
      </c>
      <c r="L126" s="50" t="s">
        <v>32</v>
      </c>
      <c r="M126" s="51">
        <v>5</v>
      </c>
      <c r="N126" s="50" t="s">
        <v>34</v>
      </c>
      <c r="O126" s="51">
        <v>5</v>
      </c>
      <c r="P126" s="50" t="s">
        <v>25</v>
      </c>
      <c r="Q126" s="50" t="s">
        <v>25</v>
      </c>
      <c r="R126" s="2">
        <v>43693.511087962965</v>
      </c>
      <c r="S126" s="50" t="s">
        <v>25</v>
      </c>
      <c r="T126" s="50" t="s">
        <v>29</v>
      </c>
      <c r="U126" s="50" t="s">
        <v>30</v>
      </c>
      <c r="V126" s="51">
        <v>5</v>
      </c>
    </row>
    <row r="127" spans="1:22" ht="13.5" customHeight="1" x14ac:dyDescent="0.2">
      <c r="A127" s="50" t="s">
        <v>21</v>
      </c>
      <c r="B127" s="50" t="s">
        <v>113</v>
      </c>
      <c r="C127" s="50">
        <v>2.2999999999999998</v>
      </c>
      <c r="D127" s="50" t="s">
        <v>114</v>
      </c>
      <c r="E127" s="50" t="s">
        <v>24</v>
      </c>
      <c r="F127" s="50" t="s">
        <v>25</v>
      </c>
      <c r="G127" s="2">
        <v>43644</v>
      </c>
      <c r="H127" s="2">
        <v>43683.638194444444</v>
      </c>
      <c r="I127" s="50" t="s">
        <v>26</v>
      </c>
      <c r="J127" s="50" t="s">
        <v>27</v>
      </c>
      <c r="K127" s="50" t="s">
        <v>35</v>
      </c>
      <c r="L127" s="50" t="s">
        <v>25</v>
      </c>
      <c r="M127" s="51">
        <v>175</v>
      </c>
      <c r="N127" s="50" t="s">
        <v>28</v>
      </c>
      <c r="O127" s="51">
        <v>0.1</v>
      </c>
      <c r="P127" s="50" t="s">
        <v>25</v>
      </c>
      <c r="Q127" s="50" t="s">
        <v>25</v>
      </c>
      <c r="R127" s="2">
        <v>43693.511087962965</v>
      </c>
      <c r="S127" s="50" t="s">
        <v>25</v>
      </c>
      <c r="T127" s="50" t="s">
        <v>29</v>
      </c>
      <c r="U127" s="50" t="s">
        <v>30</v>
      </c>
      <c r="V127" s="51">
        <v>0.1</v>
      </c>
    </row>
    <row r="128" spans="1:22" ht="13.5" customHeight="1" x14ac:dyDescent="0.2">
      <c r="A128" s="50" t="s">
        <v>21</v>
      </c>
      <c r="B128" s="50" t="s">
        <v>115</v>
      </c>
      <c r="C128" s="50">
        <v>2.4</v>
      </c>
      <c r="D128" s="50" t="s">
        <v>116</v>
      </c>
      <c r="E128" s="50" t="s">
        <v>24</v>
      </c>
      <c r="F128" s="50" t="s">
        <v>25</v>
      </c>
      <c r="G128" s="2">
        <v>43644</v>
      </c>
      <c r="H128" s="2">
        <v>43683.638194444444</v>
      </c>
      <c r="I128" s="50" t="s">
        <v>26</v>
      </c>
      <c r="J128" s="50" t="s">
        <v>27</v>
      </c>
      <c r="K128" s="50" t="s">
        <v>31</v>
      </c>
      <c r="L128" s="50" t="s">
        <v>25</v>
      </c>
      <c r="M128" s="51">
        <v>51.1</v>
      </c>
      <c r="N128" s="50" t="s">
        <v>28</v>
      </c>
      <c r="O128" s="51">
        <v>0.2</v>
      </c>
      <c r="P128" s="50" t="s">
        <v>25</v>
      </c>
      <c r="Q128" s="50" t="s">
        <v>25</v>
      </c>
      <c r="R128" s="2">
        <v>43693.518993055557</v>
      </c>
      <c r="S128" s="50" t="s">
        <v>25</v>
      </c>
      <c r="T128" s="50" t="s">
        <v>29</v>
      </c>
      <c r="U128" s="50" t="s">
        <v>30</v>
      </c>
      <c r="V128" s="51">
        <v>0.2</v>
      </c>
    </row>
    <row r="129" spans="1:22" ht="13.5" customHeight="1" x14ac:dyDescent="0.2">
      <c r="A129" s="50" t="s">
        <v>21</v>
      </c>
      <c r="B129" s="50" t="s">
        <v>115</v>
      </c>
      <c r="C129" s="50">
        <v>2.4</v>
      </c>
      <c r="D129" s="50" t="s">
        <v>116</v>
      </c>
      <c r="E129" s="50" t="s">
        <v>24</v>
      </c>
      <c r="F129" s="50" t="s">
        <v>25</v>
      </c>
      <c r="G129" s="2">
        <v>43644</v>
      </c>
      <c r="H129" s="2">
        <v>43683.638194444444</v>
      </c>
      <c r="I129" s="50" t="s">
        <v>26</v>
      </c>
      <c r="J129" s="50" t="s">
        <v>27</v>
      </c>
      <c r="K129" s="50" t="s">
        <v>33</v>
      </c>
      <c r="L129" s="50" t="s">
        <v>32</v>
      </c>
      <c r="M129" s="51">
        <v>5</v>
      </c>
      <c r="N129" s="50" t="s">
        <v>34</v>
      </c>
      <c r="O129" s="51">
        <v>5</v>
      </c>
      <c r="P129" s="50" t="s">
        <v>25</v>
      </c>
      <c r="Q129" s="50" t="s">
        <v>25</v>
      </c>
      <c r="R129" s="2">
        <v>43693.518993055557</v>
      </c>
      <c r="S129" s="50" t="s">
        <v>25</v>
      </c>
      <c r="T129" s="50" t="s">
        <v>29</v>
      </c>
      <c r="U129" s="50" t="s">
        <v>30</v>
      </c>
      <c r="V129" s="51">
        <v>5</v>
      </c>
    </row>
    <row r="130" spans="1:22" ht="13.5" customHeight="1" x14ac:dyDescent="0.2">
      <c r="A130" s="50" t="s">
        <v>21</v>
      </c>
      <c r="B130" s="50" t="s">
        <v>115</v>
      </c>
      <c r="C130" s="50">
        <v>2.4</v>
      </c>
      <c r="D130" s="50" t="s">
        <v>116</v>
      </c>
      <c r="E130" s="50" t="s">
        <v>24</v>
      </c>
      <c r="F130" s="50" t="s">
        <v>25</v>
      </c>
      <c r="G130" s="2">
        <v>43644</v>
      </c>
      <c r="H130" s="2">
        <v>43683.638194444444</v>
      </c>
      <c r="I130" s="50" t="s">
        <v>26</v>
      </c>
      <c r="J130" s="50" t="s">
        <v>27</v>
      </c>
      <c r="K130" s="50" t="s">
        <v>35</v>
      </c>
      <c r="L130" s="50" t="s">
        <v>25</v>
      </c>
      <c r="M130" s="51">
        <v>23.1</v>
      </c>
      <c r="N130" s="50" t="s">
        <v>28</v>
      </c>
      <c r="O130" s="51">
        <v>0.1</v>
      </c>
      <c r="P130" s="50" t="s">
        <v>25</v>
      </c>
      <c r="Q130" s="50" t="s">
        <v>25</v>
      </c>
      <c r="R130" s="2">
        <v>43693.518993055557</v>
      </c>
      <c r="S130" s="50" t="s">
        <v>25</v>
      </c>
      <c r="T130" s="50" t="s">
        <v>29</v>
      </c>
      <c r="U130" s="50" t="s">
        <v>30</v>
      </c>
      <c r="V130" s="51">
        <v>0.1</v>
      </c>
    </row>
    <row r="131" spans="1:22" ht="13.5" customHeight="1" x14ac:dyDescent="0.2">
      <c r="A131" s="50" t="s">
        <v>21</v>
      </c>
      <c r="B131" s="50" t="s">
        <v>117</v>
      </c>
      <c r="C131" s="4" t="s">
        <v>58</v>
      </c>
      <c r="D131" s="50" t="s">
        <v>118</v>
      </c>
      <c r="E131" s="50" t="s">
        <v>58</v>
      </c>
      <c r="F131" s="50" t="s">
        <v>25</v>
      </c>
      <c r="G131" s="2">
        <v>43644</v>
      </c>
      <c r="H131" s="2">
        <v>43683.638194444444</v>
      </c>
      <c r="I131" s="50" t="s">
        <v>26</v>
      </c>
      <c r="J131" s="50" t="s">
        <v>27</v>
      </c>
      <c r="K131" s="50" t="s">
        <v>31</v>
      </c>
      <c r="L131" s="50" t="s">
        <v>32</v>
      </c>
      <c r="M131" s="51">
        <v>0.2</v>
      </c>
      <c r="N131" s="50" t="s">
        <v>28</v>
      </c>
      <c r="O131" s="51">
        <v>0.2</v>
      </c>
      <c r="P131" s="50" t="s">
        <v>25</v>
      </c>
      <c r="Q131" s="50" t="s">
        <v>25</v>
      </c>
      <c r="R131" s="2">
        <v>43693.442210648151</v>
      </c>
      <c r="S131" s="50" t="s">
        <v>25</v>
      </c>
      <c r="T131" s="50" t="s">
        <v>29</v>
      </c>
      <c r="U131" s="50" t="s">
        <v>30</v>
      </c>
      <c r="V131" s="51">
        <v>0.2</v>
      </c>
    </row>
    <row r="132" spans="1:22" ht="13.5" customHeight="1" x14ac:dyDescent="0.2">
      <c r="A132" s="50" t="s">
        <v>21</v>
      </c>
      <c r="B132" s="50" t="s">
        <v>117</v>
      </c>
      <c r="C132" s="4" t="s">
        <v>58</v>
      </c>
      <c r="D132" s="50" t="s">
        <v>118</v>
      </c>
      <c r="E132" s="50" t="s">
        <v>58</v>
      </c>
      <c r="F132" s="50" t="s">
        <v>25</v>
      </c>
      <c r="G132" s="2">
        <v>43644</v>
      </c>
      <c r="H132" s="2">
        <v>43683.638194444444</v>
      </c>
      <c r="I132" s="50" t="s">
        <v>26</v>
      </c>
      <c r="J132" s="50" t="s">
        <v>27</v>
      </c>
      <c r="K132" s="50" t="s">
        <v>33</v>
      </c>
      <c r="L132" s="50" t="s">
        <v>32</v>
      </c>
      <c r="M132" s="51">
        <v>5</v>
      </c>
      <c r="N132" s="50" t="s">
        <v>34</v>
      </c>
      <c r="O132" s="51">
        <v>5</v>
      </c>
      <c r="P132" s="50" t="s">
        <v>25</v>
      </c>
      <c r="Q132" s="50" t="s">
        <v>25</v>
      </c>
      <c r="R132" s="2">
        <v>43693.442210648151</v>
      </c>
      <c r="S132" s="50" t="s">
        <v>25</v>
      </c>
      <c r="T132" s="50" t="s">
        <v>29</v>
      </c>
      <c r="U132" s="50" t="s">
        <v>30</v>
      </c>
      <c r="V132" s="51">
        <v>5</v>
      </c>
    </row>
    <row r="133" spans="1:22" ht="13.5" customHeight="1" x14ac:dyDescent="0.2">
      <c r="A133" s="50" t="s">
        <v>21</v>
      </c>
      <c r="B133" s="50" t="s">
        <v>117</v>
      </c>
      <c r="C133" s="4" t="s">
        <v>58</v>
      </c>
      <c r="D133" s="50" t="s">
        <v>118</v>
      </c>
      <c r="E133" s="50" t="s">
        <v>58</v>
      </c>
      <c r="F133" s="50" t="s">
        <v>25</v>
      </c>
      <c r="G133" s="2">
        <v>43644</v>
      </c>
      <c r="H133" s="2">
        <v>43683.638194444444</v>
      </c>
      <c r="I133" s="50" t="s">
        <v>26</v>
      </c>
      <c r="J133" s="50" t="s">
        <v>27</v>
      </c>
      <c r="K133" s="50" t="s">
        <v>35</v>
      </c>
      <c r="L133" s="50" t="s">
        <v>25</v>
      </c>
      <c r="M133" s="51">
        <v>0.2</v>
      </c>
      <c r="N133" s="50" t="s">
        <v>28</v>
      </c>
      <c r="O133" s="51">
        <v>0.1</v>
      </c>
      <c r="P133" s="50" t="s">
        <v>25</v>
      </c>
      <c r="Q133" s="50" t="s">
        <v>25</v>
      </c>
      <c r="R133" s="2">
        <v>43693.442210648151</v>
      </c>
      <c r="S133" s="50" t="s">
        <v>25</v>
      </c>
      <c r="T133" s="50" t="s">
        <v>29</v>
      </c>
      <c r="U133" s="50" t="s">
        <v>30</v>
      </c>
      <c r="V133" s="51">
        <v>0.1</v>
      </c>
    </row>
    <row r="134" spans="1:22" ht="13.5" customHeight="1" x14ac:dyDescent="0.2">
      <c r="A134" s="50" t="s">
        <v>21</v>
      </c>
      <c r="B134" s="50" t="s">
        <v>119</v>
      </c>
      <c r="C134" s="50">
        <v>2.1</v>
      </c>
      <c r="D134" s="50" t="s">
        <v>120</v>
      </c>
      <c r="E134" s="50" t="s">
        <v>24</v>
      </c>
      <c r="F134" s="50" t="s">
        <v>25</v>
      </c>
      <c r="G134" s="2">
        <v>43648</v>
      </c>
      <c r="H134" s="2">
        <v>43683.638194444444</v>
      </c>
      <c r="I134" s="50" t="s">
        <v>26</v>
      </c>
      <c r="J134" s="50" t="s">
        <v>27</v>
      </c>
      <c r="K134" s="50" t="s">
        <v>31</v>
      </c>
      <c r="L134" s="50" t="s">
        <v>25</v>
      </c>
      <c r="M134" s="51">
        <v>85</v>
      </c>
      <c r="N134" s="50" t="s">
        <v>28</v>
      </c>
      <c r="O134" s="51">
        <v>0.2</v>
      </c>
      <c r="P134" s="50" t="s">
        <v>25</v>
      </c>
      <c r="Q134" s="50" t="s">
        <v>25</v>
      </c>
      <c r="R134" s="2">
        <v>43693.520104166666</v>
      </c>
      <c r="S134" s="50" t="s">
        <v>25</v>
      </c>
      <c r="T134" s="50" t="s">
        <v>29</v>
      </c>
      <c r="U134" s="50" t="s">
        <v>30</v>
      </c>
      <c r="V134" s="51">
        <v>0.2</v>
      </c>
    </row>
    <row r="135" spans="1:22" ht="13.5" customHeight="1" x14ac:dyDescent="0.2">
      <c r="A135" s="50" t="s">
        <v>21</v>
      </c>
      <c r="B135" s="50" t="s">
        <v>119</v>
      </c>
      <c r="C135" s="50">
        <v>2.1</v>
      </c>
      <c r="D135" s="50" t="s">
        <v>120</v>
      </c>
      <c r="E135" s="50" t="s">
        <v>24</v>
      </c>
      <c r="F135" s="50" t="s">
        <v>25</v>
      </c>
      <c r="G135" s="2">
        <v>43648</v>
      </c>
      <c r="H135" s="2">
        <v>43683.638194444444</v>
      </c>
      <c r="I135" s="50" t="s">
        <v>26</v>
      </c>
      <c r="J135" s="50" t="s">
        <v>27</v>
      </c>
      <c r="K135" s="50" t="s">
        <v>33</v>
      </c>
      <c r="L135" s="50" t="s">
        <v>25</v>
      </c>
      <c r="M135" s="51">
        <v>22</v>
      </c>
      <c r="N135" s="50" t="s">
        <v>34</v>
      </c>
      <c r="O135" s="51">
        <v>5</v>
      </c>
      <c r="P135" s="50" t="s">
        <v>25</v>
      </c>
      <c r="Q135" s="50" t="s">
        <v>25</v>
      </c>
      <c r="R135" s="2">
        <v>43693.520104166666</v>
      </c>
      <c r="S135" s="50" t="s">
        <v>25</v>
      </c>
      <c r="T135" s="50" t="s">
        <v>29</v>
      </c>
      <c r="U135" s="50" t="s">
        <v>30</v>
      </c>
      <c r="V135" s="51">
        <v>5</v>
      </c>
    </row>
    <row r="136" spans="1:22" ht="13.5" customHeight="1" x14ac:dyDescent="0.2">
      <c r="A136" s="50" t="s">
        <v>21</v>
      </c>
      <c r="B136" s="50" t="s">
        <v>119</v>
      </c>
      <c r="C136" s="50">
        <v>2.1</v>
      </c>
      <c r="D136" s="50" t="s">
        <v>120</v>
      </c>
      <c r="E136" s="50" t="s">
        <v>24</v>
      </c>
      <c r="F136" s="50" t="s">
        <v>25</v>
      </c>
      <c r="G136" s="2">
        <v>43648</v>
      </c>
      <c r="H136" s="2">
        <v>43683.638194444444</v>
      </c>
      <c r="I136" s="50" t="s">
        <v>26</v>
      </c>
      <c r="J136" s="50" t="s">
        <v>27</v>
      </c>
      <c r="K136" s="50" t="s">
        <v>35</v>
      </c>
      <c r="L136" s="50" t="s">
        <v>25</v>
      </c>
      <c r="M136" s="51">
        <v>0.8</v>
      </c>
      <c r="N136" s="50" t="s">
        <v>28</v>
      </c>
      <c r="O136" s="51">
        <v>0.1</v>
      </c>
      <c r="P136" s="50" t="s">
        <v>25</v>
      </c>
      <c r="Q136" s="50" t="s">
        <v>25</v>
      </c>
      <c r="R136" s="2">
        <v>43693.520104166666</v>
      </c>
      <c r="S136" s="50" t="s">
        <v>25</v>
      </c>
      <c r="T136" s="50" t="s">
        <v>29</v>
      </c>
      <c r="U136" s="50" t="s">
        <v>30</v>
      </c>
      <c r="V136" s="51">
        <v>0.1</v>
      </c>
    </row>
    <row r="137" spans="1:22" ht="13.5" customHeight="1" x14ac:dyDescent="0.2">
      <c r="A137" s="50" t="s">
        <v>21</v>
      </c>
      <c r="B137" s="50" t="s">
        <v>121</v>
      </c>
      <c r="C137" s="50">
        <v>2.2000000000000002</v>
      </c>
      <c r="D137" s="50" t="s">
        <v>122</v>
      </c>
      <c r="E137" s="50" t="s">
        <v>24</v>
      </c>
      <c r="F137" s="50" t="s">
        <v>25</v>
      </c>
      <c r="G137" s="2">
        <v>43648</v>
      </c>
      <c r="H137" s="2">
        <v>43683.638194444444</v>
      </c>
      <c r="I137" s="50" t="s">
        <v>26</v>
      </c>
      <c r="J137" s="50" t="s">
        <v>27</v>
      </c>
      <c r="K137" s="50" t="s">
        <v>31</v>
      </c>
      <c r="L137" s="50" t="s">
        <v>25</v>
      </c>
      <c r="M137" s="51">
        <v>41.8</v>
      </c>
      <c r="N137" s="50" t="s">
        <v>28</v>
      </c>
      <c r="O137" s="51">
        <v>0.2</v>
      </c>
      <c r="P137" s="50" t="s">
        <v>25</v>
      </c>
      <c r="Q137" s="50" t="s">
        <v>25</v>
      </c>
      <c r="R137" s="2">
        <v>43693.521249999998</v>
      </c>
      <c r="S137" s="50" t="s">
        <v>25</v>
      </c>
      <c r="T137" s="50" t="s">
        <v>29</v>
      </c>
      <c r="U137" s="50" t="s">
        <v>30</v>
      </c>
      <c r="V137" s="51">
        <v>0.2</v>
      </c>
    </row>
    <row r="138" spans="1:22" ht="13.5" customHeight="1" x14ac:dyDescent="0.2">
      <c r="A138" s="50" t="s">
        <v>21</v>
      </c>
      <c r="B138" s="50" t="s">
        <v>121</v>
      </c>
      <c r="C138" s="50">
        <v>2.2000000000000002</v>
      </c>
      <c r="D138" s="50" t="s">
        <v>122</v>
      </c>
      <c r="E138" s="50" t="s">
        <v>24</v>
      </c>
      <c r="F138" s="50" t="s">
        <v>25</v>
      </c>
      <c r="G138" s="2">
        <v>43648</v>
      </c>
      <c r="H138" s="2">
        <v>43683.638194444444</v>
      </c>
      <c r="I138" s="50" t="s">
        <v>26</v>
      </c>
      <c r="J138" s="50" t="s">
        <v>27</v>
      </c>
      <c r="K138" s="50" t="s">
        <v>33</v>
      </c>
      <c r="L138" s="50" t="s">
        <v>25</v>
      </c>
      <c r="M138" s="51">
        <v>13</v>
      </c>
      <c r="N138" s="50" t="s">
        <v>34</v>
      </c>
      <c r="O138" s="51">
        <v>5</v>
      </c>
      <c r="P138" s="50" t="s">
        <v>25</v>
      </c>
      <c r="Q138" s="50" t="s">
        <v>25</v>
      </c>
      <c r="R138" s="2">
        <v>43693.521249999998</v>
      </c>
      <c r="S138" s="50" t="s">
        <v>25</v>
      </c>
      <c r="T138" s="50" t="s">
        <v>29</v>
      </c>
      <c r="U138" s="50" t="s">
        <v>30</v>
      </c>
      <c r="V138" s="51">
        <v>5</v>
      </c>
    </row>
    <row r="139" spans="1:22" ht="13.5" customHeight="1" x14ac:dyDescent="0.2">
      <c r="A139" s="50" t="s">
        <v>21</v>
      </c>
      <c r="B139" s="50" t="s">
        <v>121</v>
      </c>
      <c r="C139" s="50">
        <v>2.2000000000000002</v>
      </c>
      <c r="D139" s="50" t="s">
        <v>122</v>
      </c>
      <c r="E139" s="50" t="s">
        <v>24</v>
      </c>
      <c r="F139" s="50" t="s">
        <v>25</v>
      </c>
      <c r="G139" s="2">
        <v>43648</v>
      </c>
      <c r="H139" s="2">
        <v>43683.638194444444</v>
      </c>
      <c r="I139" s="50" t="s">
        <v>26</v>
      </c>
      <c r="J139" s="50" t="s">
        <v>27</v>
      </c>
      <c r="K139" s="50" t="s">
        <v>35</v>
      </c>
      <c r="L139" s="50" t="s">
        <v>25</v>
      </c>
      <c r="M139" s="51">
        <v>0.5</v>
      </c>
      <c r="N139" s="50" t="s">
        <v>28</v>
      </c>
      <c r="O139" s="51">
        <v>0.1</v>
      </c>
      <c r="P139" s="50" t="s">
        <v>25</v>
      </c>
      <c r="Q139" s="50" t="s">
        <v>25</v>
      </c>
      <c r="R139" s="2">
        <v>43693.521249999998</v>
      </c>
      <c r="S139" s="50" t="s">
        <v>25</v>
      </c>
      <c r="T139" s="50" t="s">
        <v>29</v>
      </c>
      <c r="U139" s="50" t="s">
        <v>30</v>
      </c>
      <c r="V139" s="51">
        <v>0.1</v>
      </c>
    </row>
    <row r="140" spans="1:22" ht="13.5" customHeight="1" x14ac:dyDescent="0.2">
      <c r="A140" s="50" t="s">
        <v>21</v>
      </c>
      <c r="B140" s="50" t="s">
        <v>123</v>
      </c>
      <c r="C140" s="50">
        <v>2.2999999999999998</v>
      </c>
      <c r="D140" s="50" t="s">
        <v>124</v>
      </c>
      <c r="E140" s="50" t="s">
        <v>24</v>
      </c>
      <c r="F140" s="50" t="s">
        <v>25</v>
      </c>
      <c r="G140" s="2">
        <v>43648</v>
      </c>
      <c r="H140" s="2">
        <v>43683.638194444444</v>
      </c>
      <c r="I140" s="50" t="s">
        <v>26</v>
      </c>
      <c r="J140" s="50" t="s">
        <v>27</v>
      </c>
      <c r="K140" s="50" t="s">
        <v>31</v>
      </c>
      <c r="L140" s="50" t="s">
        <v>25</v>
      </c>
      <c r="M140" s="51">
        <v>68.7</v>
      </c>
      <c r="N140" s="50" t="s">
        <v>28</v>
      </c>
      <c r="O140" s="51">
        <v>0.2</v>
      </c>
      <c r="P140" s="50" t="s">
        <v>25</v>
      </c>
      <c r="Q140" s="50" t="s">
        <v>25</v>
      </c>
      <c r="R140" s="2">
        <v>43693.522372685184</v>
      </c>
      <c r="S140" s="50" t="s">
        <v>25</v>
      </c>
      <c r="T140" s="50" t="s">
        <v>29</v>
      </c>
      <c r="U140" s="50" t="s">
        <v>30</v>
      </c>
      <c r="V140" s="51">
        <v>0.2</v>
      </c>
    </row>
    <row r="141" spans="1:22" ht="13.5" customHeight="1" x14ac:dyDescent="0.2">
      <c r="A141" s="50" t="s">
        <v>21</v>
      </c>
      <c r="B141" s="50" t="s">
        <v>123</v>
      </c>
      <c r="C141" s="50">
        <v>2.2999999999999998</v>
      </c>
      <c r="D141" s="50" t="s">
        <v>124</v>
      </c>
      <c r="E141" s="50" t="s">
        <v>24</v>
      </c>
      <c r="F141" s="50" t="s">
        <v>25</v>
      </c>
      <c r="G141" s="2">
        <v>43648</v>
      </c>
      <c r="H141" s="2">
        <v>43683.638194444444</v>
      </c>
      <c r="I141" s="50" t="s">
        <v>26</v>
      </c>
      <c r="J141" s="50" t="s">
        <v>27</v>
      </c>
      <c r="K141" s="50" t="s">
        <v>33</v>
      </c>
      <c r="L141" s="50" t="s">
        <v>32</v>
      </c>
      <c r="M141" s="51">
        <v>5</v>
      </c>
      <c r="N141" s="50" t="s">
        <v>34</v>
      </c>
      <c r="O141" s="51">
        <v>5</v>
      </c>
      <c r="P141" s="50" t="s">
        <v>25</v>
      </c>
      <c r="Q141" s="50" t="s">
        <v>25</v>
      </c>
      <c r="R141" s="2">
        <v>43693.522372685184</v>
      </c>
      <c r="S141" s="50" t="s">
        <v>25</v>
      </c>
      <c r="T141" s="50" t="s">
        <v>29</v>
      </c>
      <c r="U141" s="50" t="s">
        <v>30</v>
      </c>
      <c r="V141" s="51">
        <v>5</v>
      </c>
    </row>
    <row r="142" spans="1:22" ht="13.5" customHeight="1" x14ac:dyDescent="0.2">
      <c r="A142" s="50" t="s">
        <v>21</v>
      </c>
      <c r="B142" s="50" t="s">
        <v>123</v>
      </c>
      <c r="C142" s="50">
        <v>2.2999999999999998</v>
      </c>
      <c r="D142" s="50" t="s">
        <v>124</v>
      </c>
      <c r="E142" s="50" t="s">
        <v>24</v>
      </c>
      <c r="F142" s="50" t="s">
        <v>25</v>
      </c>
      <c r="G142" s="2">
        <v>43648</v>
      </c>
      <c r="H142" s="2">
        <v>43683.638194444444</v>
      </c>
      <c r="I142" s="50" t="s">
        <v>26</v>
      </c>
      <c r="J142" s="50" t="s">
        <v>27</v>
      </c>
      <c r="K142" s="50" t="s">
        <v>35</v>
      </c>
      <c r="L142" s="50" t="s">
        <v>25</v>
      </c>
      <c r="M142" s="51">
        <v>139</v>
      </c>
      <c r="N142" s="50" t="s">
        <v>28</v>
      </c>
      <c r="O142" s="51">
        <v>0.1</v>
      </c>
      <c r="P142" s="50" t="s">
        <v>25</v>
      </c>
      <c r="Q142" s="50" t="s">
        <v>25</v>
      </c>
      <c r="R142" s="2">
        <v>43693.522372685184</v>
      </c>
      <c r="S142" s="50" t="s">
        <v>25</v>
      </c>
      <c r="T142" s="50" t="s">
        <v>29</v>
      </c>
      <c r="U142" s="50" t="s">
        <v>30</v>
      </c>
      <c r="V142" s="51">
        <v>0.1</v>
      </c>
    </row>
    <row r="143" spans="1:22" ht="13.5" customHeight="1" x14ac:dyDescent="0.2">
      <c r="A143" s="50" t="s">
        <v>21</v>
      </c>
      <c r="B143" s="50" t="s">
        <v>125</v>
      </c>
      <c r="C143" s="50">
        <v>2.4</v>
      </c>
      <c r="D143" s="50" t="s">
        <v>126</v>
      </c>
      <c r="E143" s="50" t="s">
        <v>24</v>
      </c>
      <c r="F143" s="50" t="s">
        <v>25</v>
      </c>
      <c r="G143" s="2">
        <v>43648</v>
      </c>
      <c r="H143" s="2">
        <v>43683.638194444444</v>
      </c>
      <c r="I143" s="50" t="s">
        <v>26</v>
      </c>
      <c r="J143" s="50" t="s">
        <v>27</v>
      </c>
      <c r="K143" s="50" t="s">
        <v>31</v>
      </c>
      <c r="L143" s="50" t="s">
        <v>25</v>
      </c>
      <c r="M143" s="51">
        <v>57.2</v>
      </c>
      <c r="N143" s="50" t="s">
        <v>28</v>
      </c>
      <c r="O143" s="51">
        <v>0.2</v>
      </c>
      <c r="P143" s="50" t="s">
        <v>25</v>
      </c>
      <c r="Q143" s="50" t="s">
        <v>25</v>
      </c>
      <c r="R143" s="2">
        <v>43693.523495370369</v>
      </c>
      <c r="S143" s="50" t="s">
        <v>25</v>
      </c>
      <c r="T143" s="50" t="s">
        <v>29</v>
      </c>
      <c r="U143" s="50" t="s">
        <v>30</v>
      </c>
      <c r="V143" s="51">
        <v>0.2</v>
      </c>
    </row>
    <row r="144" spans="1:22" ht="13.5" customHeight="1" x14ac:dyDescent="0.2">
      <c r="A144" s="50" t="s">
        <v>21</v>
      </c>
      <c r="B144" s="50" t="s">
        <v>125</v>
      </c>
      <c r="C144" s="50">
        <v>2.4</v>
      </c>
      <c r="D144" s="50" t="s">
        <v>126</v>
      </c>
      <c r="E144" s="50" t="s">
        <v>24</v>
      </c>
      <c r="F144" s="50" t="s">
        <v>25</v>
      </c>
      <c r="G144" s="2">
        <v>43648</v>
      </c>
      <c r="H144" s="2">
        <v>43683.638194444444</v>
      </c>
      <c r="I144" s="50" t="s">
        <v>26</v>
      </c>
      <c r="J144" s="50" t="s">
        <v>27</v>
      </c>
      <c r="K144" s="50" t="s">
        <v>33</v>
      </c>
      <c r="L144" s="50" t="s">
        <v>32</v>
      </c>
      <c r="M144" s="51">
        <v>5</v>
      </c>
      <c r="N144" s="50" t="s">
        <v>34</v>
      </c>
      <c r="O144" s="51">
        <v>5</v>
      </c>
      <c r="P144" s="50" t="s">
        <v>25</v>
      </c>
      <c r="Q144" s="50" t="s">
        <v>25</v>
      </c>
      <c r="R144" s="2">
        <v>43693.523495370369</v>
      </c>
      <c r="S144" s="50" t="s">
        <v>25</v>
      </c>
      <c r="T144" s="50" t="s">
        <v>29</v>
      </c>
      <c r="U144" s="50" t="s">
        <v>30</v>
      </c>
      <c r="V144" s="51">
        <v>5</v>
      </c>
    </row>
    <row r="145" spans="1:22" ht="13.5" customHeight="1" x14ac:dyDescent="0.2">
      <c r="A145" s="50" t="s">
        <v>21</v>
      </c>
      <c r="B145" s="50" t="s">
        <v>125</v>
      </c>
      <c r="C145" s="50">
        <v>2.4</v>
      </c>
      <c r="D145" s="50" t="s">
        <v>126</v>
      </c>
      <c r="E145" s="50" t="s">
        <v>24</v>
      </c>
      <c r="F145" s="50" t="s">
        <v>25</v>
      </c>
      <c r="G145" s="2">
        <v>43648</v>
      </c>
      <c r="H145" s="2">
        <v>43683.638194444444</v>
      </c>
      <c r="I145" s="50" t="s">
        <v>26</v>
      </c>
      <c r="J145" s="50" t="s">
        <v>27</v>
      </c>
      <c r="K145" s="50" t="s">
        <v>35</v>
      </c>
      <c r="L145" s="50" t="s">
        <v>25</v>
      </c>
      <c r="M145" s="51">
        <v>14.8</v>
      </c>
      <c r="N145" s="50" t="s">
        <v>28</v>
      </c>
      <c r="O145" s="51">
        <v>0.1</v>
      </c>
      <c r="P145" s="50" t="s">
        <v>25</v>
      </c>
      <c r="Q145" s="50" t="s">
        <v>25</v>
      </c>
      <c r="R145" s="2">
        <v>43693.523495370369</v>
      </c>
      <c r="S145" s="50" t="s">
        <v>25</v>
      </c>
      <c r="T145" s="50" t="s">
        <v>29</v>
      </c>
      <c r="U145" s="50" t="s">
        <v>30</v>
      </c>
      <c r="V145" s="51">
        <v>0.1</v>
      </c>
    </row>
    <row r="146" spans="1:22" ht="13.5" customHeight="1" x14ac:dyDescent="0.2">
      <c r="A146" s="50" t="s">
        <v>21</v>
      </c>
      <c r="B146" s="50" t="s">
        <v>127</v>
      </c>
      <c r="C146" s="4" t="s">
        <v>47</v>
      </c>
      <c r="D146" s="50" t="s">
        <v>128</v>
      </c>
      <c r="E146" s="50" t="s">
        <v>47</v>
      </c>
      <c r="F146" s="50" t="s">
        <v>25</v>
      </c>
      <c r="G146" s="2">
        <v>43648</v>
      </c>
      <c r="H146" s="2">
        <v>43683.638194444444</v>
      </c>
      <c r="I146" s="50" t="s">
        <v>26</v>
      </c>
      <c r="J146" s="50" t="s">
        <v>27</v>
      </c>
      <c r="K146" s="50" t="s">
        <v>31</v>
      </c>
      <c r="L146" s="50" t="s">
        <v>32</v>
      </c>
      <c r="M146" s="51">
        <v>0.2</v>
      </c>
      <c r="N146" s="50" t="s">
        <v>28</v>
      </c>
      <c r="O146" s="51">
        <v>0.2</v>
      </c>
      <c r="P146" s="50" t="s">
        <v>25</v>
      </c>
      <c r="Q146" s="50" t="s">
        <v>25</v>
      </c>
      <c r="R146" s="2">
        <v>43693.443344907406</v>
      </c>
      <c r="S146" s="50" t="s">
        <v>25</v>
      </c>
      <c r="T146" s="50" t="s">
        <v>29</v>
      </c>
      <c r="U146" s="50" t="s">
        <v>30</v>
      </c>
      <c r="V146" s="51">
        <v>0.2</v>
      </c>
    </row>
    <row r="147" spans="1:22" ht="13.5" customHeight="1" x14ac:dyDescent="0.2">
      <c r="A147" s="50" t="s">
        <v>21</v>
      </c>
      <c r="B147" s="50" t="s">
        <v>127</v>
      </c>
      <c r="C147" s="4" t="s">
        <v>47</v>
      </c>
      <c r="D147" s="50" t="s">
        <v>128</v>
      </c>
      <c r="E147" s="50" t="s">
        <v>47</v>
      </c>
      <c r="F147" s="50" t="s">
        <v>25</v>
      </c>
      <c r="G147" s="2">
        <v>43648</v>
      </c>
      <c r="H147" s="2">
        <v>43683.638194444444</v>
      </c>
      <c r="I147" s="50" t="s">
        <v>26</v>
      </c>
      <c r="J147" s="50" t="s">
        <v>27</v>
      </c>
      <c r="K147" s="50" t="s">
        <v>33</v>
      </c>
      <c r="L147" s="50" t="s">
        <v>32</v>
      </c>
      <c r="M147" s="51">
        <v>5</v>
      </c>
      <c r="N147" s="50" t="s">
        <v>34</v>
      </c>
      <c r="O147" s="51">
        <v>5</v>
      </c>
      <c r="P147" s="50" t="s">
        <v>25</v>
      </c>
      <c r="Q147" s="50" t="s">
        <v>25</v>
      </c>
      <c r="R147" s="2">
        <v>43693.443344907406</v>
      </c>
      <c r="S147" s="50" t="s">
        <v>25</v>
      </c>
      <c r="T147" s="50" t="s">
        <v>29</v>
      </c>
      <c r="U147" s="50" t="s">
        <v>30</v>
      </c>
      <c r="V147" s="51">
        <v>5</v>
      </c>
    </row>
    <row r="148" spans="1:22" ht="13.5" customHeight="1" x14ac:dyDescent="0.2">
      <c r="A148" s="50" t="s">
        <v>21</v>
      </c>
      <c r="B148" s="50" t="s">
        <v>127</v>
      </c>
      <c r="C148" s="4" t="s">
        <v>47</v>
      </c>
      <c r="D148" s="50" t="s">
        <v>128</v>
      </c>
      <c r="E148" s="50" t="s">
        <v>47</v>
      </c>
      <c r="F148" s="50" t="s">
        <v>25</v>
      </c>
      <c r="G148" s="2">
        <v>43648</v>
      </c>
      <c r="H148" s="2">
        <v>43683.638194444444</v>
      </c>
      <c r="I148" s="50" t="s">
        <v>26</v>
      </c>
      <c r="J148" s="50" t="s">
        <v>27</v>
      </c>
      <c r="K148" s="50" t="s">
        <v>35</v>
      </c>
      <c r="L148" s="50" t="s">
        <v>32</v>
      </c>
      <c r="M148" s="51">
        <v>0.1</v>
      </c>
      <c r="N148" s="50" t="s">
        <v>28</v>
      </c>
      <c r="O148" s="51">
        <v>0.1</v>
      </c>
      <c r="P148" s="50" t="s">
        <v>25</v>
      </c>
      <c r="Q148" s="50" t="s">
        <v>25</v>
      </c>
      <c r="R148" s="2">
        <v>43693.443344907406</v>
      </c>
      <c r="S148" s="50" t="s">
        <v>25</v>
      </c>
      <c r="T148" s="50" t="s">
        <v>29</v>
      </c>
      <c r="U148" s="50" t="s">
        <v>30</v>
      </c>
      <c r="V148" s="51">
        <v>0.1</v>
      </c>
    </row>
    <row r="149" spans="1:22" ht="13.5" customHeight="1" x14ac:dyDescent="0.2">
      <c r="A149" s="50" t="s">
        <v>21</v>
      </c>
      <c r="B149" s="50" t="s">
        <v>222</v>
      </c>
      <c r="C149" s="50">
        <v>2.1</v>
      </c>
      <c r="D149" s="50" t="s">
        <v>120</v>
      </c>
      <c r="E149" s="50" t="s">
        <v>218</v>
      </c>
      <c r="F149" s="50" t="s">
        <v>25</v>
      </c>
      <c r="G149" s="2">
        <v>43648</v>
      </c>
      <c r="H149" s="2">
        <v>43683.638194444444</v>
      </c>
      <c r="I149" s="50" t="s">
        <v>26</v>
      </c>
      <c r="J149" s="50" t="s">
        <v>27</v>
      </c>
      <c r="K149" s="50" t="s">
        <v>31</v>
      </c>
      <c r="L149" s="50" t="s">
        <v>25</v>
      </c>
      <c r="M149" s="51">
        <v>86</v>
      </c>
      <c r="N149" s="50" t="s">
        <v>28</v>
      </c>
      <c r="O149" s="51">
        <v>0.2</v>
      </c>
      <c r="P149" s="50" t="s">
        <v>25</v>
      </c>
      <c r="Q149" s="50" t="s">
        <v>25</v>
      </c>
      <c r="R149" s="2">
        <v>43693.67832175926</v>
      </c>
      <c r="S149" s="50" t="s">
        <v>25</v>
      </c>
      <c r="T149" s="50" t="s">
        <v>29</v>
      </c>
      <c r="U149" s="50" t="s">
        <v>30</v>
      </c>
      <c r="V149" s="51">
        <v>0.2</v>
      </c>
    </row>
    <row r="150" spans="1:22" ht="13.5" customHeight="1" x14ac:dyDescent="0.2">
      <c r="A150" s="50" t="s">
        <v>21</v>
      </c>
      <c r="B150" s="50" t="s">
        <v>222</v>
      </c>
      <c r="C150" s="50">
        <v>2.1</v>
      </c>
      <c r="D150" s="50" t="s">
        <v>120</v>
      </c>
      <c r="E150" s="50" t="s">
        <v>218</v>
      </c>
      <c r="F150" s="50" t="s">
        <v>25</v>
      </c>
      <c r="G150" s="2">
        <v>43648</v>
      </c>
      <c r="H150" s="2">
        <v>43683.638194444444</v>
      </c>
      <c r="I150" s="50" t="s">
        <v>26</v>
      </c>
      <c r="J150" s="50" t="s">
        <v>27</v>
      </c>
      <c r="K150" s="50" t="s">
        <v>33</v>
      </c>
      <c r="L150" s="50" t="s">
        <v>25</v>
      </c>
      <c r="M150" s="51">
        <v>24</v>
      </c>
      <c r="N150" s="50" t="s">
        <v>34</v>
      </c>
      <c r="O150" s="51">
        <v>5</v>
      </c>
      <c r="P150" s="50" t="s">
        <v>25</v>
      </c>
      <c r="Q150" s="50" t="s">
        <v>25</v>
      </c>
      <c r="R150" s="2">
        <v>43693.67832175926</v>
      </c>
      <c r="S150" s="50" t="s">
        <v>25</v>
      </c>
      <c r="T150" s="50" t="s">
        <v>29</v>
      </c>
      <c r="U150" s="50" t="s">
        <v>30</v>
      </c>
      <c r="V150" s="51">
        <v>5</v>
      </c>
    </row>
    <row r="151" spans="1:22" ht="13.5" customHeight="1" x14ac:dyDescent="0.2">
      <c r="A151" s="50" t="s">
        <v>21</v>
      </c>
      <c r="B151" s="50" t="s">
        <v>222</v>
      </c>
      <c r="C151" s="50">
        <v>2.1</v>
      </c>
      <c r="D151" s="50" t="s">
        <v>120</v>
      </c>
      <c r="E151" s="50" t="s">
        <v>218</v>
      </c>
      <c r="F151" s="50" t="s">
        <v>25</v>
      </c>
      <c r="G151" s="2">
        <v>43648</v>
      </c>
      <c r="H151" s="2">
        <v>43683.638194444444</v>
      </c>
      <c r="I151" s="50" t="s">
        <v>26</v>
      </c>
      <c r="J151" s="50" t="s">
        <v>27</v>
      </c>
      <c r="K151" s="50" t="s">
        <v>35</v>
      </c>
      <c r="L151" s="50" t="s">
        <v>25</v>
      </c>
      <c r="M151" s="51">
        <v>1.1000000000000001</v>
      </c>
      <c r="N151" s="50" t="s">
        <v>28</v>
      </c>
      <c r="O151" s="51">
        <v>0.1</v>
      </c>
      <c r="P151" s="50" t="s">
        <v>25</v>
      </c>
      <c r="Q151" s="50" t="s">
        <v>25</v>
      </c>
      <c r="R151" s="2">
        <v>43693.67832175926</v>
      </c>
      <c r="S151" s="50" t="s">
        <v>25</v>
      </c>
      <c r="T151" s="50" t="s">
        <v>29</v>
      </c>
      <c r="U151" s="50" t="s">
        <v>30</v>
      </c>
      <c r="V151" s="51">
        <v>0.1</v>
      </c>
    </row>
    <row r="152" spans="1:22" ht="13.5" customHeight="1" x14ac:dyDescent="0.2">
      <c r="A152" s="50" t="s">
        <v>21</v>
      </c>
      <c r="B152" s="50" t="s">
        <v>223</v>
      </c>
      <c r="C152" s="50">
        <v>2.2000000000000002</v>
      </c>
      <c r="D152" s="50" t="s">
        <v>122</v>
      </c>
      <c r="E152" s="50" t="s">
        <v>218</v>
      </c>
      <c r="F152" s="50" t="s">
        <v>25</v>
      </c>
      <c r="G152" s="2">
        <v>43648</v>
      </c>
      <c r="H152" s="2">
        <v>43683.638194444444</v>
      </c>
      <c r="I152" s="50" t="s">
        <v>26</v>
      </c>
      <c r="J152" s="50" t="s">
        <v>27</v>
      </c>
      <c r="K152" s="50" t="s">
        <v>31</v>
      </c>
      <c r="L152" s="50" t="s">
        <v>25</v>
      </c>
      <c r="M152" s="51">
        <v>40.6</v>
      </c>
      <c r="N152" s="50" t="s">
        <v>28</v>
      </c>
      <c r="O152" s="51">
        <v>0.2</v>
      </c>
      <c r="P152" s="50" t="s">
        <v>25</v>
      </c>
      <c r="Q152" s="50" t="s">
        <v>25</v>
      </c>
      <c r="R152" s="2">
        <v>43693.679456018515</v>
      </c>
      <c r="S152" s="50" t="s">
        <v>25</v>
      </c>
      <c r="T152" s="50" t="s">
        <v>29</v>
      </c>
      <c r="U152" s="50" t="s">
        <v>30</v>
      </c>
      <c r="V152" s="51">
        <v>0.2</v>
      </c>
    </row>
    <row r="153" spans="1:22" ht="13.5" customHeight="1" x14ac:dyDescent="0.2">
      <c r="A153" s="50" t="s">
        <v>21</v>
      </c>
      <c r="B153" s="50" t="s">
        <v>223</v>
      </c>
      <c r="C153" s="50">
        <v>2.2000000000000002</v>
      </c>
      <c r="D153" s="50" t="s">
        <v>122</v>
      </c>
      <c r="E153" s="50" t="s">
        <v>218</v>
      </c>
      <c r="F153" s="50" t="s">
        <v>25</v>
      </c>
      <c r="G153" s="2">
        <v>43648</v>
      </c>
      <c r="H153" s="2">
        <v>43683.638194444444</v>
      </c>
      <c r="I153" s="50" t="s">
        <v>26</v>
      </c>
      <c r="J153" s="50" t="s">
        <v>27</v>
      </c>
      <c r="K153" s="50" t="s">
        <v>33</v>
      </c>
      <c r="L153" s="50" t="s">
        <v>25</v>
      </c>
      <c r="M153" s="51">
        <v>343</v>
      </c>
      <c r="N153" s="50" t="s">
        <v>34</v>
      </c>
      <c r="O153" s="51">
        <v>5</v>
      </c>
      <c r="P153" s="50" t="s">
        <v>25</v>
      </c>
      <c r="Q153" s="50" t="s">
        <v>25</v>
      </c>
      <c r="R153" s="2">
        <v>43693.679456018515</v>
      </c>
      <c r="S153" s="50" t="s">
        <v>25</v>
      </c>
      <c r="T153" s="50" t="s">
        <v>29</v>
      </c>
      <c r="U153" s="50" t="s">
        <v>30</v>
      </c>
      <c r="V153" s="51">
        <v>5</v>
      </c>
    </row>
    <row r="154" spans="1:22" ht="13.5" customHeight="1" x14ac:dyDescent="0.2">
      <c r="A154" s="50" t="s">
        <v>21</v>
      </c>
      <c r="B154" s="50" t="s">
        <v>223</v>
      </c>
      <c r="C154" s="50">
        <v>2.2000000000000002</v>
      </c>
      <c r="D154" s="50" t="s">
        <v>122</v>
      </c>
      <c r="E154" s="50" t="s">
        <v>218</v>
      </c>
      <c r="F154" s="50" t="s">
        <v>25</v>
      </c>
      <c r="G154" s="2">
        <v>43648</v>
      </c>
      <c r="H154" s="2">
        <v>43683.638194444444</v>
      </c>
      <c r="I154" s="50" t="s">
        <v>26</v>
      </c>
      <c r="J154" s="50" t="s">
        <v>27</v>
      </c>
      <c r="K154" s="50" t="s">
        <v>35</v>
      </c>
      <c r="L154" s="50" t="s">
        <v>25</v>
      </c>
      <c r="M154" s="51">
        <v>165</v>
      </c>
      <c r="N154" s="50" t="s">
        <v>28</v>
      </c>
      <c r="O154" s="51">
        <v>0.1</v>
      </c>
      <c r="P154" s="50" t="s">
        <v>25</v>
      </c>
      <c r="Q154" s="50" t="s">
        <v>25</v>
      </c>
      <c r="R154" s="2">
        <v>43693.679456018515</v>
      </c>
      <c r="S154" s="50" t="s">
        <v>25</v>
      </c>
      <c r="T154" s="50" t="s">
        <v>29</v>
      </c>
      <c r="U154" s="50" t="s">
        <v>30</v>
      </c>
      <c r="V154" s="51">
        <v>0.1</v>
      </c>
    </row>
    <row r="155" spans="1:22" ht="13.5" customHeight="1" x14ac:dyDescent="0.2">
      <c r="A155" s="50" t="s">
        <v>21</v>
      </c>
      <c r="B155" s="50" t="s">
        <v>129</v>
      </c>
      <c r="C155" s="50">
        <v>2.1</v>
      </c>
      <c r="D155" s="50" t="s">
        <v>130</v>
      </c>
      <c r="E155" s="50" t="s">
        <v>24</v>
      </c>
      <c r="F155" s="50" t="s">
        <v>25</v>
      </c>
      <c r="G155" s="2">
        <v>43649</v>
      </c>
      <c r="H155" s="2">
        <v>43683.638194444444</v>
      </c>
      <c r="I155" s="50" t="s">
        <v>26</v>
      </c>
      <c r="J155" s="50" t="s">
        <v>27</v>
      </c>
      <c r="K155" s="50" t="s">
        <v>31</v>
      </c>
      <c r="L155" s="50" t="s">
        <v>25</v>
      </c>
      <c r="M155" s="51">
        <v>84.3</v>
      </c>
      <c r="N155" s="50" t="s">
        <v>28</v>
      </c>
      <c r="O155" s="51">
        <v>0.2</v>
      </c>
      <c r="P155" s="50" t="s">
        <v>25</v>
      </c>
      <c r="Q155" s="50" t="s">
        <v>25</v>
      </c>
      <c r="R155" s="2">
        <v>43693.524618055555</v>
      </c>
      <c r="S155" s="50" t="s">
        <v>25</v>
      </c>
      <c r="T155" s="50" t="s">
        <v>29</v>
      </c>
      <c r="U155" s="50" t="s">
        <v>30</v>
      </c>
      <c r="V155" s="51">
        <v>0.2</v>
      </c>
    </row>
    <row r="156" spans="1:22" ht="13.5" customHeight="1" x14ac:dyDescent="0.2">
      <c r="A156" s="50" t="s">
        <v>21</v>
      </c>
      <c r="B156" s="50" t="s">
        <v>129</v>
      </c>
      <c r="C156" s="50">
        <v>2.1</v>
      </c>
      <c r="D156" s="50" t="s">
        <v>130</v>
      </c>
      <c r="E156" s="50" t="s">
        <v>24</v>
      </c>
      <c r="F156" s="50" t="s">
        <v>25</v>
      </c>
      <c r="G156" s="2">
        <v>43649</v>
      </c>
      <c r="H156" s="2">
        <v>43683.638194444444</v>
      </c>
      <c r="I156" s="50" t="s">
        <v>26</v>
      </c>
      <c r="J156" s="50" t="s">
        <v>27</v>
      </c>
      <c r="K156" s="50" t="s">
        <v>33</v>
      </c>
      <c r="L156" s="50" t="s">
        <v>25</v>
      </c>
      <c r="M156" s="51">
        <v>25</v>
      </c>
      <c r="N156" s="50" t="s">
        <v>34</v>
      </c>
      <c r="O156" s="51">
        <v>5</v>
      </c>
      <c r="P156" s="50" t="s">
        <v>25</v>
      </c>
      <c r="Q156" s="50" t="s">
        <v>25</v>
      </c>
      <c r="R156" s="2">
        <v>43693.524618055555</v>
      </c>
      <c r="S156" s="50" t="s">
        <v>25</v>
      </c>
      <c r="T156" s="50" t="s">
        <v>29</v>
      </c>
      <c r="U156" s="50" t="s">
        <v>30</v>
      </c>
      <c r="V156" s="51">
        <v>5</v>
      </c>
    </row>
    <row r="157" spans="1:22" ht="13.5" customHeight="1" x14ac:dyDescent="0.2">
      <c r="A157" s="50" t="s">
        <v>21</v>
      </c>
      <c r="B157" s="50" t="s">
        <v>129</v>
      </c>
      <c r="C157" s="50">
        <v>2.1</v>
      </c>
      <c r="D157" s="50" t="s">
        <v>130</v>
      </c>
      <c r="E157" s="50" t="s">
        <v>24</v>
      </c>
      <c r="F157" s="50" t="s">
        <v>25</v>
      </c>
      <c r="G157" s="2">
        <v>43649</v>
      </c>
      <c r="H157" s="2">
        <v>43683.638194444444</v>
      </c>
      <c r="I157" s="50" t="s">
        <v>26</v>
      </c>
      <c r="J157" s="50" t="s">
        <v>27</v>
      </c>
      <c r="K157" s="50" t="s">
        <v>35</v>
      </c>
      <c r="L157" s="50" t="s">
        <v>25</v>
      </c>
      <c r="M157" s="51">
        <v>2.2999999999999998</v>
      </c>
      <c r="N157" s="50" t="s">
        <v>28</v>
      </c>
      <c r="O157" s="51">
        <v>0.1</v>
      </c>
      <c r="P157" s="50" t="s">
        <v>25</v>
      </c>
      <c r="Q157" s="50" t="s">
        <v>25</v>
      </c>
      <c r="R157" s="2">
        <v>43693.524618055555</v>
      </c>
      <c r="S157" s="50" t="s">
        <v>25</v>
      </c>
      <c r="T157" s="50" t="s">
        <v>29</v>
      </c>
      <c r="U157" s="50" t="s">
        <v>30</v>
      </c>
      <c r="V157" s="51">
        <v>0.1</v>
      </c>
    </row>
    <row r="158" spans="1:22" ht="13.5" customHeight="1" x14ac:dyDescent="0.2">
      <c r="A158" s="50" t="s">
        <v>21</v>
      </c>
      <c r="B158" s="50" t="s">
        <v>131</v>
      </c>
      <c r="C158" s="50">
        <v>2.2000000000000002</v>
      </c>
      <c r="D158" s="50" t="s">
        <v>132</v>
      </c>
      <c r="E158" s="50" t="s">
        <v>24</v>
      </c>
      <c r="F158" s="50" t="s">
        <v>25</v>
      </c>
      <c r="G158" s="2">
        <v>43649</v>
      </c>
      <c r="H158" s="2">
        <v>43683.638194444444</v>
      </c>
      <c r="I158" s="50" t="s">
        <v>26</v>
      </c>
      <c r="J158" s="50" t="s">
        <v>27</v>
      </c>
      <c r="K158" s="50" t="s">
        <v>31</v>
      </c>
      <c r="L158" s="50" t="s">
        <v>25</v>
      </c>
      <c r="M158" s="51">
        <v>41.1</v>
      </c>
      <c r="N158" s="50" t="s">
        <v>28</v>
      </c>
      <c r="O158" s="51">
        <v>0.2</v>
      </c>
      <c r="P158" s="50" t="s">
        <v>25</v>
      </c>
      <c r="Q158" s="50" t="s">
        <v>25</v>
      </c>
      <c r="R158" s="2">
        <v>43693.525752314818</v>
      </c>
      <c r="S158" s="50" t="s">
        <v>25</v>
      </c>
      <c r="T158" s="50" t="s">
        <v>29</v>
      </c>
      <c r="U158" s="50" t="s">
        <v>30</v>
      </c>
      <c r="V158" s="51">
        <v>0.2</v>
      </c>
    </row>
    <row r="159" spans="1:22" ht="13.5" customHeight="1" x14ac:dyDescent="0.2">
      <c r="A159" s="50" t="s">
        <v>21</v>
      </c>
      <c r="B159" s="50" t="s">
        <v>131</v>
      </c>
      <c r="C159" s="50">
        <v>2.2000000000000002</v>
      </c>
      <c r="D159" s="50" t="s">
        <v>132</v>
      </c>
      <c r="E159" s="50" t="s">
        <v>24</v>
      </c>
      <c r="F159" s="50" t="s">
        <v>25</v>
      </c>
      <c r="G159" s="2">
        <v>43649</v>
      </c>
      <c r="H159" s="2">
        <v>43683.638194444444</v>
      </c>
      <c r="I159" s="50" t="s">
        <v>26</v>
      </c>
      <c r="J159" s="50" t="s">
        <v>27</v>
      </c>
      <c r="K159" s="50" t="s">
        <v>33</v>
      </c>
      <c r="L159" s="50" t="s">
        <v>25</v>
      </c>
      <c r="M159" s="51">
        <v>19</v>
      </c>
      <c r="N159" s="50" t="s">
        <v>34</v>
      </c>
      <c r="O159" s="51">
        <v>5</v>
      </c>
      <c r="P159" s="50" t="s">
        <v>25</v>
      </c>
      <c r="Q159" s="50" t="s">
        <v>25</v>
      </c>
      <c r="R159" s="2">
        <v>43693.525752314818</v>
      </c>
      <c r="S159" s="50" t="s">
        <v>25</v>
      </c>
      <c r="T159" s="50" t="s">
        <v>29</v>
      </c>
      <c r="U159" s="50" t="s">
        <v>30</v>
      </c>
      <c r="V159" s="51">
        <v>5</v>
      </c>
    </row>
    <row r="160" spans="1:22" ht="13.5" customHeight="1" x14ac:dyDescent="0.2">
      <c r="A160" s="50" t="s">
        <v>21</v>
      </c>
      <c r="B160" s="50" t="s">
        <v>131</v>
      </c>
      <c r="C160" s="50">
        <v>2.2000000000000002</v>
      </c>
      <c r="D160" s="50" t="s">
        <v>132</v>
      </c>
      <c r="E160" s="50" t="s">
        <v>24</v>
      </c>
      <c r="F160" s="50" t="s">
        <v>25</v>
      </c>
      <c r="G160" s="2">
        <v>43649</v>
      </c>
      <c r="H160" s="2">
        <v>43683.638194444444</v>
      </c>
      <c r="I160" s="50" t="s">
        <v>26</v>
      </c>
      <c r="J160" s="50" t="s">
        <v>27</v>
      </c>
      <c r="K160" s="50" t="s">
        <v>35</v>
      </c>
      <c r="L160" s="50" t="s">
        <v>25</v>
      </c>
      <c r="M160" s="51">
        <v>1.7</v>
      </c>
      <c r="N160" s="50" t="s">
        <v>28</v>
      </c>
      <c r="O160" s="51">
        <v>0.1</v>
      </c>
      <c r="P160" s="50" t="s">
        <v>25</v>
      </c>
      <c r="Q160" s="50" t="s">
        <v>25</v>
      </c>
      <c r="R160" s="2">
        <v>43693.525752314818</v>
      </c>
      <c r="S160" s="50" t="s">
        <v>25</v>
      </c>
      <c r="T160" s="50" t="s">
        <v>29</v>
      </c>
      <c r="U160" s="50" t="s">
        <v>30</v>
      </c>
      <c r="V160" s="51">
        <v>0.1</v>
      </c>
    </row>
    <row r="161" spans="1:22" ht="13.5" customHeight="1" x14ac:dyDescent="0.2">
      <c r="A161" s="50" t="s">
        <v>21</v>
      </c>
      <c r="B161" s="50" t="s">
        <v>133</v>
      </c>
      <c r="C161" s="50">
        <v>2.2999999999999998</v>
      </c>
      <c r="D161" s="50" t="s">
        <v>134</v>
      </c>
      <c r="E161" s="50" t="s">
        <v>24</v>
      </c>
      <c r="F161" s="50" t="s">
        <v>25</v>
      </c>
      <c r="G161" s="2">
        <v>43649</v>
      </c>
      <c r="H161" s="2">
        <v>43683.638194444444</v>
      </c>
      <c r="I161" s="50" t="s">
        <v>26</v>
      </c>
      <c r="J161" s="50" t="s">
        <v>27</v>
      </c>
      <c r="K161" s="50" t="s">
        <v>31</v>
      </c>
      <c r="L161" s="50" t="s">
        <v>25</v>
      </c>
      <c r="M161" s="51">
        <v>67.099999999999994</v>
      </c>
      <c r="N161" s="50" t="s">
        <v>28</v>
      </c>
      <c r="O161" s="51">
        <v>0.2</v>
      </c>
      <c r="P161" s="50" t="s">
        <v>25</v>
      </c>
      <c r="Q161" s="50" t="s">
        <v>25</v>
      </c>
      <c r="R161" s="2">
        <v>43693.526875000003</v>
      </c>
      <c r="S161" s="50" t="s">
        <v>25</v>
      </c>
      <c r="T161" s="50" t="s">
        <v>29</v>
      </c>
      <c r="U161" s="50" t="s">
        <v>30</v>
      </c>
      <c r="V161" s="51">
        <v>0.2</v>
      </c>
    </row>
    <row r="162" spans="1:22" ht="13.5" customHeight="1" x14ac:dyDescent="0.2">
      <c r="A162" s="50" t="s">
        <v>21</v>
      </c>
      <c r="B162" s="50" t="s">
        <v>133</v>
      </c>
      <c r="C162" s="50">
        <v>2.2999999999999998</v>
      </c>
      <c r="D162" s="50" t="s">
        <v>134</v>
      </c>
      <c r="E162" s="50" t="s">
        <v>24</v>
      </c>
      <c r="F162" s="50" t="s">
        <v>25</v>
      </c>
      <c r="G162" s="2">
        <v>43649</v>
      </c>
      <c r="H162" s="2">
        <v>43683.638194444444</v>
      </c>
      <c r="I162" s="50" t="s">
        <v>26</v>
      </c>
      <c r="J162" s="50" t="s">
        <v>27</v>
      </c>
      <c r="K162" s="50" t="s">
        <v>33</v>
      </c>
      <c r="L162" s="50" t="s">
        <v>25</v>
      </c>
      <c r="M162" s="51">
        <v>5</v>
      </c>
      <c r="N162" s="50" t="s">
        <v>34</v>
      </c>
      <c r="O162" s="51">
        <v>5</v>
      </c>
      <c r="P162" s="50" t="s">
        <v>25</v>
      </c>
      <c r="Q162" s="50" t="s">
        <v>25</v>
      </c>
      <c r="R162" s="2">
        <v>43693.526875000003</v>
      </c>
      <c r="S162" s="50" t="s">
        <v>25</v>
      </c>
      <c r="T162" s="50" t="s">
        <v>29</v>
      </c>
      <c r="U162" s="50" t="s">
        <v>30</v>
      </c>
      <c r="V162" s="51">
        <v>5</v>
      </c>
    </row>
    <row r="163" spans="1:22" ht="13.5" customHeight="1" x14ac:dyDescent="0.2">
      <c r="A163" s="50" t="s">
        <v>21</v>
      </c>
      <c r="B163" s="50" t="s">
        <v>133</v>
      </c>
      <c r="C163" s="50">
        <v>2.2999999999999998</v>
      </c>
      <c r="D163" s="50" t="s">
        <v>134</v>
      </c>
      <c r="E163" s="50" t="s">
        <v>24</v>
      </c>
      <c r="F163" s="50" t="s">
        <v>25</v>
      </c>
      <c r="G163" s="2">
        <v>43649</v>
      </c>
      <c r="H163" s="2">
        <v>43683.638194444444</v>
      </c>
      <c r="I163" s="50" t="s">
        <v>26</v>
      </c>
      <c r="J163" s="50" t="s">
        <v>27</v>
      </c>
      <c r="K163" s="50" t="s">
        <v>35</v>
      </c>
      <c r="L163" s="50" t="s">
        <v>25</v>
      </c>
      <c r="M163" s="51">
        <v>120</v>
      </c>
      <c r="N163" s="50" t="s">
        <v>28</v>
      </c>
      <c r="O163" s="51">
        <v>0.1</v>
      </c>
      <c r="P163" s="50" t="s">
        <v>25</v>
      </c>
      <c r="Q163" s="50" t="s">
        <v>25</v>
      </c>
      <c r="R163" s="2">
        <v>43693.526875000003</v>
      </c>
      <c r="S163" s="50" t="s">
        <v>25</v>
      </c>
      <c r="T163" s="50" t="s">
        <v>29</v>
      </c>
      <c r="U163" s="50" t="s">
        <v>30</v>
      </c>
      <c r="V163" s="51">
        <v>0.1</v>
      </c>
    </row>
    <row r="164" spans="1:22" ht="13.5" customHeight="1" x14ac:dyDescent="0.2">
      <c r="A164" s="50" t="s">
        <v>21</v>
      </c>
      <c r="B164" s="50" t="s">
        <v>135</v>
      </c>
      <c r="C164" s="50">
        <v>2.4</v>
      </c>
      <c r="D164" s="50" t="s">
        <v>136</v>
      </c>
      <c r="E164" s="50" t="s">
        <v>24</v>
      </c>
      <c r="F164" s="50" t="s">
        <v>25</v>
      </c>
      <c r="G164" s="2">
        <v>43649</v>
      </c>
      <c r="H164" s="2">
        <v>43683.638194444444</v>
      </c>
      <c r="I164" s="50" t="s">
        <v>26</v>
      </c>
      <c r="J164" s="50" t="s">
        <v>27</v>
      </c>
      <c r="K164" s="50" t="s">
        <v>31</v>
      </c>
      <c r="L164" s="50" t="s">
        <v>25</v>
      </c>
      <c r="M164" s="51">
        <v>56.8</v>
      </c>
      <c r="N164" s="50" t="s">
        <v>28</v>
      </c>
      <c r="O164" s="51">
        <v>0.2</v>
      </c>
      <c r="P164" s="50" t="s">
        <v>25</v>
      </c>
      <c r="Q164" s="50" t="s">
        <v>25</v>
      </c>
      <c r="R164" s="2">
        <v>43693.527997685182</v>
      </c>
      <c r="S164" s="50" t="s">
        <v>25</v>
      </c>
      <c r="T164" s="50" t="s">
        <v>29</v>
      </c>
      <c r="U164" s="50" t="s">
        <v>30</v>
      </c>
      <c r="V164" s="51">
        <v>0.2</v>
      </c>
    </row>
    <row r="165" spans="1:22" ht="13.5" customHeight="1" x14ac:dyDescent="0.2">
      <c r="A165" s="50" t="s">
        <v>21</v>
      </c>
      <c r="B165" s="50" t="s">
        <v>135</v>
      </c>
      <c r="C165" s="50">
        <v>2.4</v>
      </c>
      <c r="D165" s="50" t="s">
        <v>136</v>
      </c>
      <c r="E165" s="50" t="s">
        <v>24</v>
      </c>
      <c r="F165" s="50" t="s">
        <v>25</v>
      </c>
      <c r="G165" s="2">
        <v>43649</v>
      </c>
      <c r="H165" s="2">
        <v>43683.638194444444</v>
      </c>
      <c r="I165" s="50" t="s">
        <v>26</v>
      </c>
      <c r="J165" s="50" t="s">
        <v>27</v>
      </c>
      <c r="K165" s="50" t="s">
        <v>33</v>
      </c>
      <c r="L165" s="50" t="s">
        <v>32</v>
      </c>
      <c r="M165" s="51">
        <v>5</v>
      </c>
      <c r="N165" s="50" t="s">
        <v>34</v>
      </c>
      <c r="O165" s="51">
        <v>5</v>
      </c>
      <c r="P165" s="50" t="s">
        <v>25</v>
      </c>
      <c r="Q165" s="50" t="s">
        <v>25</v>
      </c>
      <c r="R165" s="2">
        <v>43693.527997685182</v>
      </c>
      <c r="S165" s="50" t="s">
        <v>25</v>
      </c>
      <c r="T165" s="50" t="s">
        <v>29</v>
      </c>
      <c r="U165" s="50" t="s">
        <v>30</v>
      </c>
      <c r="V165" s="51">
        <v>5</v>
      </c>
    </row>
    <row r="166" spans="1:22" ht="13.5" customHeight="1" x14ac:dyDescent="0.2">
      <c r="A166" s="50" t="s">
        <v>21</v>
      </c>
      <c r="B166" s="50" t="s">
        <v>135</v>
      </c>
      <c r="C166" s="50">
        <v>2.4</v>
      </c>
      <c r="D166" s="50" t="s">
        <v>136</v>
      </c>
      <c r="E166" s="50" t="s">
        <v>24</v>
      </c>
      <c r="F166" s="50" t="s">
        <v>25</v>
      </c>
      <c r="G166" s="2">
        <v>43649</v>
      </c>
      <c r="H166" s="2">
        <v>43683.638194444444</v>
      </c>
      <c r="I166" s="50" t="s">
        <v>26</v>
      </c>
      <c r="J166" s="50" t="s">
        <v>27</v>
      </c>
      <c r="K166" s="50" t="s">
        <v>35</v>
      </c>
      <c r="L166" s="50" t="s">
        <v>25</v>
      </c>
      <c r="M166" s="51">
        <v>12.3</v>
      </c>
      <c r="N166" s="50" t="s">
        <v>28</v>
      </c>
      <c r="O166" s="51">
        <v>0.1</v>
      </c>
      <c r="P166" s="50" t="s">
        <v>25</v>
      </c>
      <c r="Q166" s="50" t="s">
        <v>25</v>
      </c>
      <c r="R166" s="2">
        <v>43693.527997685182</v>
      </c>
      <c r="S166" s="50" t="s">
        <v>25</v>
      </c>
      <c r="T166" s="50" t="s">
        <v>29</v>
      </c>
      <c r="U166" s="50" t="s">
        <v>30</v>
      </c>
      <c r="V166" s="51">
        <v>0.1</v>
      </c>
    </row>
    <row r="167" spans="1:22" ht="13.5" customHeight="1" x14ac:dyDescent="0.2">
      <c r="A167" s="50" t="s">
        <v>21</v>
      </c>
      <c r="B167" s="50" t="s">
        <v>137</v>
      </c>
      <c r="C167" s="50">
        <v>2.4</v>
      </c>
      <c r="D167" s="50" t="s">
        <v>138</v>
      </c>
      <c r="E167" s="50" t="s">
        <v>38</v>
      </c>
      <c r="F167" s="50" t="s">
        <v>25</v>
      </c>
      <c r="G167" s="2">
        <v>43649</v>
      </c>
      <c r="H167" s="2">
        <v>43683.638194444444</v>
      </c>
      <c r="I167" s="50" t="s">
        <v>26</v>
      </c>
      <c r="J167" s="50" t="s">
        <v>27</v>
      </c>
      <c r="K167" s="50" t="s">
        <v>31</v>
      </c>
      <c r="L167" s="50" t="s">
        <v>25</v>
      </c>
      <c r="M167" s="51">
        <v>58.9</v>
      </c>
      <c r="N167" s="50" t="s">
        <v>28</v>
      </c>
      <c r="O167" s="51">
        <v>0.2</v>
      </c>
      <c r="P167" s="50" t="s">
        <v>25</v>
      </c>
      <c r="Q167" s="50" t="s">
        <v>25</v>
      </c>
      <c r="R167" s="2">
        <v>43693.529120370367</v>
      </c>
      <c r="S167" s="50" t="s">
        <v>25</v>
      </c>
      <c r="T167" s="50" t="s">
        <v>29</v>
      </c>
      <c r="U167" s="50" t="s">
        <v>30</v>
      </c>
      <c r="V167" s="51">
        <v>0.2</v>
      </c>
    </row>
    <row r="168" spans="1:22" ht="13.5" customHeight="1" x14ac:dyDescent="0.2">
      <c r="A168" s="50" t="s">
        <v>21</v>
      </c>
      <c r="B168" s="50" t="s">
        <v>137</v>
      </c>
      <c r="C168" s="50">
        <v>2.4</v>
      </c>
      <c r="D168" s="50" t="s">
        <v>138</v>
      </c>
      <c r="E168" s="50" t="s">
        <v>38</v>
      </c>
      <c r="F168" s="50" t="s">
        <v>25</v>
      </c>
      <c r="G168" s="2">
        <v>43649</v>
      </c>
      <c r="H168" s="2">
        <v>43683.638194444444</v>
      </c>
      <c r="I168" s="50" t="s">
        <v>26</v>
      </c>
      <c r="J168" s="50" t="s">
        <v>27</v>
      </c>
      <c r="K168" s="50" t="s">
        <v>33</v>
      </c>
      <c r="L168" s="50" t="s">
        <v>32</v>
      </c>
      <c r="M168" s="51">
        <v>5</v>
      </c>
      <c r="N168" s="50" t="s">
        <v>34</v>
      </c>
      <c r="O168" s="51">
        <v>5</v>
      </c>
      <c r="P168" s="50" t="s">
        <v>25</v>
      </c>
      <c r="Q168" s="50" t="s">
        <v>25</v>
      </c>
      <c r="R168" s="2">
        <v>43693.529120370367</v>
      </c>
      <c r="S168" s="50" t="s">
        <v>25</v>
      </c>
      <c r="T168" s="50" t="s">
        <v>29</v>
      </c>
      <c r="U168" s="50" t="s">
        <v>30</v>
      </c>
      <c r="V168" s="51">
        <v>5</v>
      </c>
    </row>
    <row r="169" spans="1:22" ht="13.5" customHeight="1" x14ac:dyDescent="0.2">
      <c r="A169" s="50" t="s">
        <v>21</v>
      </c>
      <c r="B169" s="50" t="s">
        <v>137</v>
      </c>
      <c r="C169" s="50">
        <v>2.4</v>
      </c>
      <c r="D169" s="50" t="s">
        <v>138</v>
      </c>
      <c r="E169" s="50" t="s">
        <v>38</v>
      </c>
      <c r="F169" s="50" t="s">
        <v>25</v>
      </c>
      <c r="G169" s="2">
        <v>43649</v>
      </c>
      <c r="H169" s="2">
        <v>43683.638194444444</v>
      </c>
      <c r="I169" s="50" t="s">
        <v>26</v>
      </c>
      <c r="J169" s="50" t="s">
        <v>27</v>
      </c>
      <c r="K169" s="50" t="s">
        <v>35</v>
      </c>
      <c r="L169" s="50" t="s">
        <v>25</v>
      </c>
      <c r="M169" s="51">
        <v>12.7</v>
      </c>
      <c r="N169" s="50" t="s">
        <v>28</v>
      </c>
      <c r="O169" s="51">
        <v>0.1</v>
      </c>
      <c r="P169" s="50" t="s">
        <v>25</v>
      </c>
      <c r="Q169" s="50" t="s">
        <v>25</v>
      </c>
      <c r="R169" s="2">
        <v>43693.529120370367</v>
      </c>
      <c r="S169" s="50" t="s">
        <v>25</v>
      </c>
      <c r="T169" s="50" t="s">
        <v>29</v>
      </c>
      <c r="U169" s="50" t="s">
        <v>30</v>
      </c>
      <c r="V169" s="51">
        <v>0.1</v>
      </c>
    </row>
    <row r="170" spans="1:22" ht="13.5" customHeight="1" x14ac:dyDescent="0.2">
      <c r="A170" s="50" t="s">
        <v>21</v>
      </c>
      <c r="B170" s="50" t="s">
        <v>139</v>
      </c>
      <c r="C170" s="50">
        <v>2.1</v>
      </c>
      <c r="D170" s="50" t="s">
        <v>140</v>
      </c>
      <c r="E170" s="50" t="s">
        <v>24</v>
      </c>
      <c r="F170" s="50" t="s">
        <v>25</v>
      </c>
      <c r="G170" s="2">
        <v>43650</v>
      </c>
      <c r="H170" s="2">
        <v>43683.638194444444</v>
      </c>
      <c r="I170" s="50" t="s">
        <v>26</v>
      </c>
      <c r="J170" s="50" t="s">
        <v>27</v>
      </c>
      <c r="K170" s="50" t="s">
        <v>31</v>
      </c>
      <c r="L170" s="50" t="s">
        <v>25</v>
      </c>
      <c r="M170" s="51">
        <v>84.8</v>
      </c>
      <c r="N170" s="50" t="s">
        <v>28</v>
      </c>
      <c r="O170" s="51">
        <v>0.2</v>
      </c>
      <c r="P170" s="50" t="s">
        <v>25</v>
      </c>
      <c r="Q170" s="50" t="s">
        <v>25</v>
      </c>
      <c r="R170" s="2">
        <v>43693.53025462963</v>
      </c>
      <c r="S170" s="50" t="s">
        <v>25</v>
      </c>
      <c r="T170" s="50" t="s">
        <v>29</v>
      </c>
      <c r="U170" s="50" t="s">
        <v>30</v>
      </c>
      <c r="V170" s="51">
        <v>0.2</v>
      </c>
    </row>
    <row r="171" spans="1:22" ht="13.5" customHeight="1" x14ac:dyDescent="0.2">
      <c r="A171" s="50" t="s">
        <v>21</v>
      </c>
      <c r="B171" s="50" t="s">
        <v>139</v>
      </c>
      <c r="C171" s="50">
        <v>2.1</v>
      </c>
      <c r="D171" s="50" t="s">
        <v>140</v>
      </c>
      <c r="E171" s="50" t="s">
        <v>24</v>
      </c>
      <c r="F171" s="50" t="s">
        <v>25</v>
      </c>
      <c r="G171" s="2">
        <v>43650</v>
      </c>
      <c r="H171" s="2">
        <v>43683.638194444444</v>
      </c>
      <c r="I171" s="50" t="s">
        <v>26</v>
      </c>
      <c r="J171" s="50" t="s">
        <v>27</v>
      </c>
      <c r="K171" s="50" t="s">
        <v>33</v>
      </c>
      <c r="L171" s="50" t="s">
        <v>25</v>
      </c>
      <c r="M171" s="51">
        <v>26</v>
      </c>
      <c r="N171" s="50" t="s">
        <v>34</v>
      </c>
      <c r="O171" s="51">
        <v>5</v>
      </c>
      <c r="P171" s="50" t="s">
        <v>25</v>
      </c>
      <c r="Q171" s="50" t="s">
        <v>25</v>
      </c>
      <c r="R171" s="2">
        <v>43693.53025462963</v>
      </c>
      <c r="S171" s="50" t="s">
        <v>25</v>
      </c>
      <c r="T171" s="50" t="s">
        <v>29</v>
      </c>
      <c r="U171" s="50" t="s">
        <v>30</v>
      </c>
      <c r="V171" s="51">
        <v>5</v>
      </c>
    </row>
    <row r="172" spans="1:22" ht="13.5" customHeight="1" x14ac:dyDescent="0.2">
      <c r="A172" s="50" t="s">
        <v>21</v>
      </c>
      <c r="B172" s="50" t="s">
        <v>139</v>
      </c>
      <c r="C172" s="50">
        <v>2.1</v>
      </c>
      <c r="D172" s="50" t="s">
        <v>140</v>
      </c>
      <c r="E172" s="50" t="s">
        <v>24</v>
      </c>
      <c r="F172" s="50" t="s">
        <v>25</v>
      </c>
      <c r="G172" s="2">
        <v>43650</v>
      </c>
      <c r="H172" s="2">
        <v>43683.638194444444</v>
      </c>
      <c r="I172" s="50" t="s">
        <v>26</v>
      </c>
      <c r="J172" s="50" t="s">
        <v>27</v>
      </c>
      <c r="K172" s="50" t="s">
        <v>35</v>
      </c>
      <c r="L172" s="50" t="s">
        <v>25</v>
      </c>
      <c r="M172" s="51">
        <v>2</v>
      </c>
      <c r="N172" s="50" t="s">
        <v>28</v>
      </c>
      <c r="O172" s="51">
        <v>0.1</v>
      </c>
      <c r="P172" s="50" t="s">
        <v>25</v>
      </c>
      <c r="Q172" s="50" t="s">
        <v>25</v>
      </c>
      <c r="R172" s="2">
        <v>43693.53025462963</v>
      </c>
      <c r="S172" s="50" t="s">
        <v>25</v>
      </c>
      <c r="T172" s="50" t="s">
        <v>29</v>
      </c>
      <c r="U172" s="50" t="s">
        <v>30</v>
      </c>
      <c r="V172" s="51">
        <v>0.1</v>
      </c>
    </row>
    <row r="173" spans="1:22" ht="13.5" customHeight="1" x14ac:dyDescent="0.2">
      <c r="A173" s="50" t="s">
        <v>21</v>
      </c>
      <c r="B173" s="50" t="s">
        <v>141</v>
      </c>
      <c r="C173" s="50">
        <v>2.2000000000000002</v>
      </c>
      <c r="D173" s="50" t="s">
        <v>142</v>
      </c>
      <c r="E173" s="50" t="s">
        <v>24</v>
      </c>
      <c r="F173" s="50" t="s">
        <v>25</v>
      </c>
      <c r="G173" s="2">
        <v>43650</v>
      </c>
      <c r="H173" s="2">
        <v>43683.638194444444</v>
      </c>
      <c r="I173" s="50" t="s">
        <v>26</v>
      </c>
      <c r="J173" s="50" t="s">
        <v>27</v>
      </c>
      <c r="K173" s="50" t="s">
        <v>31</v>
      </c>
      <c r="L173" s="50" t="s">
        <v>25</v>
      </c>
      <c r="M173" s="51">
        <v>42.8</v>
      </c>
      <c r="N173" s="50" t="s">
        <v>28</v>
      </c>
      <c r="O173" s="51">
        <v>0.2</v>
      </c>
      <c r="P173" s="50" t="s">
        <v>25</v>
      </c>
      <c r="Q173" s="50" t="s">
        <v>25</v>
      </c>
      <c r="R173" s="2">
        <v>43693.531388888892</v>
      </c>
      <c r="S173" s="50" t="s">
        <v>25</v>
      </c>
      <c r="T173" s="50" t="s">
        <v>29</v>
      </c>
      <c r="U173" s="50" t="s">
        <v>30</v>
      </c>
      <c r="V173" s="51">
        <v>0.2</v>
      </c>
    </row>
    <row r="174" spans="1:22" ht="13.5" customHeight="1" x14ac:dyDescent="0.2">
      <c r="A174" s="50" t="s">
        <v>21</v>
      </c>
      <c r="B174" s="50" t="s">
        <v>141</v>
      </c>
      <c r="C174" s="50">
        <v>2.2000000000000002</v>
      </c>
      <c r="D174" s="50" t="s">
        <v>142</v>
      </c>
      <c r="E174" s="50" t="s">
        <v>24</v>
      </c>
      <c r="F174" s="50" t="s">
        <v>25</v>
      </c>
      <c r="G174" s="2">
        <v>43650</v>
      </c>
      <c r="H174" s="2">
        <v>43683.638194444444</v>
      </c>
      <c r="I174" s="50" t="s">
        <v>26</v>
      </c>
      <c r="J174" s="50" t="s">
        <v>27</v>
      </c>
      <c r="K174" s="50" t="s">
        <v>33</v>
      </c>
      <c r="L174" s="50" t="s">
        <v>25</v>
      </c>
      <c r="M174" s="51">
        <v>17</v>
      </c>
      <c r="N174" s="50" t="s">
        <v>34</v>
      </c>
      <c r="O174" s="51">
        <v>5</v>
      </c>
      <c r="P174" s="50" t="s">
        <v>25</v>
      </c>
      <c r="Q174" s="50" t="s">
        <v>25</v>
      </c>
      <c r="R174" s="2">
        <v>43693.531388888892</v>
      </c>
      <c r="S174" s="50" t="s">
        <v>25</v>
      </c>
      <c r="T174" s="50" t="s">
        <v>29</v>
      </c>
      <c r="U174" s="50" t="s">
        <v>30</v>
      </c>
      <c r="V174" s="51">
        <v>5</v>
      </c>
    </row>
    <row r="175" spans="1:22" ht="13.5" customHeight="1" x14ac:dyDescent="0.2">
      <c r="A175" s="50" t="s">
        <v>21</v>
      </c>
      <c r="B175" s="50" t="s">
        <v>141</v>
      </c>
      <c r="C175" s="50">
        <v>2.2000000000000002</v>
      </c>
      <c r="D175" s="50" t="s">
        <v>142</v>
      </c>
      <c r="E175" s="50" t="s">
        <v>24</v>
      </c>
      <c r="F175" s="50" t="s">
        <v>25</v>
      </c>
      <c r="G175" s="2">
        <v>43650</v>
      </c>
      <c r="H175" s="2">
        <v>43683.638194444444</v>
      </c>
      <c r="I175" s="50" t="s">
        <v>26</v>
      </c>
      <c r="J175" s="50" t="s">
        <v>27</v>
      </c>
      <c r="K175" s="50" t="s">
        <v>35</v>
      </c>
      <c r="L175" s="50" t="s">
        <v>25</v>
      </c>
      <c r="M175" s="51">
        <v>0.9</v>
      </c>
      <c r="N175" s="50" t="s">
        <v>28</v>
      </c>
      <c r="O175" s="51">
        <v>0.1</v>
      </c>
      <c r="P175" s="50" t="s">
        <v>25</v>
      </c>
      <c r="Q175" s="50" t="s">
        <v>25</v>
      </c>
      <c r="R175" s="2">
        <v>43693.531388888892</v>
      </c>
      <c r="S175" s="50" t="s">
        <v>25</v>
      </c>
      <c r="T175" s="50" t="s">
        <v>29</v>
      </c>
      <c r="U175" s="50" t="s">
        <v>30</v>
      </c>
      <c r="V175" s="51">
        <v>0.1</v>
      </c>
    </row>
    <row r="176" spans="1:22" ht="13.5" customHeight="1" x14ac:dyDescent="0.2">
      <c r="A176" s="50" t="s">
        <v>21</v>
      </c>
      <c r="B176" s="50" t="s">
        <v>143</v>
      </c>
      <c r="C176" s="50">
        <v>2.2999999999999998</v>
      </c>
      <c r="D176" s="50" t="s">
        <v>144</v>
      </c>
      <c r="E176" s="50" t="s">
        <v>24</v>
      </c>
      <c r="F176" s="50" t="s">
        <v>25</v>
      </c>
      <c r="G176" s="2">
        <v>43650</v>
      </c>
      <c r="H176" s="2">
        <v>43683.638194444444</v>
      </c>
      <c r="I176" s="50" t="s">
        <v>26</v>
      </c>
      <c r="J176" s="50" t="s">
        <v>27</v>
      </c>
      <c r="K176" s="50" t="s">
        <v>31</v>
      </c>
      <c r="L176" s="50" t="s">
        <v>25</v>
      </c>
      <c r="M176" s="51">
        <v>68.5</v>
      </c>
      <c r="N176" s="50" t="s">
        <v>28</v>
      </c>
      <c r="O176" s="51">
        <v>0.2</v>
      </c>
      <c r="P176" s="50" t="s">
        <v>25</v>
      </c>
      <c r="Q176" s="50" t="s">
        <v>25</v>
      </c>
      <c r="R176" s="2">
        <v>43693.532523148147</v>
      </c>
      <c r="S176" s="50" t="s">
        <v>25</v>
      </c>
      <c r="T176" s="50" t="s">
        <v>29</v>
      </c>
      <c r="U176" s="50" t="s">
        <v>30</v>
      </c>
      <c r="V176" s="51">
        <v>0.2</v>
      </c>
    </row>
    <row r="177" spans="1:22" ht="13.5" customHeight="1" x14ac:dyDescent="0.2">
      <c r="A177" s="50" t="s">
        <v>21</v>
      </c>
      <c r="B177" s="50" t="s">
        <v>143</v>
      </c>
      <c r="C177" s="50">
        <v>2.2999999999999998</v>
      </c>
      <c r="D177" s="50" t="s">
        <v>144</v>
      </c>
      <c r="E177" s="50" t="s">
        <v>24</v>
      </c>
      <c r="F177" s="50" t="s">
        <v>25</v>
      </c>
      <c r="G177" s="2">
        <v>43650</v>
      </c>
      <c r="H177" s="2">
        <v>43683.638194444444</v>
      </c>
      <c r="I177" s="50" t="s">
        <v>26</v>
      </c>
      <c r="J177" s="50" t="s">
        <v>27</v>
      </c>
      <c r="K177" s="50" t="s">
        <v>33</v>
      </c>
      <c r="L177" s="50" t="s">
        <v>32</v>
      </c>
      <c r="M177" s="51">
        <v>5</v>
      </c>
      <c r="N177" s="50" t="s">
        <v>34</v>
      </c>
      <c r="O177" s="51">
        <v>5</v>
      </c>
      <c r="P177" s="50" t="s">
        <v>25</v>
      </c>
      <c r="Q177" s="50" t="s">
        <v>25</v>
      </c>
      <c r="R177" s="2">
        <v>43693.532523148147</v>
      </c>
      <c r="S177" s="50" t="s">
        <v>25</v>
      </c>
      <c r="T177" s="50" t="s">
        <v>29</v>
      </c>
      <c r="U177" s="50" t="s">
        <v>30</v>
      </c>
      <c r="V177" s="51">
        <v>5</v>
      </c>
    </row>
    <row r="178" spans="1:22" ht="13.5" customHeight="1" x14ac:dyDescent="0.2">
      <c r="A178" s="50" t="s">
        <v>21</v>
      </c>
      <c r="B178" s="50" t="s">
        <v>143</v>
      </c>
      <c r="C178" s="50">
        <v>2.2999999999999998</v>
      </c>
      <c r="D178" s="50" t="s">
        <v>144</v>
      </c>
      <c r="E178" s="50" t="s">
        <v>24</v>
      </c>
      <c r="F178" s="50" t="s">
        <v>25</v>
      </c>
      <c r="G178" s="2">
        <v>43650</v>
      </c>
      <c r="H178" s="2">
        <v>43683.638194444444</v>
      </c>
      <c r="I178" s="50" t="s">
        <v>26</v>
      </c>
      <c r="J178" s="50" t="s">
        <v>27</v>
      </c>
      <c r="K178" s="50" t="s">
        <v>35</v>
      </c>
      <c r="L178" s="50" t="s">
        <v>25</v>
      </c>
      <c r="M178" s="51">
        <v>108</v>
      </c>
      <c r="N178" s="50" t="s">
        <v>28</v>
      </c>
      <c r="O178" s="51">
        <v>0.1</v>
      </c>
      <c r="P178" s="50" t="s">
        <v>25</v>
      </c>
      <c r="Q178" s="50" t="s">
        <v>25</v>
      </c>
      <c r="R178" s="2">
        <v>43693.532523148147</v>
      </c>
      <c r="S178" s="50" t="s">
        <v>25</v>
      </c>
      <c r="T178" s="50" t="s">
        <v>29</v>
      </c>
      <c r="U178" s="50" t="s">
        <v>30</v>
      </c>
      <c r="V178" s="51">
        <v>0.1</v>
      </c>
    </row>
    <row r="179" spans="1:22" ht="13.5" customHeight="1" x14ac:dyDescent="0.2">
      <c r="A179" s="50" t="s">
        <v>21</v>
      </c>
      <c r="B179" s="50" t="s">
        <v>145</v>
      </c>
      <c r="C179" s="50">
        <v>2.4</v>
      </c>
      <c r="D179" s="50" t="s">
        <v>146</v>
      </c>
      <c r="E179" s="50" t="s">
        <v>24</v>
      </c>
      <c r="F179" s="50" t="s">
        <v>25</v>
      </c>
      <c r="G179" s="2">
        <v>43650</v>
      </c>
      <c r="H179" s="2">
        <v>43683.638194444444</v>
      </c>
      <c r="I179" s="50" t="s">
        <v>26</v>
      </c>
      <c r="J179" s="50" t="s">
        <v>27</v>
      </c>
      <c r="K179" s="50" t="s">
        <v>31</v>
      </c>
      <c r="L179" s="50" t="s">
        <v>25</v>
      </c>
      <c r="M179" s="51">
        <v>57.7</v>
      </c>
      <c r="N179" s="50" t="s">
        <v>28</v>
      </c>
      <c r="O179" s="51">
        <v>0.2</v>
      </c>
      <c r="P179" s="50" t="s">
        <v>25</v>
      </c>
      <c r="Q179" s="50" t="s">
        <v>25</v>
      </c>
      <c r="R179" s="2">
        <v>43693.533634259256</v>
      </c>
      <c r="S179" s="50" t="s">
        <v>25</v>
      </c>
      <c r="T179" s="50" t="s">
        <v>29</v>
      </c>
      <c r="U179" s="50" t="s">
        <v>30</v>
      </c>
      <c r="V179" s="51">
        <v>0.2</v>
      </c>
    </row>
    <row r="180" spans="1:22" ht="13.5" customHeight="1" x14ac:dyDescent="0.2">
      <c r="A180" s="50" t="s">
        <v>21</v>
      </c>
      <c r="B180" s="50" t="s">
        <v>145</v>
      </c>
      <c r="C180" s="50">
        <v>2.4</v>
      </c>
      <c r="D180" s="50" t="s">
        <v>146</v>
      </c>
      <c r="E180" s="50" t="s">
        <v>24</v>
      </c>
      <c r="F180" s="50" t="s">
        <v>25</v>
      </c>
      <c r="G180" s="2">
        <v>43650</v>
      </c>
      <c r="H180" s="2">
        <v>43683.638194444444</v>
      </c>
      <c r="I180" s="50" t="s">
        <v>26</v>
      </c>
      <c r="J180" s="50" t="s">
        <v>27</v>
      </c>
      <c r="K180" s="50" t="s">
        <v>33</v>
      </c>
      <c r="L180" s="50" t="s">
        <v>32</v>
      </c>
      <c r="M180" s="51">
        <v>5</v>
      </c>
      <c r="N180" s="50" t="s">
        <v>34</v>
      </c>
      <c r="O180" s="51">
        <v>5</v>
      </c>
      <c r="P180" s="50" t="s">
        <v>25</v>
      </c>
      <c r="Q180" s="50" t="s">
        <v>25</v>
      </c>
      <c r="R180" s="2">
        <v>43693.533634259256</v>
      </c>
      <c r="S180" s="50" t="s">
        <v>25</v>
      </c>
      <c r="T180" s="50" t="s">
        <v>29</v>
      </c>
      <c r="U180" s="50" t="s">
        <v>30</v>
      </c>
      <c r="V180" s="51">
        <v>5</v>
      </c>
    </row>
    <row r="181" spans="1:22" ht="13.5" customHeight="1" x14ac:dyDescent="0.2">
      <c r="A181" s="50" t="s">
        <v>21</v>
      </c>
      <c r="B181" s="50" t="s">
        <v>145</v>
      </c>
      <c r="C181" s="50">
        <v>2.4</v>
      </c>
      <c r="D181" s="50" t="s">
        <v>146</v>
      </c>
      <c r="E181" s="50" t="s">
        <v>24</v>
      </c>
      <c r="F181" s="50" t="s">
        <v>25</v>
      </c>
      <c r="G181" s="2">
        <v>43650</v>
      </c>
      <c r="H181" s="2">
        <v>43683.638194444444</v>
      </c>
      <c r="I181" s="50" t="s">
        <v>26</v>
      </c>
      <c r="J181" s="50" t="s">
        <v>27</v>
      </c>
      <c r="K181" s="50" t="s">
        <v>35</v>
      </c>
      <c r="L181" s="50" t="s">
        <v>25</v>
      </c>
      <c r="M181" s="51">
        <v>10.8</v>
      </c>
      <c r="N181" s="50" t="s">
        <v>28</v>
      </c>
      <c r="O181" s="51">
        <v>0.1</v>
      </c>
      <c r="P181" s="50" t="s">
        <v>25</v>
      </c>
      <c r="Q181" s="50" t="s">
        <v>25</v>
      </c>
      <c r="R181" s="2">
        <v>43693.533634259256</v>
      </c>
      <c r="S181" s="50" t="s">
        <v>25</v>
      </c>
      <c r="T181" s="50" t="s">
        <v>29</v>
      </c>
      <c r="U181" s="50" t="s">
        <v>30</v>
      </c>
      <c r="V181" s="51">
        <v>0.1</v>
      </c>
    </row>
    <row r="182" spans="1:22" ht="13.5" customHeight="1" x14ac:dyDescent="0.2">
      <c r="A182" s="50" t="s">
        <v>21</v>
      </c>
      <c r="B182" s="50" t="s">
        <v>147</v>
      </c>
      <c r="C182" s="4" t="s">
        <v>58</v>
      </c>
      <c r="D182" s="50" t="s">
        <v>148</v>
      </c>
      <c r="E182" s="50" t="s">
        <v>58</v>
      </c>
      <c r="F182" s="50" t="s">
        <v>25</v>
      </c>
      <c r="G182" s="2">
        <v>43650</v>
      </c>
      <c r="H182" s="2">
        <v>43683.638194444444</v>
      </c>
      <c r="I182" s="50" t="s">
        <v>26</v>
      </c>
      <c r="J182" s="50" t="s">
        <v>27</v>
      </c>
      <c r="K182" s="50" t="s">
        <v>31</v>
      </c>
      <c r="L182" s="50" t="s">
        <v>32</v>
      </c>
      <c r="M182" s="51">
        <v>0.2</v>
      </c>
      <c r="N182" s="50" t="s">
        <v>28</v>
      </c>
      <c r="O182" s="51">
        <v>0.2</v>
      </c>
      <c r="P182" s="50" t="s">
        <v>25</v>
      </c>
      <c r="Q182" s="50" t="s">
        <v>25</v>
      </c>
      <c r="R182" s="2">
        <v>43693.444490740738</v>
      </c>
      <c r="S182" s="50" t="s">
        <v>25</v>
      </c>
      <c r="T182" s="50" t="s">
        <v>29</v>
      </c>
      <c r="U182" s="50" t="s">
        <v>30</v>
      </c>
      <c r="V182" s="51">
        <v>0.2</v>
      </c>
    </row>
    <row r="183" spans="1:22" ht="13.5" customHeight="1" x14ac:dyDescent="0.2">
      <c r="A183" s="50" t="s">
        <v>21</v>
      </c>
      <c r="B183" s="50" t="s">
        <v>147</v>
      </c>
      <c r="C183" s="4" t="s">
        <v>58</v>
      </c>
      <c r="D183" s="50" t="s">
        <v>148</v>
      </c>
      <c r="E183" s="50" t="s">
        <v>58</v>
      </c>
      <c r="F183" s="50" t="s">
        <v>25</v>
      </c>
      <c r="G183" s="2">
        <v>43650</v>
      </c>
      <c r="H183" s="2">
        <v>43683.638194444444</v>
      </c>
      <c r="I183" s="50" t="s">
        <v>26</v>
      </c>
      <c r="J183" s="50" t="s">
        <v>27</v>
      </c>
      <c r="K183" s="50" t="s">
        <v>33</v>
      </c>
      <c r="L183" s="50" t="s">
        <v>32</v>
      </c>
      <c r="M183" s="51">
        <v>5</v>
      </c>
      <c r="N183" s="50" t="s">
        <v>34</v>
      </c>
      <c r="O183" s="51">
        <v>5</v>
      </c>
      <c r="P183" s="50" t="s">
        <v>25</v>
      </c>
      <c r="Q183" s="50" t="s">
        <v>25</v>
      </c>
      <c r="R183" s="2">
        <v>43693.444490740738</v>
      </c>
      <c r="S183" s="50" t="s">
        <v>25</v>
      </c>
      <c r="T183" s="50" t="s">
        <v>29</v>
      </c>
      <c r="U183" s="50" t="s">
        <v>30</v>
      </c>
      <c r="V183" s="51">
        <v>5</v>
      </c>
    </row>
    <row r="184" spans="1:22" ht="13.5" customHeight="1" x14ac:dyDescent="0.2">
      <c r="A184" s="50" t="s">
        <v>21</v>
      </c>
      <c r="B184" s="50" t="s">
        <v>147</v>
      </c>
      <c r="C184" s="4" t="s">
        <v>58</v>
      </c>
      <c r="D184" s="50" t="s">
        <v>148</v>
      </c>
      <c r="E184" s="50" t="s">
        <v>58</v>
      </c>
      <c r="F184" s="50" t="s">
        <v>25</v>
      </c>
      <c r="G184" s="2">
        <v>43650</v>
      </c>
      <c r="H184" s="2">
        <v>43683.638194444444</v>
      </c>
      <c r="I184" s="50" t="s">
        <v>26</v>
      </c>
      <c r="J184" s="50" t="s">
        <v>27</v>
      </c>
      <c r="K184" s="50" t="s">
        <v>35</v>
      </c>
      <c r="L184" s="50" t="s">
        <v>25</v>
      </c>
      <c r="M184" s="51">
        <v>0.4</v>
      </c>
      <c r="N184" s="50" t="s">
        <v>28</v>
      </c>
      <c r="O184" s="51">
        <v>0.1</v>
      </c>
      <c r="P184" s="50" t="s">
        <v>25</v>
      </c>
      <c r="Q184" s="50" t="s">
        <v>25</v>
      </c>
      <c r="R184" s="2">
        <v>43693.444490740738</v>
      </c>
      <c r="S184" s="50" t="s">
        <v>25</v>
      </c>
      <c r="T184" s="50" t="s">
        <v>29</v>
      </c>
      <c r="U184" s="50" t="s">
        <v>30</v>
      </c>
      <c r="V184" s="51">
        <v>0.1</v>
      </c>
    </row>
    <row r="185" spans="1:22" ht="13.5" customHeight="1" x14ac:dyDescent="0.2">
      <c r="A185" s="50" t="s">
        <v>21</v>
      </c>
      <c r="B185" s="50" t="s">
        <v>149</v>
      </c>
      <c r="C185" s="50">
        <v>2.1</v>
      </c>
      <c r="D185" s="50" t="s">
        <v>150</v>
      </c>
      <c r="E185" s="50" t="s">
        <v>24</v>
      </c>
      <c r="F185" s="50" t="s">
        <v>25</v>
      </c>
      <c r="G185" s="2">
        <v>43654</v>
      </c>
      <c r="H185" s="2">
        <v>43683.638194444444</v>
      </c>
      <c r="I185" s="50" t="s">
        <v>26</v>
      </c>
      <c r="J185" s="50" t="s">
        <v>27</v>
      </c>
      <c r="K185" s="50" t="s">
        <v>31</v>
      </c>
      <c r="L185" s="50" t="s">
        <v>25</v>
      </c>
      <c r="M185" s="51">
        <v>86.3</v>
      </c>
      <c r="N185" s="50" t="s">
        <v>28</v>
      </c>
      <c r="O185" s="51">
        <v>0.2</v>
      </c>
      <c r="P185" s="50" t="s">
        <v>25</v>
      </c>
      <c r="Q185" s="50" t="s">
        <v>25</v>
      </c>
      <c r="R185" s="2">
        <v>43693.602858796294</v>
      </c>
      <c r="S185" s="50" t="s">
        <v>25</v>
      </c>
      <c r="T185" s="50" t="s">
        <v>29</v>
      </c>
      <c r="U185" s="50" t="s">
        <v>30</v>
      </c>
      <c r="V185" s="51">
        <v>0.2</v>
      </c>
    </row>
    <row r="186" spans="1:22" ht="13.5" customHeight="1" x14ac:dyDescent="0.2">
      <c r="A186" s="50" t="s">
        <v>21</v>
      </c>
      <c r="B186" s="50" t="s">
        <v>149</v>
      </c>
      <c r="C186" s="50">
        <v>2.1</v>
      </c>
      <c r="D186" s="50" t="s">
        <v>150</v>
      </c>
      <c r="E186" s="50" t="s">
        <v>24</v>
      </c>
      <c r="F186" s="50" t="s">
        <v>25</v>
      </c>
      <c r="G186" s="2">
        <v>43654</v>
      </c>
      <c r="H186" s="2">
        <v>43683.638194444444</v>
      </c>
      <c r="I186" s="50" t="s">
        <v>26</v>
      </c>
      <c r="J186" s="50" t="s">
        <v>27</v>
      </c>
      <c r="K186" s="50" t="s">
        <v>33</v>
      </c>
      <c r="L186" s="50" t="s">
        <v>25</v>
      </c>
      <c r="M186" s="51">
        <v>31</v>
      </c>
      <c r="N186" s="50" t="s">
        <v>34</v>
      </c>
      <c r="O186" s="51">
        <v>5</v>
      </c>
      <c r="P186" s="50" t="s">
        <v>25</v>
      </c>
      <c r="Q186" s="50" t="s">
        <v>25</v>
      </c>
      <c r="R186" s="2">
        <v>43693.602858796294</v>
      </c>
      <c r="S186" s="50" t="s">
        <v>25</v>
      </c>
      <c r="T186" s="50" t="s">
        <v>29</v>
      </c>
      <c r="U186" s="50" t="s">
        <v>30</v>
      </c>
      <c r="V186" s="51">
        <v>5</v>
      </c>
    </row>
    <row r="187" spans="1:22" ht="13.5" customHeight="1" x14ac:dyDescent="0.2">
      <c r="A187" s="50" t="s">
        <v>21</v>
      </c>
      <c r="B187" s="50" t="s">
        <v>149</v>
      </c>
      <c r="C187" s="50">
        <v>2.1</v>
      </c>
      <c r="D187" s="50" t="s">
        <v>150</v>
      </c>
      <c r="E187" s="50" t="s">
        <v>24</v>
      </c>
      <c r="F187" s="50" t="s">
        <v>25</v>
      </c>
      <c r="G187" s="2">
        <v>43654</v>
      </c>
      <c r="H187" s="2">
        <v>43683.638194444444</v>
      </c>
      <c r="I187" s="50" t="s">
        <v>26</v>
      </c>
      <c r="J187" s="50" t="s">
        <v>27</v>
      </c>
      <c r="K187" s="50" t="s">
        <v>35</v>
      </c>
      <c r="L187" s="50" t="s">
        <v>25</v>
      </c>
      <c r="M187" s="51">
        <v>1.8</v>
      </c>
      <c r="N187" s="50" t="s">
        <v>28</v>
      </c>
      <c r="O187" s="51">
        <v>0.1</v>
      </c>
      <c r="P187" s="50" t="s">
        <v>25</v>
      </c>
      <c r="Q187" s="50" t="s">
        <v>25</v>
      </c>
      <c r="R187" s="2">
        <v>43693.602858796294</v>
      </c>
      <c r="S187" s="50" t="s">
        <v>25</v>
      </c>
      <c r="T187" s="50" t="s">
        <v>29</v>
      </c>
      <c r="U187" s="50" t="s">
        <v>30</v>
      </c>
      <c r="V187" s="51">
        <v>0.1</v>
      </c>
    </row>
    <row r="188" spans="1:22" ht="13.5" customHeight="1" x14ac:dyDescent="0.2">
      <c r="A188" s="50" t="s">
        <v>21</v>
      </c>
      <c r="B188" s="50" t="s">
        <v>151</v>
      </c>
      <c r="C188" s="50">
        <v>2.2000000000000002</v>
      </c>
      <c r="D188" s="50" t="s">
        <v>152</v>
      </c>
      <c r="E188" s="50" t="s">
        <v>24</v>
      </c>
      <c r="F188" s="50" t="s">
        <v>25</v>
      </c>
      <c r="G188" s="2">
        <v>43654</v>
      </c>
      <c r="H188" s="2">
        <v>43683.638194444444</v>
      </c>
      <c r="I188" s="50" t="s">
        <v>26</v>
      </c>
      <c r="J188" s="50" t="s">
        <v>27</v>
      </c>
      <c r="K188" s="50" t="s">
        <v>31</v>
      </c>
      <c r="L188" s="50" t="s">
        <v>25</v>
      </c>
      <c r="M188" s="51">
        <v>43.1</v>
      </c>
      <c r="N188" s="50" t="s">
        <v>28</v>
      </c>
      <c r="O188" s="51">
        <v>0.2</v>
      </c>
      <c r="P188" s="50" t="s">
        <v>25</v>
      </c>
      <c r="Q188" s="50" t="s">
        <v>25</v>
      </c>
      <c r="R188" s="2">
        <v>43693.603981481479</v>
      </c>
      <c r="S188" s="50" t="s">
        <v>25</v>
      </c>
      <c r="T188" s="50" t="s">
        <v>29</v>
      </c>
      <c r="U188" s="50" t="s">
        <v>30</v>
      </c>
      <c r="V188" s="51">
        <v>0.2</v>
      </c>
    </row>
    <row r="189" spans="1:22" ht="13.5" customHeight="1" x14ac:dyDescent="0.2">
      <c r="A189" s="50" t="s">
        <v>21</v>
      </c>
      <c r="B189" s="50" t="s">
        <v>151</v>
      </c>
      <c r="C189" s="50">
        <v>2.2000000000000002</v>
      </c>
      <c r="D189" s="50" t="s">
        <v>152</v>
      </c>
      <c r="E189" s="50" t="s">
        <v>24</v>
      </c>
      <c r="F189" s="50" t="s">
        <v>25</v>
      </c>
      <c r="G189" s="2">
        <v>43654</v>
      </c>
      <c r="H189" s="2">
        <v>43683.638194444444</v>
      </c>
      <c r="I189" s="50" t="s">
        <v>26</v>
      </c>
      <c r="J189" s="50" t="s">
        <v>27</v>
      </c>
      <c r="K189" s="50" t="s">
        <v>33</v>
      </c>
      <c r="L189" s="50" t="s">
        <v>25</v>
      </c>
      <c r="M189" s="51">
        <v>15</v>
      </c>
      <c r="N189" s="50" t="s">
        <v>34</v>
      </c>
      <c r="O189" s="51">
        <v>5</v>
      </c>
      <c r="P189" s="50" t="s">
        <v>25</v>
      </c>
      <c r="Q189" s="50" t="s">
        <v>25</v>
      </c>
      <c r="R189" s="2">
        <v>43693.603981481479</v>
      </c>
      <c r="S189" s="50" t="s">
        <v>25</v>
      </c>
      <c r="T189" s="50" t="s">
        <v>29</v>
      </c>
      <c r="U189" s="50" t="s">
        <v>30</v>
      </c>
      <c r="V189" s="51">
        <v>5</v>
      </c>
    </row>
    <row r="190" spans="1:22" ht="13.5" customHeight="1" x14ac:dyDescent="0.2">
      <c r="A190" s="50" t="s">
        <v>21</v>
      </c>
      <c r="B190" s="50" t="s">
        <v>151</v>
      </c>
      <c r="C190" s="50">
        <v>2.2000000000000002</v>
      </c>
      <c r="D190" s="50" t="s">
        <v>152</v>
      </c>
      <c r="E190" s="50" t="s">
        <v>24</v>
      </c>
      <c r="F190" s="50" t="s">
        <v>25</v>
      </c>
      <c r="G190" s="2">
        <v>43654</v>
      </c>
      <c r="H190" s="2">
        <v>43683.638194444444</v>
      </c>
      <c r="I190" s="50" t="s">
        <v>26</v>
      </c>
      <c r="J190" s="50" t="s">
        <v>27</v>
      </c>
      <c r="K190" s="50" t="s">
        <v>35</v>
      </c>
      <c r="L190" s="50" t="s">
        <v>25</v>
      </c>
      <c r="M190" s="51">
        <v>0.6</v>
      </c>
      <c r="N190" s="50" t="s">
        <v>28</v>
      </c>
      <c r="O190" s="51">
        <v>0.1</v>
      </c>
      <c r="P190" s="50" t="s">
        <v>25</v>
      </c>
      <c r="Q190" s="50" t="s">
        <v>25</v>
      </c>
      <c r="R190" s="2">
        <v>43693.603981481479</v>
      </c>
      <c r="S190" s="50" t="s">
        <v>25</v>
      </c>
      <c r="T190" s="50" t="s">
        <v>29</v>
      </c>
      <c r="U190" s="50" t="s">
        <v>30</v>
      </c>
      <c r="V190" s="51">
        <v>0.1</v>
      </c>
    </row>
    <row r="191" spans="1:22" ht="13.5" customHeight="1" x14ac:dyDescent="0.2">
      <c r="A191" s="50" t="s">
        <v>21</v>
      </c>
      <c r="B191" s="50" t="s">
        <v>153</v>
      </c>
      <c r="C191" s="50">
        <v>2.2999999999999998</v>
      </c>
      <c r="D191" s="50" t="s">
        <v>154</v>
      </c>
      <c r="E191" s="50" t="s">
        <v>24</v>
      </c>
      <c r="F191" s="50" t="s">
        <v>25</v>
      </c>
      <c r="G191" s="2">
        <v>43654</v>
      </c>
      <c r="H191" s="2">
        <v>43683.638194444444</v>
      </c>
      <c r="I191" s="50" t="s">
        <v>26</v>
      </c>
      <c r="J191" s="50" t="s">
        <v>27</v>
      </c>
      <c r="K191" s="50" t="s">
        <v>31</v>
      </c>
      <c r="L191" s="50" t="s">
        <v>25</v>
      </c>
      <c r="M191" s="51">
        <v>73.2</v>
      </c>
      <c r="N191" s="50" t="s">
        <v>28</v>
      </c>
      <c r="O191" s="51">
        <v>0.2</v>
      </c>
      <c r="P191" s="50" t="s">
        <v>25</v>
      </c>
      <c r="Q191" s="50" t="s">
        <v>25</v>
      </c>
      <c r="R191" s="2">
        <v>43693.605115740742</v>
      </c>
      <c r="S191" s="50" t="s">
        <v>25</v>
      </c>
      <c r="T191" s="50" t="s">
        <v>29</v>
      </c>
      <c r="U191" s="50" t="s">
        <v>30</v>
      </c>
      <c r="V191" s="51">
        <v>0.2</v>
      </c>
    </row>
    <row r="192" spans="1:22" ht="13.5" customHeight="1" x14ac:dyDescent="0.2">
      <c r="A192" s="50" t="s">
        <v>21</v>
      </c>
      <c r="B192" s="50" t="s">
        <v>153</v>
      </c>
      <c r="C192" s="50">
        <v>2.2999999999999998</v>
      </c>
      <c r="D192" s="50" t="s">
        <v>154</v>
      </c>
      <c r="E192" s="50" t="s">
        <v>24</v>
      </c>
      <c r="F192" s="50" t="s">
        <v>25</v>
      </c>
      <c r="G192" s="2">
        <v>43654</v>
      </c>
      <c r="H192" s="2">
        <v>43683.638194444444</v>
      </c>
      <c r="I192" s="50" t="s">
        <v>26</v>
      </c>
      <c r="J192" s="50" t="s">
        <v>27</v>
      </c>
      <c r="K192" s="50" t="s">
        <v>33</v>
      </c>
      <c r="L192" s="50" t="s">
        <v>32</v>
      </c>
      <c r="M192" s="51">
        <v>5</v>
      </c>
      <c r="N192" s="50" t="s">
        <v>34</v>
      </c>
      <c r="O192" s="51">
        <v>5</v>
      </c>
      <c r="P192" s="50" t="s">
        <v>25</v>
      </c>
      <c r="Q192" s="50" t="s">
        <v>25</v>
      </c>
      <c r="R192" s="2">
        <v>43693.605115740742</v>
      </c>
      <c r="S192" s="50" t="s">
        <v>25</v>
      </c>
      <c r="T192" s="50" t="s">
        <v>29</v>
      </c>
      <c r="U192" s="50" t="s">
        <v>30</v>
      </c>
      <c r="V192" s="51">
        <v>5</v>
      </c>
    </row>
    <row r="193" spans="1:22" ht="13.5" customHeight="1" x14ac:dyDescent="0.2">
      <c r="A193" s="50" t="s">
        <v>21</v>
      </c>
      <c r="B193" s="50" t="s">
        <v>153</v>
      </c>
      <c r="C193" s="50">
        <v>2.2999999999999998</v>
      </c>
      <c r="D193" s="50" t="s">
        <v>154</v>
      </c>
      <c r="E193" s="50" t="s">
        <v>24</v>
      </c>
      <c r="F193" s="50" t="s">
        <v>25</v>
      </c>
      <c r="G193" s="2">
        <v>43654</v>
      </c>
      <c r="H193" s="2">
        <v>43683.638194444444</v>
      </c>
      <c r="I193" s="50" t="s">
        <v>26</v>
      </c>
      <c r="J193" s="50" t="s">
        <v>27</v>
      </c>
      <c r="K193" s="50" t="s">
        <v>35</v>
      </c>
      <c r="L193" s="50" t="s">
        <v>25</v>
      </c>
      <c r="M193" s="51">
        <v>64.400000000000006</v>
      </c>
      <c r="N193" s="50" t="s">
        <v>28</v>
      </c>
      <c r="O193" s="51">
        <v>0.1</v>
      </c>
      <c r="P193" s="50" t="s">
        <v>25</v>
      </c>
      <c r="Q193" s="50" t="s">
        <v>25</v>
      </c>
      <c r="R193" s="2">
        <v>43693.605115740742</v>
      </c>
      <c r="S193" s="50" t="s">
        <v>25</v>
      </c>
      <c r="T193" s="50" t="s">
        <v>29</v>
      </c>
      <c r="U193" s="50" t="s">
        <v>30</v>
      </c>
      <c r="V193" s="51">
        <v>0.1</v>
      </c>
    </row>
    <row r="194" spans="1:22" ht="13.5" customHeight="1" x14ac:dyDescent="0.2">
      <c r="A194" s="50" t="s">
        <v>21</v>
      </c>
      <c r="B194" s="50" t="s">
        <v>155</v>
      </c>
      <c r="C194" s="50">
        <v>2.4</v>
      </c>
      <c r="D194" s="50" t="s">
        <v>156</v>
      </c>
      <c r="E194" s="50" t="s">
        <v>24</v>
      </c>
      <c r="F194" s="50" t="s">
        <v>25</v>
      </c>
      <c r="G194" s="2">
        <v>43654</v>
      </c>
      <c r="H194" s="2">
        <v>43683.638194444444</v>
      </c>
      <c r="I194" s="50" t="s">
        <v>26</v>
      </c>
      <c r="J194" s="50" t="s">
        <v>27</v>
      </c>
      <c r="K194" s="50" t="s">
        <v>31</v>
      </c>
      <c r="L194" s="50" t="s">
        <v>25</v>
      </c>
      <c r="M194" s="51">
        <v>61.2</v>
      </c>
      <c r="N194" s="50" t="s">
        <v>28</v>
      </c>
      <c r="O194" s="51">
        <v>0.2</v>
      </c>
      <c r="P194" s="50" t="s">
        <v>25</v>
      </c>
      <c r="Q194" s="50" t="s">
        <v>25</v>
      </c>
      <c r="R194" s="2">
        <v>43693.606238425928</v>
      </c>
      <c r="S194" s="50" t="s">
        <v>25</v>
      </c>
      <c r="T194" s="50" t="s">
        <v>29</v>
      </c>
      <c r="U194" s="50" t="s">
        <v>30</v>
      </c>
      <c r="V194" s="51">
        <v>0.2</v>
      </c>
    </row>
    <row r="195" spans="1:22" ht="13.5" customHeight="1" x14ac:dyDescent="0.2">
      <c r="A195" s="50" t="s">
        <v>21</v>
      </c>
      <c r="B195" s="50" t="s">
        <v>155</v>
      </c>
      <c r="C195" s="50">
        <v>2.4</v>
      </c>
      <c r="D195" s="50" t="s">
        <v>156</v>
      </c>
      <c r="E195" s="50" t="s">
        <v>24</v>
      </c>
      <c r="F195" s="50" t="s">
        <v>25</v>
      </c>
      <c r="G195" s="2">
        <v>43654</v>
      </c>
      <c r="H195" s="2">
        <v>43683.638194444444</v>
      </c>
      <c r="I195" s="50" t="s">
        <v>26</v>
      </c>
      <c r="J195" s="50" t="s">
        <v>27</v>
      </c>
      <c r="K195" s="50" t="s">
        <v>33</v>
      </c>
      <c r="L195" s="50" t="s">
        <v>32</v>
      </c>
      <c r="M195" s="51">
        <v>5</v>
      </c>
      <c r="N195" s="50" t="s">
        <v>34</v>
      </c>
      <c r="O195" s="51">
        <v>5</v>
      </c>
      <c r="P195" s="50" t="s">
        <v>25</v>
      </c>
      <c r="Q195" s="50" t="s">
        <v>25</v>
      </c>
      <c r="R195" s="2">
        <v>43693.606238425928</v>
      </c>
      <c r="S195" s="50" t="s">
        <v>25</v>
      </c>
      <c r="T195" s="50" t="s">
        <v>29</v>
      </c>
      <c r="U195" s="50" t="s">
        <v>30</v>
      </c>
      <c r="V195" s="51">
        <v>5</v>
      </c>
    </row>
    <row r="196" spans="1:22" ht="13.5" customHeight="1" x14ac:dyDescent="0.2">
      <c r="A196" s="50" t="s">
        <v>21</v>
      </c>
      <c r="B196" s="50" t="s">
        <v>155</v>
      </c>
      <c r="C196" s="50">
        <v>2.4</v>
      </c>
      <c r="D196" s="50" t="s">
        <v>156</v>
      </c>
      <c r="E196" s="50" t="s">
        <v>24</v>
      </c>
      <c r="F196" s="50" t="s">
        <v>25</v>
      </c>
      <c r="G196" s="2">
        <v>43654</v>
      </c>
      <c r="H196" s="2">
        <v>43683.638194444444</v>
      </c>
      <c r="I196" s="50" t="s">
        <v>26</v>
      </c>
      <c r="J196" s="50" t="s">
        <v>27</v>
      </c>
      <c r="K196" s="50" t="s">
        <v>35</v>
      </c>
      <c r="L196" s="50" t="s">
        <v>25</v>
      </c>
      <c r="M196" s="51">
        <v>5.9</v>
      </c>
      <c r="N196" s="50" t="s">
        <v>28</v>
      </c>
      <c r="O196" s="51">
        <v>0.1</v>
      </c>
      <c r="P196" s="50" t="s">
        <v>25</v>
      </c>
      <c r="Q196" s="50" t="s">
        <v>25</v>
      </c>
      <c r="R196" s="2">
        <v>43693.606238425928</v>
      </c>
      <c r="S196" s="50" t="s">
        <v>25</v>
      </c>
      <c r="T196" s="50" t="s">
        <v>29</v>
      </c>
      <c r="U196" s="50" t="s">
        <v>30</v>
      </c>
      <c r="V196" s="51">
        <v>0.1</v>
      </c>
    </row>
    <row r="197" spans="1:22" ht="13.5" customHeight="1" x14ac:dyDescent="0.2">
      <c r="A197" s="50" t="s">
        <v>21</v>
      </c>
      <c r="B197" s="50" t="s">
        <v>157</v>
      </c>
      <c r="C197" s="4" t="s">
        <v>47</v>
      </c>
      <c r="D197" s="50" t="s">
        <v>158</v>
      </c>
      <c r="E197" s="50" t="s">
        <v>47</v>
      </c>
      <c r="F197" s="50" t="s">
        <v>25</v>
      </c>
      <c r="G197" s="2">
        <v>43654</v>
      </c>
      <c r="H197" s="2">
        <v>43683.638194444444</v>
      </c>
      <c r="I197" s="50" t="s">
        <v>26</v>
      </c>
      <c r="J197" s="50" t="s">
        <v>27</v>
      </c>
      <c r="K197" s="50" t="s">
        <v>31</v>
      </c>
      <c r="L197" s="50" t="s">
        <v>32</v>
      </c>
      <c r="M197" s="51">
        <v>0.2</v>
      </c>
      <c r="N197" s="50" t="s">
        <v>28</v>
      </c>
      <c r="O197" s="51">
        <v>0.2</v>
      </c>
      <c r="P197" s="50" t="s">
        <v>25</v>
      </c>
      <c r="Q197" s="50" t="s">
        <v>25</v>
      </c>
      <c r="R197" s="2">
        <v>43693.59270833333</v>
      </c>
      <c r="S197" s="50" t="s">
        <v>25</v>
      </c>
      <c r="T197" s="50" t="s">
        <v>29</v>
      </c>
      <c r="U197" s="50" t="s">
        <v>30</v>
      </c>
      <c r="V197" s="51">
        <v>0.2</v>
      </c>
    </row>
    <row r="198" spans="1:22" ht="13.5" customHeight="1" x14ac:dyDescent="0.2">
      <c r="A198" s="50" t="s">
        <v>21</v>
      </c>
      <c r="B198" s="50" t="s">
        <v>157</v>
      </c>
      <c r="C198" s="4" t="s">
        <v>47</v>
      </c>
      <c r="D198" s="50" t="s">
        <v>158</v>
      </c>
      <c r="E198" s="50" t="s">
        <v>47</v>
      </c>
      <c r="F198" s="50" t="s">
        <v>25</v>
      </c>
      <c r="G198" s="2">
        <v>43654</v>
      </c>
      <c r="H198" s="2">
        <v>43683.638194444444</v>
      </c>
      <c r="I198" s="50" t="s">
        <v>26</v>
      </c>
      <c r="J198" s="50" t="s">
        <v>27</v>
      </c>
      <c r="K198" s="50" t="s">
        <v>33</v>
      </c>
      <c r="L198" s="50" t="s">
        <v>32</v>
      </c>
      <c r="M198" s="51">
        <v>5</v>
      </c>
      <c r="N198" s="50" t="s">
        <v>34</v>
      </c>
      <c r="O198" s="51">
        <v>5</v>
      </c>
      <c r="P198" s="50" t="s">
        <v>25</v>
      </c>
      <c r="Q198" s="50" t="s">
        <v>25</v>
      </c>
      <c r="R198" s="2">
        <v>43693.59270833333</v>
      </c>
      <c r="S198" s="50" t="s">
        <v>25</v>
      </c>
      <c r="T198" s="50" t="s">
        <v>29</v>
      </c>
      <c r="U198" s="50" t="s">
        <v>30</v>
      </c>
      <c r="V198" s="51">
        <v>5</v>
      </c>
    </row>
    <row r="199" spans="1:22" ht="13.5" customHeight="1" x14ac:dyDescent="0.2">
      <c r="A199" s="50" t="s">
        <v>21</v>
      </c>
      <c r="B199" s="50" t="s">
        <v>157</v>
      </c>
      <c r="C199" s="4" t="s">
        <v>47</v>
      </c>
      <c r="D199" s="50" t="s">
        <v>158</v>
      </c>
      <c r="E199" s="50" t="s">
        <v>47</v>
      </c>
      <c r="F199" s="50" t="s">
        <v>25</v>
      </c>
      <c r="G199" s="2">
        <v>43654</v>
      </c>
      <c r="H199" s="2">
        <v>43683.638194444444</v>
      </c>
      <c r="I199" s="50" t="s">
        <v>26</v>
      </c>
      <c r="J199" s="50" t="s">
        <v>27</v>
      </c>
      <c r="K199" s="50" t="s">
        <v>35</v>
      </c>
      <c r="L199" s="50" t="s">
        <v>32</v>
      </c>
      <c r="M199" s="51">
        <v>0.1</v>
      </c>
      <c r="N199" s="50" t="s">
        <v>28</v>
      </c>
      <c r="O199" s="51">
        <v>0.1</v>
      </c>
      <c r="P199" s="50" t="s">
        <v>25</v>
      </c>
      <c r="Q199" s="50" t="s">
        <v>25</v>
      </c>
      <c r="R199" s="2">
        <v>43693.59270833333</v>
      </c>
      <c r="S199" s="50" t="s">
        <v>25</v>
      </c>
      <c r="T199" s="50" t="s">
        <v>29</v>
      </c>
      <c r="U199" s="50" t="s">
        <v>30</v>
      </c>
      <c r="V199" s="51">
        <v>0.1</v>
      </c>
    </row>
    <row r="200" spans="1:22" ht="13.5" customHeight="1" x14ac:dyDescent="0.2">
      <c r="A200" s="50" t="s">
        <v>21</v>
      </c>
      <c r="B200" s="50" t="s">
        <v>224</v>
      </c>
      <c r="C200" s="50">
        <v>2.1</v>
      </c>
      <c r="D200" s="50" t="s">
        <v>160</v>
      </c>
      <c r="E200" s="50" t="s">
        <v>218</v>
      </c>
      <c r="F200" s="50" t="s">
        <v>25</v>
      </c>
      <c r="G200" s="2">
        <v>43654</v>
      </c>
      <c r="H200" s="2">
        <v>43683.638194444444</v>
      </c>
      <c r="I200" s="50" t="s">
        <v>26</v>
      </c>
      <c r="J200" s="50" t="s">
        <v>27</v>
      </c>
      <c r="K200" s="50" t="s">
        <v>31</v>
      </c>
      <c r="L200" s="50" t="s">
        <v>25</v>
      </c>
      <c r="M200" s="51">
        <v>102</v>
      </c>
      <c r="N200" s="50" t="s">
        <v>28</v>
      </c>
      <c r="O200" s="51">
        <v>0.2</v>
      </c>
      <c r="P200" s="50" t="s">
        <v>25</v>
      </c>
      <c r="Q200" s="50" t="s">
        <v>25</v>
      </c>
      <c r="R200" s="2">
        <v>43693.680578703701</v>
      </c>
      <c r="S200" s="50" t="s">
        <v>25</v>
      </c>
      <c r="T200" s="50" t="s">
        <v>29</v>
      </c>
      <c r="U200" s="50" t="s">
        <v>30</v>
      </c>
      <c r="V200" s="51">
        <v>0.2</v>
      </c>
    </row>
    <row r="201" spans="1:22" ht="13.5" customHeight="1" x14ac:dyDescent="0.2">
      <c r="A201" s="50" t="s">
        <v>21</v>
      </c>
      <c r="B201" s="50" t="s">
        <v>224</v>
      </c>
      <c r="C201" s="50">
        <v>2.1</v>
      </c>
      <c r="D201" s="50" t="s">
        <v>160</v>
      </c>
      <c r="E201" s="50" t="s">
        <v>218</v>
      </c>
      <c r="F201" s="50" t="s">
        <v>25</v>
      </c>
      <c r="G201" s="2">
        <v>43654</v>
      </c>
      <c r="H201" s="2">
        <v>43683.638194444444</v>
      </c>
      <c r="I201" s="50" t="s">
        <v>26</v>
      </c>
      <c r="J201" s="50" t="s">
        <v>27</v>
      </c>
      <c r="K201" s="50" t="s">
        <v>33</v>
      </c>
      <c r="L201" s="50" t="s">
        <v>25</v>
      </c>
      <c r="M201" s="51">
        <v>38</v>
      </c>
      <c r="N201" s="50" t="s">
        <v>34</v>
      </c>
      <c r="O201" s="51">
        <v>5</v>
      </c>
      <c r="P201" s="50" t="s">
        <v>25</v>
      </c>
      <c r="Q201" s="50" t="s">
        <v>25</v>
      </c>
      <c r="R201" s="2">
        <v>43693.680578703701</v>
      </c>
      <c r="S201" s="50" t="s">
        <v>25</v>
      </c>
      <c r="T201" s="50" t="s">
        <v>29</v>
      </c>
      <c r="U201" s="50" t="s">
        <v>30</v>
      </c>
      <c r="V201" s="51">
        <v>5</v>
      </c>
    </row>
    <row r="202" spans="1:22" ht="13.5" customHeight="1" x14ac:dyDescent="0.2">
      <c r="A202" s="50" t="s">
        <v>21</v>
      </c>
      <c r="B202" s="50" t="s">
        <v>224</v>
      </c>
      <c r="C202" s="50">
        <v>2.1</v>
      </c>
      <c r="D202" s="50" t="s">
        <v>160</v>
      </c>
      <c r="E202" s="50" t="s">
        <v>218</v>
      </c>
      <c r="F202" s="50" t="s">
        <v>25</v>
      </c>
      <c r="G202" s="2">
        <v>43654</v>
      </c>
      <c r="H202" s="2">
        <v>43683.638194444444</v>
      </c>
      <c r="I202" s="50" t="s">
        <v>26</v>
      </c>
      <c r="J202" s="50" t="s">
        <v>27</v>
      </c>
      <c r="K202" s="50" t="s">
        <v>35</v>
      </c>
      <c r="L202" s="50" t="s">
        <v>25</v>
      </c>
      <c r="M202" s="51">
        <v>2.2000000000000002</v>
      </c>
      <c r="N202" s="50" t="s">
        <v>28</v>
      </c>
      <c r="O202" s="51">
        <v>0.1</v>
      </c>
      <c r="P202" s="50" t="s">
        <v>25</v>
      </c>
      <c r="Q202" s="50" t="s">
        <v>25</v>
      </c>
      <c r="R202" s="2">
        <v>43693.680578703701</v>
      </c>
      <c r="S202" s="50" t="s">
        <v>25</v>
      </c>
      <c r="T202" s="50" t="s">
        <v>29</v>
      </c>
      <c r="U202" s="50" t="s">
        <v>30</v>
      </c>
      <c r="V202" s="51">
        <v>0.1</v>
      </c>
    </row>
    <row r="203" spans="1:22" ht="13.5" customHeight="1" x14ac:dyDescent="0.2">
      <c r="A203" s="50" t="s">
        <v>21</v>
      </c>
      <c r="B203" s="50" t="s">
        <v>225</v>
      </c>
      <c r="C203" s="50">
        <v>2.2000000000000002</v>
      </c>
      <c r="D203" s="50" t="s">
        <v>164</v>
      </c>
      <c r="E203" s="50" t="s">
        <v>218</v>
      </c>
      <c r="F203" s="50" t="s">
        <v>25</v>
      </c>
      <c r="G203" s="2">
        <v>43654</v>
      </c>
      <c r="H203" s="2">
        <v>43683.638194444444</v>
      </c>
      <c r="I203" s="50" t="s">
        <v>26</v>
      </c>
      <c r="J203" s="50" t="s">
        <v>27</v>
      </c>
      <c r="K203" s="50" t="s">
        <v>31</v>
      </c>
      <c r="L203" s="50" t="s">
        <v>25</v>
      </c>
      <c r="M203" s="51">
        <v>58</v>
      </c>
      <c r="N203" s="50" t="s">
        <v>28</v>
      </c>
      <c r="O203" s="51">
        <v>0.2</v>
      </c>
      <c r="P203" s="50" t="s">
        <v>25</v>
      </c>
      <c r="Q203" s="50" t="s">
        <v>25</v>
      </c>
      <c r="R203" s="2">
        <v>43693.681712962964</v>
      </c>
      <c r="S203" s="50" t="s">
        <v>25</v>
      </c>
      <c r="T203" s="50" t="s">
        <v>29</v>
      </c>
      <c r="U203" s="50" t="s">
        <v>30</v>
      </c>
      <c r="V203" s="51">
        <v>0.2</v>
      </c>
    </row>
    <row r="204" spans="1:22" ht="13.5" customHeight="1" x14ac:dyDescent="0.2">
      <c r="A204" s="50" t="s">
        <v>21</v>
      </c>
      <c r="B204" s="50" t="s">
        <v>225</v>
      </c>
      <c r="C204" s="50">
        <v>2.2000000000000002</v>
      </c>
      <c r="D204" s="50" t="s">
        <v>164</v>
      </c>
      <c r="E204" s="50" t="s">
        <v>218</v>
      </c>
      <c r="F204" s="50" t="s">
        <v>25</v>
      </c>
      <c r="G204" s="2">
        <v>43654</v>
      </c>
      <c r="H204" s="2">
        <v>43683.638194444444</v>
      </c>
      <c r="I204" s="50" t="s">
        <v>26</v>
      </c>
      <c r="J204" s="50" t="s">
        <v>27</v>
      </c>
      <c r="K204" s="50" t="s">
        <v>33</v>
      </c>
      <c r="L204" s="50" t="s">
        <v>25</v>
      </c>
      <c r="M204" s="51">
        <v>419</v>
      </c>
      <c r="N204" s="50" t="s">
        <v>34</v>
      </c>
      <c r="O204" s="51">
        <v>5</v>
      </c>
      <c r="P204" s="50" t="s">
        <v>25</v>
      </c>
      <c r="Q204" s="50" t="s">
        <v>25</v>
      </c>
      <c r="R204" s="2">
        <v>43693.681712962964</v>
      </c>
      <c r="S204" s="50" t="s">
        <v>25</v>
      </c>
      <c r="T204" s="50" t="s">
        <v>29</v>
      </c>
      <c r="U204" s="50" t="s">
        <v>30</v>
      </c>
      <c r="V204" s="51">
        <v>5</v>
      </c>
    </row>
    <row r="205" spans="1:22" ht="13.5" customHeight="1" x14ac:dyDescent="0.2">
      <c r="A205" s="50" t="s">
        <v>21</v>
      </c>
      <c r="B205" s="50" t="s">
        <v>225</v>
      </c>
      <c r="C205" s="50">
        <v>2.2000000000000002</v>
      </c>
      <c r="D205" s="50" t="s">
        <v>164</v>
      </c>
      <c r="E205" s="50" t="s">
        <v>218</v>
      </c>
      <c r="F205" s="50" t="s">
        <v>25</v>
      </c>
      <c r="G205" s="2">
        <v>43654</v>
      </c>
      <c r="H205" s="2">
        <v>43683.638194444444</v>
      </c>
      <c r="I205" s="50" t="s">
        <v>26</v>
      </c>
      <c r="J205" s="50" t="s">
        <v>27</v>
      </c>
      <c r="K205" s="50" t="s">
        <v>35</v>
      </c>
      <c r="L205" s="50" t="s">
        <v>25</v>
      </c>
      <c r="M205" s="51">
        <v>193</v>
      </c>
      <c r="N205" s="50" t="s">
        <v>28</v>
      </c>
      <c r="O205" s="51">
        <v>0.1</v>
      </c>
      <c r="P205" s="50" t="s">
        <v>25</v>
      </c>
      <c r="Q205" s="50" t="s">
        <v>25</v>
      </c>
      <c r="R205" s="2">
        <v>43693.681712962964</v>
      </c>
      <c r="S205" s="50" t="s">
        <v>25</v>
      </c>
      <c r="T205" s="50" t="s">
        <v>29</v>
      </c>
      <c r="U205" s="50" t="s">
        <v>30</v>
      </c>
      <c r="V205" s="51">
        <v>0.1</v>
      </c>
    </row>
    <row r="206" spans="1:22" ht="13.5" customHeight="1" x14ac:dyDescent="0.2">
      <c r="A206" s="50" t="s">
        <v>21</v>
      </c>
      <c r="B206" s="50" t="s">
        <v>159</v>
      </c>
      <c r="C206" s="50">
        <v>2.1</v>
      </c>
      <c r="D206" s="50" t="s">
        <v>160</v>
      </c>
      <c r="E206" s="50" t="s">
        <v>24</v>
      </c>
      <c r="F206" s="50" t="s">
        <v>25</v>
      </c>
      <c r="G206" s="2">
        <v>43655</v>
      </c>
      <c r="H206" s="2">
        <v>43683.638194444444</v>
      </c>
      <c r="I206" s="50" t="s">
        <v>26</v>
      </c>
      <c r="J206" s="50" t="s">
        <v>27</v>
      </c>
      <c r="K206" s="50" t="s">
        <v>31</v>
      </c>
      <c r="L206" s="50" t="s">
        <v>25</v>
      </c>
      <c r="M206" s="51">
        <v>101</v>
      </c>
      <c r="N206" s="50" t="s">
        <v>28</v>
      </c>
      <c r="O206" s="51">
        <v>0.2</v>
      </c>
      <c r="P206" s="50" t="s">
        <v>25</v>
      </c>
      <c r="Q206" s="50" t="s">
        <v>25</v>
      </c>
      <c r="R206" s="2">
        <v>43693.61414351852</v>
      </c>
      <c r="S206" s="50" t="s">
        <v>25</v>
      </c>
      <c r="T206" s="50" t="s">
        <v>29</v>
      </c>
      <c r="U206" s="50" t="s">
        <v>30</v>
      </c>
      <c r="V206" s="51">
        <v>0.2</v>
      </c>
    </row>
    <row r="207" spans="1:22" ht="13.5" customHeight="1" x14ac:dyDescent="0.2">
      <c r="A207" s="50" t="s">
        <v>21</v>
      </c>
      <c r="B207" s="50" t="s">
        <v>159</v>
      </c>
      <c r="C207" s="50">
        <v>2.1</v>
      </c>
      <c r="D207" s="50" t="s">
        <v>160</v>
      </c>
      <c r="E207" s="50" t="s">
        <v>24</v>
      </c>
      <c r="F207" s="50" t="s">
        <v>25</v>
      </c>
      <c r="G207" s="2">
        <v>43655</v>
      </c>
      <c r="H207" s="2">
        <v>43683.638194444444</v>
      </c>
      <c r="I207" s="50" t="s">
        <v>26</v>
      </c>
      <c r="J207" s="50" t="s">
        <v>27</v>
      </c>
      <c r="K207" s="50" t="s">
        <v>33</v>
      </c>
      <c r="L207" s="50" t="s">
        <v>25</v>
      </c>
      <c r="M207" s="51">
        <v>35</v>
      </c>
      <c r="N207" s="50" t="s">
        <v>34</v>
      </c>
      <c r="O207" s="51">
        <v>5</v>
      </c>
      <c r="P207" s="50" t="s">
        <v>25</v>
      </c>
      <c r="Q207" s="50" t="s">
        <v>25</v>
      </c>
      <c r="R207" s="2">
        <v>43693.61414351852</v>
      </c>
      <c r="S207" s="50" t="s">
        <v>25</v>
      </c>
      <c r="T207" s="50" t="s">
        <v>29</v>
      </c>
      <c r="U207" s="50" t="s">
        <v>30</v>
      </c>
      <c r="V207" s="51">
        <v>5</v>
      </c>
    </row>
    <row r="208" spans="1:22" ht="13.5" customHeight="1" x14ac:dyDescent="0.2">
      <c r="A208" s="50" t="s">
        <v>21</v>
      </c>
      <c r="B208" s="50" t="s">
        <v>159</v>
      </c>
      <c r="C208" s="50">
        <v>2.1</v>
      </c>
      <c r="D208" s="50" t="s">
        <v>160</v>
      </c>
      <c r="E208" s="50" t="s">
        <v>24</v>
      </c>
      <c r="F208" s="50" t="s">
        <v>25</v>
      </c>
      <c r="G208" s="2">
        <v>43655</v>
      </c>
      <c r="H208" s="2">
        <v>43683.638194444444</v>
      </c>
      <c r="I208" s="50" t="s">
        <v>26</v>
      </c>
      <c r="J208" s="50" t="s">
        <v>27</v>
      </c>
      <c r="K208" s="50" t="s">
        <v>35</v>
      </c>
      <c r="L208" s="50" t="s">
        <v>25</v>
      </c>
      <c r="M208" s="51">
        <v>1.6</v>
      </c>
      <c r="N208" s="50" t="s">
        <v>28</v>
      </c>
      <c r="O208" s="51">
        <v>0.1</v>
      </c>
      <c r="P208" s="50" t="s">
        <v>25</v>
      </c>
      <c r="Q208" s="50" t="s">
        <v>25</v>
      </c>
      <c r="R208" s="2">
        <v>43693.61414351852</v>
      </c>
      <c r="S208" s="50" t="s">
        <v>25</v>
      </c>
      <c r="T208" s="50" t="s">
        <v>29</v>
      </c>
      <c r="U208" s="50" t="s">
        <v>30</v>
      </c>
      <c r="V208" s="51">
        <v>0.1</v>
      </c>
    </row>
    <row r="209" spans="1:22" ht="13.5" customHeight="1" x14ac:dyDescent="0.2">
      <c r="A209" s="50" t="s">
        <v>21</v>
      </c>
      <c r="B209" s="50" t="s">
        <v>161</v>
      </c>
      <c r="C209" s="50">
        <v>2.1</v>
      </c>
      <c r="D209" s="50" t="s">
        <v>162</v>
      </c>
      <c r="E209" s="50" t="s">
        <v>38</v>
      </c>
      <c r="F209" s="50" t="s">
        <v>25</v>
      </c>
      <c r="G209" s="2">
        <v>43655</v>
      </c>
      <c r="H209" s="2">
        <v>43683.638194444444</v>
      </c>
      <c r="I209" s="50" t="s">
        <v>26</v>
      </c>
      <c r="J209" s="50" t="s">
        <v>27</v>
      </c>
      <c r="K209" s="50" t="s">
        <v>31</v>
      </c>
      <c r="L209" s="50" t="s">
        <v>25</v>
      </c>
      <c r="M209" s="51">
        <v>101</v>
      </c>
      <c r="N209" s="50" t="s">
        <v>28</v>
      </c>
      <c r="O209" s="51">
        <v>0.2</v>
      </c>
      <c r="P209" s="50" t="s">
        <v>25</v>
      </c>
      <c r="Q209" s="50" t="s">
        <v>25</v>
      </c>
      <c r="R209" s="2">
        <v>43693.615266203706</v>
      </c>
      <c r="S209" s="50" t="s">
        <v>25</v>
      </c>
      <c r="T209" s="50" t="s">
        <v>29</v>
      </c>
      <c r="U209" s="50" t="s">
        <v>30</v>
      </c>
      <c r="V209" s="51">
        <v>0.2</v>
      </c>
    </row>
    <row r="210" spans="1:22" ht="13.5" customHeight="1" x14ac:dyDescent="0.2">
      <c r="A210" s="50" t="s">
        <v>21</v>
      </c>
      <c r="B210" s="50" t="s">
        <v>161</v>
      </c>
      <c r="C210" s="50">
        <v>2.1</v>
      </c>
      <c r="D210" s="50" t="s">
        <v>162</v>
      </c>
      <c r="E210" s="50" t="s">
        <v>38</v>
      </c>
      <c r="F210" s="50" t="s">
        <v>25</v>
      </c>
      <c r="G210" s="2">
        <v>43655</v>
      </c>
      <c r="H210" s="2">
        <v>43683.638194444444</v>
      </c>
      <c r="I210" s="50" t="s">
        <v>26</v>
      </c>
      <c r="J210" s="50" t="s">
        <v>27</v>
      </c>
      <c r="K210" s="50" t="s">
        <v>33</v>
      </c>
      <c r="L210" s="50" t="s">
        <v>25</v>
      </c>
      <c r="M210" s="51">
        <v>33</v>
      </c>
      <c r="N210" s="50" t="s">
        <v>34</v>
      </c>
      <c r="O210" s="51">
        <v>5</v>
      </c>
      <c r="P210" s="50" t="s">
        <v>25</v>
      </c>
      <c r="Q210" s="50" t="s">
        <v>25</v>
      </c>
      <c r="R210" s="2">
        <v>43693.615266203706</v>
      </c>
      <c r="S210" s="50" t="s">
        <v>25</v>
      </c>
      <c r="T210" s="50" t="s">
        <v>29</v>
      </c>
      <c r="U210" s="50" t="s">
        <v>30</v>
      </c>
      <c r="V210" s="51">
        <v>5</v>
      </c>
    </row>
    <row r="211" spans="1:22" ht="13.5" customHeight="1" x14ac:dyDescent="0.2">
      <c r="A211" s="50" t="s">
        <v>21</v>
      </c>
      <c r="B211" s="50" t="s">
        <v>161</v>
      </c>
      <c r="C211" s="50">
        <v>2.1</v>
      </c>
      <c r="D211" s="50" t="s">
        <v>162</v>
      </c>
      <c r="E211" s="50" t="s">
        <v>38</v>
      </c>
      <c r="F211" s="50" t="s">
        <v>25</v>
      </c>
      <c r="G211" s="2">
        <v>43655</v>
      </c>
      <c r="H211" s="2">
        <v>43683.638194444444</v>
      </c>
      <c r="I211" s="50" t="s">
        <v>26</v>
      </c>
      <c r="J211" s="50" t="s">
        <v>27</v>
      </c>
      <c r="K211" s="50" t="s">
        <v>35</v>
      </c>
      <c r="L211" s="50" t="s">
        <v>25</v>
      </c>
      <c r="M211" s="51">
        <v>1.6</v>
      </c>
      <c r="N211" s="50" t="s">
        <v>28</v>
      </c>
      <c r="O211" s="51">
        <v>0.1</v>
      </c>
      <c r="P211" s="50" t="s">
        <v>25</v>
      </c>
      <c r="Q211" s="50" t="s">
        <v>25</v>
      </c>
      <c r="R211" s="2">
        <v>43693.615266203706</v>
      </c>
      <c r="S211" s="50" t="s">
        <v>25</v>
      </c>
      <c r="T211" s="50" t="s">
        <v>29</v>
      </c>
      <c r="U211" s="50" t="s">
        <v>30</v>
      </c>
      <c r="V211" s="51">
        <v>0.1</v>
      </c>
    </row>
    <row r="212" spans="1:22" ht="13.5" customHeight="1" x14ac:dyDescent="0.2">
      <c r="A212" s="50" t="s">
        <v>21</v>
      </c>
      <c r="B212" s="50" t="s">
        <v>163</v>
      </c>
      <c r="C212" s="50">
        <v>2.2000000000000002</v>
      </c>
      <c r="D212" s="50" t="s">
        <v>164</v>
      </c>
      <c r="E212" s="50" t="s">
        <v>24</v>
      </c>
      <c r="F212" s="50" t="s">
        <v>25</v>
      </c>
      <c r="G212" s="2">
        <v>43655</v>
      </c>
      <c r="H212" s="2">
        <v>43683.638194444444</v>
      </c>
      <c r="I212" s="50" t="s">
        <v>26</v>
      </c>
      <c r="J212" s="50" t="s">
        <v>27</v>
      </c>
      <c r="K212" s="50" t="s">
        <v>31</v>
      </c>
      <c r="L212" s="50" t="s">
        <v>25</v>
      </c>
      <c r="M212" s="51">
        <v>46.2</v>
      </c>
      <c r="N212" s="50" t="s">
        <v>28</v>
      </c>
      <c r="O212" s="51">
        <v>0.2</v>
      </c>
      <c r="P212" s="50" t="s">
        <v>25</v>
      </c>
      <c r="Q212" s="50" t="s">
        <v>25</v>
      </c>
      <c r="R212" s="2">
        <v>43693.616388888891</v>
      </c>
      <c r="S212" s="50" t="s">
        <v>25</v>
      </c>
      <c r="T212" s="50" t="s">
        <v>29</v>
      </c>
      <c r="U212" s="50" t="s">
        <v>30</v>
      </c>
      <c r="V212" s="51">
        <v>0.2</v>
      </c>
    </row>
    <row r="213" spans="1:22" ht="13.5" customHeight="1" x14ac:dyDescent="0.2">
      <c r="A213" s="50" t="s">
        <v>21</v>
      </c>
      <c r="B213" s="50" t="s">
        <v>163</v>
      </c>
      <c r="C213" s="50">
        <v>2.2000000000000002</v>
      </c>
      <c r="D213" s="50" t="s">
        <v>164</v>
      </c>
      <c r="E213" s="50" t="s">
        <v>24</v>
      </c>
      <c r="F213" s="50" t="s">
        <v>25</v>
      </c>
      <c r="G213" s="2">
        <v>43655</v>
      </c>
      <c r="H213" s="2">
        <v>43683.638194444444</v>
      </c>
      <c r="I213" s="50" t="s">
        <v>26</v>
      </c>
      <c r="J213" s="50" t="s">
        <v>27</v>
      </c>
      <c r="K213" s="50" t="s">
        <v>33</v>
      </c>
      <c r="L213" s="50" t="s">
        <v>25</v>
      </c>
      <c r="M213" s="51">
        <v>15</v>
      </c>
      <c r="N213" s="50" t="s">
        <v>34</v>
      </c>
      <c r="O213" s="51">
        <v>5</v>
      </c>
      <c r="P213" s="50" t="s">
        <v>25</v>
      </c>
      <c r="Q213" s="50" t="s">
        <v>25</v>
      </c>
      <c r="R213" s="2">
        <v>43693.616388888891</v>
      </c>
      <c r="S213" s="50" t="s">
        <v>25</v>
      </c>
      <c r="T213" s="50" t="s">
        <v>29</v>
      </c>
      <c r="U213" s="50" t="s">
        <v>30</v>
      </c>
      <c r="V213" s="51">
        <v>5</v>
      </c>
    </row>
    <row r="214" spans="1:22" ht="13.5" customHeight="1" x14ac:dyDescent="0.2">
      <c r="A214" s="50" t="s">
        <v>21</v>
      </c>
      <c r="B214" s="50" t="s">
        <v>163</v>
      </c>
      <c r="C214" s="50">
        <v>2.2000000000000002</v>
      </c>
      <c r="D214" s="50" t="s">
        <v>164</v>
      </c>
      <c r="E214" s="50" t="s">
        <v>24</v>
      </c>
      <c r="F214" s="50" t="s">
        <v>25</v>
      </c>
      <c r="G214" s="2">
        <v>43655</v>
      </c>
      <c r="H214" s="2">
        <v>43683.638194444444</v>
      </c>
      <c r="I214" s="50" t="s">
        <v>26</v>
      </c>
      <c r="J214" s="50" t="s">
        <v>27</v>
      </c>
      <c r="K214" s="50" t="s">
        <v>35</v>
      </c>
      <c r="L214" s="50" t="s">
        <v>25</v>
      </c>
      <c r="M214" s="51">
        <v>0.6</v>
      </c>
      <c r="N214" s="50" t="s">
        <v>28</v>
      </c>
      <c r="O214" s="51">
        <v>0.1</v>
      </c>
      <c r="P214" s="50" t="s">
        <v>25</v>
      </c>
      <c r="Q214" s="50" t="s">
        <v>25</v>
      </c>
      <c r="R214" s="2">
        <v>43693.616388888891</v>
      </c>
      <c r="S214" s="50" t="s">
        <v>25</v>
      </c>
      <c r="T214" s="50" t="s">
        <v>29</v>
      </c>
      <c r="U214" s="50" t="s">
        <v>30</v>
      </c>
      <c r="V214" s="51">
        <v>0.1</v>
      </c>
    </row>
    <row r="215" spans="1:22" ht="13.5" customHeight="1" x14ac:dyDescent="0.2">
      <c r="A215" s="50" t="s">
        <v>21</v>
      </c>
      <c r="B215" s="50" t="s">
        <v>165</v>
      </c>
      <c r="C215" s="50">
        <v>2.2999999999999998</v>
      </c>
      <c r="D215" s="50" t="s">
        <v>166</v>
      </c>
      <c r="E215" s="50" t="s">
        <v>24</v>
      </c>
      <c r="F215" s="50" t="s">
        <v>25</v>
      </c>
      <c r="G215" s="2">
        <v>43655</v>
      </c>
      <c r="H215" s="2">
        <v>43683.638194444444</v>
      </c>
      <c r="I215" s="50" t="s">
        <v>26</v>
      </c>
      <c r="J215" s="50" t="s">
        <v>27</v>
      </c>
      <c r="K215" s="50" t="s">
        <v>31</v>
      </c>
      <c r="L215" s="50" t="s">
        <v>25</v>
      </c>
      <c r="M215" s="51">
        <v>78.900000000000006</v>
      </c>
      <c r="N215" s="50" t="s">
        <v>28</v>
      </c>
      <c r="O215" s="51">
        <v>0.2</v>
      </c>
      <c r="P215" s="50" t="s">
        <v>25</v>
      </c>
      <c r="Q215" s="50" t="s">
        <v>25</v>
      </c>
      <c r="R215" s="2">
        <v>43693.617511574077</v>
      </c>
      <c r="S215" s="50" t="s">
        <v>25</v>
      </c>
      <c r="T215" s="50" t="s">
        <v>29</v>
      </c>
      <c r="U215" s="50" t="s">
        <v>30</v>
      </c>
      <c r="V215" s="51">
        <v>0.2</v>
      </c>
    </row>
    <row r="216" spans="1:22" ht="13.5" customHeight="1" x14ac:dyDescent="0.2">
      <c r="A216" s="50" t="s">
        <v>21</v>
      </c>
      <c r="B216" s="50" t="s">
        <v>165</v>
      </c>
      <c r="C216" s="50">
        <v>2.2999999999999998</v>
      </c>
      <c r="D216" s="50" t="s">
        <v>166</v>
      </c>
      <c r="E216" s="50" t="s">
        <v>24</v>
      </c>
      <c r="F216" s="50" t="s">
        <v>25</v>
      </c>
      <c r="G216" s="2">
        <v>43655</v>
      </c>
      <c r="H216" s="2">
        <v>43683.638194444444</v>
      </c>
      <c r="I216" s="50" t="s">
        <v>26</v>
      </c>
      <c r="J216" s="50" t="s">
        <v>27</v>
      </c>
      <c r="K216" s="50" t="s">
        <v>33</v>
      </c>
      <c r="L216" s="50" t="s">
        <v>32</v>
      </c>
      <c r="M216" s="51">
        <v>5</v>
      </c>
      <c r="N216" s="50" t="s">
        <v>34</v>
      </c>
      <c r="O216" s="51">
        <v>5</v>
      </c>
      <c r="P216" s="50" t="s">
        <v>25</v>
      </c>
      <c r="Q216" s="50" t="s">
        <v>25</v>
      </c>
      <c r="R216" s="2">
        <v>43693.617511574077</v>
      </c>
      <c r="S216" s="50" t="s">
        <v>25</v>
      </c>
      <c r="T216" s="50" t="s">
        <v>29</v>
      </c>
      <c r="U216" s="50" t="s">
        <v>30</v>
      </c>
      <c r="V216" s="51">
        <v>5</v>
      </c>
    </row>
    <row r="217" spans="1:22" ht="13.5" customHeight="1" x14ac:dyDescent="0.2">
      <c r="A217" s="50" t="s">
        <v>21</v>
      </c>
      <c r="B217" s="50" t="s">
        <v>165</v>
      </c>
      <c r="C217" s="50">
        <v>2.2999999999999998</v>
      </c>
      <c r="D217" s="50" t="s">
        <v>166</v>
      </c>
      <c r="E217" s="50" t="s">
        <v>24</v>
      </c>
      <c r="F217" s="50" t="s">
        <v>25</v>
      </c>
      <c r="G217" s="2">
        <v>43655</v>
      </c>
      <c r="H217" s="2">
        <v>43683.638194444444</v>
      </c>
      <c r="I217" s="50" t="s">
        <v>26</v>
      </c>
      <c r="J217" s="50" t="s">
        <v>27</v>
      </c>
      <c r="K217" s="50" t="s">
        <v>35</v>
      </c>
      <c r="L217" s="50" t="s">
        <v>25</v>
      </c>
      <c r="M217" s="51">
        <v>56</v>
      </c>
      <c r="N217" s="50" t="s">
        <v>28</v>
      </c>
      <c r="O217" s="51">
        <v>0.1</v>
      </c>
      <c r="P217" s="50" t="s">
        <v>25</v>
      </c>
      <c r="Q217" s="50" t="s">
        <v>25</v>
      </c>
      <c r="R217" s="2">
        <v>43693.617511574077</v>
      </c>
      <c r="S217" s="50" t="s">
        <v>25</v>
      </c>
      <c r="T217" s="50" t="s">
        <v>29</v>
      </c>
      <c r="U217" s="50" t="s">
        <v>30</v>
      </c>
      <c r="V217" s="51">
        <v>0.1</v>
      </c>
    </row>
    <row r="218" spans="1:22" ht="13.5" customHeight="1" x14ac:dyDescent="0.2">
      <c r="A218" s="50" t="s">
        <v>21</v>
      </c>
      <c r="B218" s="50" t="s">
        <v>167</v>
      </c>
      <c r="C218" s="50">
        <v>2.4</v>
      </c>
      <c r="D218" s="50" t="s">
        <v>168</v>
      </c>
      <c r="E218" s="50" t="s">
        <v>24</v>
      </c>
      <c r="F218" s="50" t="s">
        <v>25</v>
      </c>
      <c r="G218" s="2">
        <v>43655</v>
      </c>
      <c r="H218" s="2">
        <v>43683.638194444444</v>
      </c>
      <c r="I218" s="50" t="s">
        <v>26</v>
      </c>
      <c r="J218" s="50" t="s">
        <v>27</v>
      </c>
      <c r="K218" s="50" t="s">
        <v>31</v>
      </c>
      <c r="L218" s="50" t="s">
        <v>25</v>
      </c>
      <c r="M218" s="51">
        <v>66.400000000000006</v>
      </c>
      <c r="N218" s="50" t="s">
        <v>28</v>
      </c>
      <c r="O218" s="51">
        <v>0.2</v>
      </c>
      <c r="P218" s="50" t="s">
        <v>25</v>
      </c>
      <c r="Q218" s="50" t="s">
        <v>25</v>
      </c>
      <c r="R218" s="2">
        <v>43693.618622685186</v>
      </c>
      <c r="S218" s="50" t="s">
        <v>25</v>
      </c>
      <c r="T218" s="50" t="s">
        <v>29</v>
      </c>
      <c r="U218" s="50" t="s">
        <v>30</v>
      </c>
      <c r="V218" s="51">
        <v>0.2</v>
      </c>
    </row>
    <row r="219" spans="1:22" ht="13.5" customHeight="1" x14ac:dyDescent="0.2">
      <c r="A219" s="50" t="s">
        <v>21</v>
      </c>
      <c r="B219" s="50" t="s">
        <v>167</v>
      </c>
      <c r="C219" s="50">
        <v>2.4</v>
      </c>
      <c r="D219" s="50" t="s">
        <v>168</v>
      </c>
      <c r="E219" s="50" t="s">
        <v>24</v>
      </c>
      <c r="F219" s="50" t="s">
        <v>25</v>
      </c>
      <c r="G219" s="2">
        <v>43655</v>
      </c>
      <c r="H219" s="2">
        <v>43683.638194444444</v>
      </c>
      <c r="I219" s="50" t="s">
        <v>26</v>
      </c>
      <c r="J219" s="50" t="s">
        <v>27</v>
      </c>
      <c r="K219" s="50" t="s">
        <v>33</v>
      </c>
      <c r="L219" s="50" t="s">
        <v>32</v>
      </c>
      <c r="M219" s="51">
        <v>5</v>
      </c>
      <c r="N219" s="50" t="s">
        <v>34</v>
      </c>
      <c r="O219" s="51">
        <v>5</v>
      </c>
      <c r="P219" s="50" t="s">
        <v>25</v>
      </c>
      <c r="Q219" s="50" t="s">
        <v>25</v>
      </c>
      <c r="R219" s="2">
        <v>43693.618622685186</v>
      </c>
      <c r="S219" s="50" t="s">
        <v>25</v>
      </c>
      <c r="T219" s="50" t="s">
        <v>29</v>
      </c>
      <c r="U219" s="50" t="s">
        <v>30</v>
      </c>
      <c r="V219" s="51">
        <v>5</v>
      </c>
    </row>
    <row r="220" spans="1:22" ht="13.5" customHeight="1" x14ac:dyDescent="0.2">
      <c r="A220" s="50" t="s">
        <v>21</v>
      </c>
      <c r="B220" s="50" t="s">
        <v>167</v>
      </c>
      <c r="C220" s="50">
        <v>2.4</v>
      </c>
      <c r="D220" s="50" t="s">
        <v>168</v>
      </c>
      <c r="E220" s="50" t="s">
        <v>24</v>
      </c>
      <c r="F220" s="50" t="s">
        <v>25</v>
      </c>
      <c r="G220" s="2">
        <v>43655</v>
      </c>
      <c r="H220" s="2">
        <v>43683.638194444444</v>
      </c>
      <c r="I220" s="50" t="s">
        <v>26</v>
      </c>
      <c r="J220" s="50" t="s">
        <v>27</v>
      </c>
      <c r="K220" s="50" t="s">
        <v>35</v>
      </c>
      <c r="L220" s="50" t="s">
        <v>25</v>
      </c>
      <c r="M220" s="51">
        <v>5.3</v>
      </c>
      <c r="N220" s="50" t="s">
        <v>28</v>
      </c>
      <c r="O220" s="51">
        <v>0.1</v>
      </c>
      <c r="P220" s="50" t="s">
        <v>25</v>
      </c>
      <c r="Q220" s="50" t="s">
        <v>25</v>
      </c>
      <c r="R220" s="2">
        <v>43693.618622685186</v>
      </c>
      <c r="S220" s="50" t="s">
        <v>25</v>
      </c>
      <c r="T220" s="50" t="s">
        <v>29</v>
      </c>
      <c r="U220" s="50" t="s">
        <v>30</v>
      </c>
      <c r="V220" s="51">
        <v>0.1</v>
      </c>
    </row>
    <row r="221" spans="1:22" ht="13.5" customHeight="1" x14ac:dyDescent="0.2">
      <c r="A221" s="50" t="s">
        <v>21</v>
      </c>
      <c r="B221" s="50" t="s">
        <v>169</v>
      </c>
      <c r="C221" s="50">
        <v>2.1</v>
      </c>
      <c r="D221" s="50" t="s">
        <v>170</v>
      </c>
      <c r="E221" s="50" t="s">
        <v>24</v>
      </c>
      <c r="F221" s="50" t="s">
        <v>25</v>
      </c>
      <c r="G221" s="2">
        <v>43656</v>
      </c>
      <c r="H221" s="2">
        <v>43683.638194444444</v>
      </c>
      <c r="I221" s="50" t="s">
        <v>26</v>
      </c>
      <c r="J221" s="50" t="s">
        <v>27</v>
      </c>
      <c r="K221" s="50" t="s">
        <v>31</v>
      </c>
      <c r="L221" s="50" t="s">
        <v>25</v>
      </c>
      <c r="M221" s="51">
        <v>101</v>
      </c>
      <c r="N221" s="50" t="s">
        <v>28</v>
      </c>
      <c r="O221" s="51">
        <v>0.2</v>
      </c>
      <c r="P221" s="50" t="s">
        <v>25</v>
      </c>
      <c r="Q221" s="50" t="s">
        <v>25</v>
      </c>
      <c r="R221" s="2">
        <v>43693.619745370372</v>
      </c>
      <c r="S221" s="50" t="s">
        <v>25</v>
      </c>
      <c r="T221" s="50" t="s">
        <v>29</v>
      </c>
      <c r="U221" s="50" t="s">
        <v>30</v>
      </c>
      <c r="V221" s="51">
        <v>0.2</v>
      </c>
    </row>
    <row r="222" spans="1:22" ht="13.5" customHeight="1" x14ac:dyDescent="0.2">
      <c r="A222" s="50" t="s">
        <v>21</v>
      </c>
      <c r="B222" s="50" t="s">
        <v>169</v>
      </c>
      <c r="C222" s="50">
        <v>2.1</v>
      </c>
      <c r="D222" s="50" t="s">
        <v>170</v>
      </c>
      <c r="E222" s="50" t="s">
        <v>24</v>
      </c>
      <c r="F222" s="50" t="s">
        <v>25</v>
      </c>
      <c r="G222" s="2">
        <v>43656</v>
      </c>
      <c r="H222" s="2">
        <v>43683.638194444444</v>
      </c>
      <c r="I222" s="50" t="s">
        <v>26</v>
      </c>
      <c r="J222" s="50" t="s">
        <v>27</v>
      </c>
      <c r="K222" s="50" t="s">
        <v>33</v>
      </c>
      <c r="L222" s="50" t="s">
        <v>25</v>
      </c>
      <c r="M222" s="51">
        <v>43</v>
      </c>
      <c r="N222" s="50" t="s">
        <v>34</v>
      </c>
      <c r="O222" s="51">
        <v>5</v>
      </c>
      <c r="P222" s="50" t="s">
        <v>25</v>
      </c>
      <c r="Q222" s="50" t="s">
        <v>25</v>
      </c>
      <c r="R222" s="2">
        <v>43693.619745370372</v>
      </c>
      <c r="S222" s="50" t="s">
        <v>25</v>
      </c>
      <c r="T222" s="50" t="s">
        <v>29</v>
      </c>
      <c r="U222" s="50" t="s">
        <v>30</v>
      </c>
      <c r="V222" s="51">
        <v>5</v>
      </c>
    </row>
    <row r="223" spans="1:22" ht="13.5" customHeight="1" x14ac:dyDescent="0.2">
      <c r="A223" s="50" t="s">
        <v>21</v>
      </c>
      <c r="B223" s="50" t="s">
        <v>169</v>
      </c>
      <c r="C223" s="50">
        <v>2.1</v>
      </c>
      <c r="D223" s="50" t="s">
        <v>170</v>
      </c>
      <c r="E223" s="50" t="s">
        <v>24</v>
      </c>
      <c r="F223" s="50" t="s">
        <v>25</v>
      </c>
      <c r="G223" s="2">
        <v>43656</v>
      </c>
      <c r="H223" s="2">
        <v>43683.638194444444</v>
      </c>
      <c r="I223" s="50" t="s">
        <v>26</v>
      </c>
      <c r="J223" s="50" t="s">
        <v>27</v>
      </c>
      <c r="K223" s="50" t="s">
        <v>35</v>
      </c>
      <c r="L223" s="50" t="s">
        <v>25</v>
      </c>
      <c r="M223" s="51">
        <v>1.8</v>
      </c>
      <c r="N223" s="50" t="s">
        <v>28</v>
      </c>
      <c r="O223" s="51">
        <v>0.1</v>
      </c>
      <c r="P223" s="50" t="s">
        <v>25</v>
      </c>
      <c r="Q223" s="50" t="s">
        <v>25</v>
      </c>
      <c r="R223" s="2">
        <v>43693.619745370372</v>
      </c>
      <c r="S223" s="50" t="s">
        <v>25</v>
      </c>
      <c r="T223" s="50" t="s">
        <v>29</v>
      </c>
      <c r="U223" s="50" t="s">
        <v>30</v>
      </c>
      <c r="V223" s="51">
        <v>0.1</v>
      </c>
    </row>
    <row r="224" spans="1:22" ht="13.5" customHeight="1" x14ac:dyDescent="0.2">
      <c r="A224" s="50" t="s">
        <v>21</v>
      </c>
      <c r="B224" s="50" t="s">
        <v>171</v>
      </c>
      <c r="C224" s="50">
        <v>2.2000000000000002</v>
      </c>
      <c r="D224" s="50" t="s">
        <v>172</v>
      </c>
      <c r="E224" s="50" t="s">
        <v>24</v>
      </c>
      <c r="F224" s="50" t="s">
        <v>25</v>
      </c>
      <c r="G224" s="2">
        <v>43656</v>
      </c>
      <c r="H224" s="2">
        <v>43683.638194444444</v>
      </c>
      <c r="I224" s="50" t="s">
        <v>26</v>
      </c>
      <c r="J224" s="50" t="s">
        <v>27</v>
      </c>
      <c r="K224" s="50" t="s">
        <v>31</v>
      </c>
      <c r="L224" s="50" t="s">
        <v>25</v>
      </c>
      <c r="M224" s="51">
        <v>44.5</v>
      </c>
      <c r="N224" s="50" t="s">
        <v>28</v>
      </c>
      <c r="O224" s="51">
        <v>0.2</v>
      </c>
      <c r="P224" s="50" t="s">
        <v>25</v>
      </c>
      <c r="Q224" s="50" t="s">
        <v>25</v>
      </c>
      <c r="R224" s="2">
        <v>43693.620868055557</v>
      </c>
      <c r="S224" s="50" t="s">
        <v>25</v>
      </c>
      <c r="T224" s="50" t="s">
        <v>29</v>
      </c>
      <c r="U224" s="50" t="s">
        <v>30</v>
      </c>
      <c r="V224" s="51">
        <v>0.2</v>
      </c>
    </row>
    <row r="225" spans="1:22" ht="13.5" customHeight="1" x14ac:dyDescent="0.2">
      <c r="A225" s="50" t="s">
        <v>21</v>
      </c>
      <c r="B225" s="50" t="s">
        <v>171</v>
      </c>
      <c r="C225" s="50">
        <v>2.2000000000000002</v>
      </c>
      <c r="D225" s="50" t="s">
        <v>172</v>
      </c>
      <c r="E225" s="50" t="s">
        <v>24</v>
      </c>
      <c r="F225" s="50" t="s">
        <v>25</v>
      </c>
      <c r="G225" s="2">
        <v>43656</v>
      </c>
      <c r="H225" s="2">
        <v>43683.638194444444</v>
      </c>
      <c r="I225" s="50" t="s">
        <v>26</v>
      </c>
      <c r="J225" s="50" t="s">
        <v>27</v>
      </c>
      <c r="K225" s="50" t="s">
        <v>33</v>
      </c>
      <c r="L225" s="50" t="s">
        <v>25</v>
      </c>
      <c r="M225" s="51">
        <v>15</v>
      </c>
      <c r="N225" s="50" t="s">
        <v>34</v>
      </c>
      <c r="O225" s="51">
        <v>5</v>
      </c>
      <c r="P225" s="50" t="s">
        <v>25</v>
      </c>
      <c r="Q225" s="50" t="s">
        <v>25</v>
      </c>
      <c r="R225" s="2">
        <v>43693.620868055557</v>
      </c>
      <c r="S225" s="50" t="s">
        <v>25</v>
      </c>
      <c r="T225" s="50" t="s">
        <v>29</v>
      </c>
      <c r="U225" s="50" t="s">
        <v>30</v>
      </c>
      <c r="V225" s="51">
        <v>5</v>
      </c>
    </row>
    <row r="226" spans="1:22" ht="13.5" customHeight="1" x14ac:dyDescent="0.2">
      <c r="A226" s="50" t="s">
        <v>21</v>
      </c>
      <c r="B226" s="50" t="s">
        <v>171</v>
      </c>
      <c r="C226" s="50">
        <v>2.2000000000000002</v>
      </c>
      <c r="D226" s="50" t="s">
        <v>172</v>
      </c>
      <c r="E226" s="50" t="s">
        <v>24</v>
      </c>
      <c r="F226" s="50" t="s">
        <v>25</v>
      </c>
      <c r="G226" s="2">
        <v>43656</v>
      </c>
      <c r="H226" s="2">
        <v>43683.638194444444</v>
      </c>
      <c r="I226" s="50" t="s">
        <v>26</v>
      </c>
      <c r="J226" s="50" t="s">
        <v>27</v>
      </c>
      <c r="K226" s="50" t="s">
        <v>35</v>
      </c>
      <c r="L226" s="50" t="s">
        <v>25</v>
      </c>
      <c r="M226" s="51">
        <v>0.8</v>
      </c>
      <c r="N226" s="50" t="s">
        <v>28</v>
      </c>
      <c r="O226" s="51">
        <v>0.1</v>
      </c>
      <c r="P226" s="50" t="s">
        <v>25</v>
      </c>
      <c r="Q226" s="50" t="s">
        <v>25</v>
      </c>
      <c r="R226" s="2">
        <v>43693.620868055557</v>
      </c>
      <c r="S226" s="50" t="s">
        <v>25</v>
      </c>
      <c r="T226" s="50" t="s">
        <v>29</v>
      </c>
      <c r="U226" s="50" t="s">
        <v>30</v>
      </c>
      <c r="V226" s="51">
        <v>0.1</v>
      </c>
    </row>
    <row r="227" spans="1:22" ht="13.5" customHeight="1" x14ac:dyDescent="0.2">
      <c r="A227" s="50" t="s">
        <v>21</v>
      </c>
      <c r="B227" s="50" t="s">
        <v>173</v>
      </c>
      <c r="C227" s="50">
        <v>2.2999999999999998</v>
      </c>
      <c r="D227" s="50" t="s">
        <v>174</v>
      </c>
      <c r="E227" s="50" t="s">
        <v>24</v>
      </c>
      <c r="F227" s="50" t="s">
        <v>25</v>
      </c>
      <c r="G227" s="2">
        <v>43656</v>
      </c>
      <c r="H227" s="2">
        <v>43683.638194444444</v>
      </c>
      <c r="I227" s="50" t="s">
        <v>26</v>
      </c>
      <c r="J227" s="50" t="s">
        <v>27</v>
      </c>
      <c r="K227" s="50" t="s">
        <v>31</v>
      </c>
      <c r="L227" s="50" t="s">
        <v>25</v>
      </c>
      <c r="M227" s="51">
        <v>77.3</v>
      </c>
      <c r="N227" s="50" t="s">
        <v>28</v>
      </c>
      <c r="O227" s="51">
        <v>0.2</v>
      </c>
      <c r="P227" s="50" t="s">
        <v>25</v>
      </c>
      <c r="Q227" s="50" t="s">
        <v>25</v>
      </c>
      <c r="R227" s="2">
        <v>43693.621990740743</v>
      </c>
      <c r="S227" s="50" t="s">
        <v>25</v>
      </c>
      <c r="T227" s="50" t="s">
        <v>29</v>
      </c>
      <c r="U227" s="50" t="s">
        <v>30</v>
      </c>
      <c r="V227" s="51">
        <v>0.2</v>
      </c>
    </row>
    <row r="228" spans="1:22" ht="13.5" customHeight="1" x14ac:dyDescent="0.2">
      <c r="A228" s="50" t="s">
        <v>21</v>
      </c>
      <c r="B228" s="50" t="s">
        <v>173</v>
      </c>
      <c r="C228" s="50">
        <v>2.2999999999999998</v>
      </c>
      <c r="D228" s="50" t="s">
        <v>174</v>
      </c>
      <c r="E228" s="50" t="s">
        <v>24</v>
      </c>
      <c r="F228" s="50" t="s">
        <v>25</v>
      </c>
      <c r="G228" s="2">
        <v>43656</v>
      </c>
      <c r="H228" s="2">
        <v>43683.638194444444</v>
      </c>
      <c r="I228" s="50" t="s">
        <v>26</v>
      </c>
      <c r="J228" s="50" t="s">
        <v>27</v>
      </c>
      <c r="K228" s="50" t="s">
        <v>33</v>
      </c>
      <c r="L228" s="50" t="s">
        <v>32</v>
      </c>
      <c r="M228" s="51">
        <v>5</v>
      </c>
      <c r="N228" s="50" t="s">
        <v>34</v>
      </c>
      <c r="O228" s="51">
        <v>5</v>
      </c>
      <c r="P228" s="50" t="s">
        <v>25</v>
      </c>
      <c r="Q228" s="50" t="s">
        <v>25</v>
      </c>
      <c r="R228" s="2">
        <v>43693.621990740743</v>
      </c>
      <c r="S228" s="50" t="s">
        <v>25</v>
      </c>
      <c r="T228" s="50" t="s">
        <v>29</v>
      </c>
      <c r="U228" s="50" t="s">
        <v>30</v>
      </c>
      <c r="V228" s="51">
        <v>5</v>
      </c>
    </row>
    <row r="229" spans="1:22" ht="13.5" customHeight="1" x14ac:dyDescent="0.2">
      <c r="A229" s="50" t="s">
        <v>21</v>
      </c>
      <c r="B229" s="50" t="s">
        <v>173</v>
      </c>
      <c r="C229" s="50">
        <v>2.2999999999999998</v>
      </c>
      <c r="D229" s="50" t="s">
        <v>174</v>
      </c>
      <c r="E229" s="50" t="s">
        <v>24</v>
      </c>
      <c r="F229" s="50" t="s">
        <v>25</v>
      </c>
      <c r="G229" s="2">
        <v>43656</v>
      </c>
      <c r="H229" s="2">
        <v>43683.638194444444</v>
      </c>
      <c r="I229" s="50" t="s">
        <v>26</v>
      </c>
      <c r="J229" s="50" t="s">
        <v>27</v>
      </c>
      <c r="K229" s="50" t="s">
        <v>35</v>
      </c>
      <c r="L229" s="50" t="s">
        <v>25</v>
      </c>
      <c r="M229" s="51">
        <v>44.8</v>
      </c>
      <c r="N229" s="50" t="s">
        <v>28</v>
      </c>
      <c r="O229" s="51">
        <v>0.1</v>
      </c>
      <c r="P229" s="50" t="s">
        <v>25</v>
      </c>
      <c r="Q229" s="50" t="s">
        <v>25</v>
      </c>
      <c r="R229" s="2">
        <v>43693.621990740743</v>
      </c>
      <c r="S229" s="50" t="s">
        <v>25</v>
      </c>
      <c r="T229" s="50" t="s">
        <v>29</v>
      </c>
      <c r="U229" s="50" t="s">
        <v>30</v>
      </c>
      <c r="V229" s="51">
        <v>0.1</v>
      </c>
    </row>
    <row r="230" spans="1:22" ht="13.5" customHeight="1" x14ac:dyDescent="0.2">
      <c r="A230" s="50" t="s">
        <v>21</v>
      </c>
      <c r="B230" s="50" t="s">
        <v>175</v>
      </c>
      <c r="C230" s="50">
        <v>2.4</v>
      </c>
      <c r="D230" s="50" t="s">
        <v>176</v>
      </c>
      <c r="E230" s="50" t="s">
        <v>24</v>
      </c>
      <c r="F230" s="50" t="s">
        <v>25</v>
      </c>
      <c r="G230" s="2">
        <v>43656</v>
      </c>
      <c r="H230" s="2">
        <v>43683.638194444444</v>
      </c>
      <c r="I230" s="50" t="s">
        <v>26</v>
      </c>
      <c r="J230" s="50" t="s">
        <v>27</v>
      </c>
      <c r="K230" s="50" t="s">
        <v>31</v>
      </c>
      <c r="L230" s="50" t="s">
        <v>25</v>
      </c>
      <c r="M230" s="51">
        <v>64.599999999999994</v>
      </c>
      <c r="N230" s="50" t="s">
        <v>28</v>
      </c>
      <c r="O230" s="51">
        <v>0.2</v>
      </c>
      <c r="P230" s="50" t="s">
        <v>25</v>
      </c>
      <c r="Q230" s="50" t="s">
        <v>25</v>
      </c>
      <c r="R230" s="2">
        <v>43693.623113425929</v>
      </c>
      <c r="S230" s="50" t="s">
        <v>25</v>
      </c>
      <c r="T230" s="50" t="s">
        <v>29</v>
      </c>
      <c r="U230" s="50" t="s">
        <v>30</v>
      </c>
      <c r="V230" s="51">
        <v>0.2</v>
      </c>
    </row>
    <row r="231" spans="1:22" ht="13.5" customHeight="1" x14ac:dyDescent="0.2">
      <c r="A231" s="50" t="s">
        <v>21</v>
      </c>
      <c r="B231" s="50" t="s">
        <v>175</v>
      </c>
      <c r="C231" s="50">
        <v>2.4</v>
      </c>
      <c r="D231" s="50" t="s">
        <v>176</v>
      </c>
      <c r="E231" s="50" t="s">
        <v>24</v>
      </c>
      <c r="F231" s="50" t="s">
        <v>25</v>
      </c>
      <c r="G231" s="2">
        <v>43656</v>
      </c>
      <c r="H231" s="2">
        <v>43683.638194444444</v>
      </c>
      <c r="I231" s="50" t="s">
        <v>26</v>
      </c>
      <c r="J231" s="50" t="s">
        <v>27</v>
      </c>
      <c r="K231" s="50" t="s">
        <v>33</v>
      </c>
      <c r="L231" s="50" t="s">
        <v>25</v>
      </c>
      <c r="M231" s="51">
        <v>8</v>
      </c>
      <c r="N231" s="50" t="s">
        <v>34</v>
      </c>
      <c r="O231" s="51">
        <v>5</v>
      </c>
      <c r="P231" s="50" t="s">
        <v>25</v>
      </c>
      <c r="Q231" s="50" t="s">
        <v>25</v>
      </c>
      <c r="R231" s="2">
        <v>43693.623113425929</v>
      </c>
      <c r="S231" s="50" t="s">
        <v>25</v>
      </c>
      <c r="T231" s="50" t="s">
        <v>29</v>
      </c>
      <c r="U231" s="50" t="s">
        <v>30</v>
      </c>
      <c r="V231" s="51">
        <v>5</v>
      </c>
    </row>
    <row r="232" spans="1:22" ht="13.5" customHeight="1" x14ac:dyDescent="0.2">
      <c r="A232" s="50" t="s">
        <v>21</v>
      </c>
      <c r="B232" s="50" t="s">
        <v>175</v>
      </c>
      <c r="C232" s="50">
        <v>2.4</v>
      </c>
      <c r="D232" s="50" t="s">
        <v>176</v>
      </c>
      <c r="E232" s="50" t="s">
        <v>24</v>
      </c>
      <c r="F232" s="50" t="s">
        <v>25</v>
      </c>
      <c r="G232" s="2">
        <v>43656</v>
      </c>
      <c r="H232" s="2">
        <v>43683.638194444444</v>
      </c>
      <c r="I232" s="50" t="s">
        <v>26</v>
      </c>
      <c r="J232" s="50" t="s">
        <v>27</v>
      </c>
      <c r="K232" s="50" t="s">
        <v>35</v>
      </c>
      <c r="L232" s="50" t="s">
        <v>25</v>
      </c>
      <c r="M232" s="51">
        <v>5.0999999999999996</v>
      </c>
      <c r="N232" s="50" t="s">
        <v>28</v>
      </c>
      <c r="O232" s="51">
        <v>0.1</v>
      </c>
      <c r="P232" s="50" t="s">
        <v>25</v>
      </c>
      <c r="Q232" s="50" t="s">
        <v>25</v>
      </c>
      <c r="R232" s="2">
        <v>43693.623113425929</v>
      </c>
      <c r="S232" s="50" t="s">
        <v>25</v>
      </c>
      <c r="T232" s="50" t="s">
        <v>29</v>
      </c>
      <c r="U232" s="50" t="s">
        <v>30</v>
      </c>
      <c r="V232" s="51">
        <v>0.1</v>
      </c>
    </row>
    <row r="233" spans="1:22" ht="13.5" customHeight="1" x14ac:dyDescent="0.2">
      <c r="A233" s="50" t="s">
        <v>21</v>
      </c>
      <c r="B233" s="50" t="s">
        <v>177</v>
      </c>
      <c r="C233" s="4" t="s">
        <v>58</v>
      </c>
      <c r="D233" s="50" t="s">
        <v>178</v>
      </c>
      <c r="E233" s="50" t="s">
        <v>58</v>
      </c>
      <c r="F233" s="50" t="s">
        <v>25</v>
      </c>
      <c r="G233" s="2">
        <v>43656</v>
      </c>
      <c r="H233" s="2">
        <v>43683.638194444444</v>
      </c>
      <c r="I233" s="50" t="s">
        <v>26</v>
      </c>
      <c r="J233" s="50" t="s">
        <v>27</v>
      </c>
      <c r="K233" s="50" t="s">
        <v>31</v>
      </c>
      <c r="L233" s="50" t="s">
        <v>32</v>
      </c>
      <c r="M233" s="51">
        <v>0.2</v>
      </c>
      <c r="N233" s="50" t="s">
        <v>28</v>
      </c>
      <c r="O233" s="51">
        <v>0.2</v>
      </c>
      <c r="P233" s="50" t="s">
        <v>25</v>
      </c>
      <c r="Q233" s="50" t="s">
        <v>25</v>
      </c>
      <c r="R233" s="2">
        <v>43693.593842592592</v>
      </c>
      <c r="S233" s="50" t="s">
        <v>25</v>
      </c>
      <c r="T233" s="50" t="s">
        <v>29</v>
      </c>
      <c r="U233" s="50" t="s">
        <v>30</v>
      </c>
      <c r="V233" s="51">
        <v>0.2</v>
      </c>
    </row>
    <row r="234" spans="1:22" ht="13.5" customHeight="1" x14ac:dyDescent="0.2">
      <c r="A234" s="50" t="s">
        <v>21</v>
      </c>
      <c r="B234" s="50" t="s">
        <v>177</v>
      </c>
      <c r="C234" s="4" t="s">
        <v>58</v>
      </c>
      <c r="D234" s="50" t="s">
        <v>178</v>
      </c>
      <c r="E234" s="50" t="s">
        <v>58</v>
      </c>
      <c r="F234" s="50" t="s">
        <v>25</v>
      </c>
      <c r="G234" s="2">
        <v>43656</v>
      </c>
      <c r="H234" s="2">
        <v>43683.638194444444</v>
      </c>
      <c r="I234" s="50" t="s">
        <v>26</v>
      </c>
      <c r="J234" s="50" t="s">
        <v>27</v>
      </c>
      <c r="K234" s="50" t="s">
        <v>33</v>
      </c>
      <c r="L234" s="50" t="s">
        <v>32</v>
      </c>
      <c r="M234" s="51">
        <v>5</v>
      </c>
      <c r="N234" s="50" t="s">
        <v>34</v>
      </c>
      <c r="O234" s="51">
        <v>5</v>
      </c>
      <c r="P234" s="50" t="s">
        <v>25</v>
      </c>
      <c r="Q234" s="50" t="s">
        <v>25</v>
      </c>
      <c r="R234" s="2">
        <v>43693.593842592592</v>
      </c>
      <c r="S234" s="50" t="s">
        <v>25</v>
      </c>
      <c r="T234" s="50" t="s">
        <v>29</v>
      </c>
      <c r="U234" s="50" t="s">
        <v>30</v>
      </c>
      <c r="V234" s="51">
        <v>5</v>
      </c>
    </row>
    <row r="235" spans="1:22" ht="13.5" customHeight="1" x14ac:dyDescent="0.2">
      <c r="A235" s="50" t="s">
        <v>21</v>
      </c>
      <c r="B235" s="50" t="s">
        <v>177</v>
      </c>
      <c r="C235" s="4" t="s">
        <v>58</v>
      </c>
      <c r="D235" s="50" t="s">
        <v>178</v>
      </c>
      <c r="E235" s="50" t="s">
        <v>58</v>
      </c>
      <c r="F235" s="50" t="s">
        <v>25</v>
      </c>
      <c r="G235" s="2">
        <v>43656</v>
      </c>
      <c r="H235" s="2">
        <v>43683.638194444444</v>
      </c>
      <c r="I235" s="50" t="s">
        <v>26</v>
      </c>
      <c r="J235" s="50" t="s">
        <v>27</v>
      </c>
      <c r="K235" s="50" t="s">
        <v>35</v>
      </c>
      <c r="L235" s="50" t="s">
        <v>25</v>
      </c>
      <c r="M235" s="51">
        <v>0.2</v>
      </c>
      <c r="N235" s="50" t="s">
        <v>28</v>
      </c>
      <c r="O235" s="51">
        <v>0.1</v>
      </c>
      <c r="P235" s="50" t="s">
        <v>25</v>
      </c>
      <c r="Q235" s="50" t="s">
        <v>25</v>
      </c>
      <c r="R235" s="2">
        <v>43693.593842592592</v>
      </c>
      <c r="S235" s="50" t="s">
        <v>25</v>
      </c>
      <c r="T235" s="50" t="s">
        <v>29</v>
      </c>
      <c r="U235" s="50" t="s">
        <v>30</v>
      </c>
      <c r="V235" s="51">
        <v>0.1</v>
      </c>
    </row>
    <row r="236" spans="1:22" ht="13.5" customHeight="1" x14ac:dyDescent="0.2">
      <c r="A236" s="50" t="s">
        <v>21</v>
      </c>
      <c r="B236" s="50" t="s">
        <v>179</v>
      </c>
      <c r="C236" s="50">
        <v>2.1</v>
      </c>
      <c r="D236" s="50" t="s">
        <v>180</v>
      </c>
      <c r="E236" s="50" t="s">
        <v>24</v>
      </c>
      <c r="F236" s="50" t="s">
        <v>25</v>
      </c>
      <c r="G236" s="2">
        <v>43657</v>
      </c>
      <c r="H236" s="2">
        <v>43683.638194444444</v>
      </c>
      <c r="I236" s="50" t="s">
        <v>26</v>
      </c>
      <c r="J236" s="50" t="s">
        <v>27</v>
      </c>
      <c r="K236" s="50" t="s">
        <v>31</v>
      </c>
      <c r="L236" s="50" t="s">
        <v>25</v>
      </c>
      <c r="M236" s="51">
        <v>109</v>
      </c>
      <c r="N236" s="50" t="s">
        <v>28</v>
      </c>
      <c r="O236" s="51">
        <v>0.2</v>
      </c>
      <c r="P236" s="50" t="s">
        <v>25</v>
      </c>
      <c r="Q236" s="50" t="s">
        <v>25</v>
      </c>
      <c r="R236" s="2">
        <v>43693.624236111114</v>
      </c>
      <c r="S236" s="50" t="s">
        <v>25</v>
      </c>
      <c r="T236" s="50" t="s">
        <v>29</v>
      </c>
      <c r="U236" s="50" t="s">
        <v>30</v>
      </c>
      <c r="V236" s="51">
        <v>0.2</v>
      </c>
    </row>
    <row r="237" spans="1:22" ht="13.5" customHeight="1" x14ac:dyDescent="0.2">
      <c r="A237" s="50" t="s">
        <v>21</v>
      </c>
      <c r="B237" s="50" t="s">
        <v>179</v>
      </c>
      <c r="C237" s="50">
        <v>2.1</v>
      </c>
      <c r="D237" s="50" t="s">
        <v>180</v>
      </c>
      <c r="E237" s="50" t="s">
        <v>24</v>
      </c>
      <c r="F237" s="50" t="s">
        <v>25</v>
      </c>
      <c r="G237" s="2">
        <v>43657</v>
      </c>
      <c r="H237" s="2">
        <v>43683.638194444444</v>
      </c>
      <c r="I237" s="50" t="s">
        <v>26</v>
      </c>
      <c r="J237" s="50" t="s">
        <v>27</v>
      </c>
      <c r="K237" s="50" t="s">
        <v>33</v>
      </c>
      <c r="L237" s="50" t="s">
        <v>25</v>
      </c>
      <c r="M237" s="51">
        <v>37</v>
      </c>
      <c r="N237" s="50" t="s">
        <v>34</v>
      </c>
      <c r="O237" s="51">
        <v>5</v>
      </c>
      <c r="P237" s="50" t="s">
        <v>25</v>
      </c>
      <c r="Q237" s="50" t="s">
        <v>25</v>
      </c>
      <c r="R237" s="2">
        <v>43693.624236111114</v>
      </c>
      <c r="S237" s="50" t="s">
        <v>25</v>
      </c>
      <c r="T237" s="50" t="s">
        <v>29</v>
      </c>
      <c r="U237" s="50" t="s">
        <v>30</v>
      </c>
      <c r="V237" s="51">
        <v>5</v>
      </c>
    </row>
    <row r="238" spans="1:22" ht="13.5" customHeight="1" x14ac:dyDescent="0.2">
      <c r="A238" s="50" t="s">
        <v>21</v>
      </c>
      <c r="B238" s="50" t="s">
        <v>179</v>
      </c>
      <c r="C238" s="50">
        <v>2.1</v>
      </c>
      <c r="D238" s="50" t="s">
        <v>180</v>
      </c>
      <c r="E238" s="50" t="s">
        <v>24</v>
      </c>
      <c r="F238" s="50" t="s">
        <v>25</v>
      </c>
      <c r="G238" s="2">
        <v>43657</v>
      </c>
      <c r="H238" s="2">
        <v>43683.638194444444</v>
      </c>
      <c r="I238" s="50" t="s">
        <v>26</v>
      </c>
      <c r="J238" s="50" t="s">
        <v>27</v>
      </c>
      <c r="K238" s="50" t="s">
        <v>35</v>
      </c>
      <c r="L238" s="50" t="s">
        <v>25</v>
      </c>
      <c r="M238" s="51">
        <v>2.1</v>
      </c>
      <c r="N238" s="50" t="s">
        <v>28</v>
      </c>
      <c r="O238" s="51">
        <v>0.1</v>
      </c>
      <c r="P238" s="50" t="s">
        <v>25</v>
      </c>
      <c r="Q238" s="50" t="s">
        <v>25</v>
      </c>
      <c r="R238" s="2">
        <v>43693.624236111114</v>
      </c>
      <c r="S238" s="50" t="s">
        <v>25</v>
      </c>
      <c r="T238" s="50" t="s">
        <v>29</v>
      </c>
      <c r="U238" s="50" t="s">
        <v>30</v>
      </c>
      <c r="V238" s="51">
        <v>0.1</v>
      </c>
    </row>
    <row r="239" spans="1:22" ht="13.5" customHeight="1" x14ac:dyDescent="0.2">
      <c r="A239" s="50" t="s">
        <v>21</v>
      </c>
      <c r="B239" s="50" t="s">
        <v>181</v>
      </c>
      <c r="C239" s="50">
        <v>2.2000000000000002</v>
      </c>
      <c r="D239" s="50" t="s">
        <v>182</v>
      </c>
      <c r="E239" s="50" t="s">
        <v>24</v>
      </c>
      <c r="F239" s="50" t="s">
        <v>25</v>
      </c>
      <c r="G239" s="2">
        <v>43657</v>
      </c>
      <c r="H239" s="2">
        <v>43683.638194444444</v>
      </c>
      <c r="I239" s="50" t="s">
        <v>26</v>
      </c>
      <c r="J239" s="50" t="s">
        <v>27</v>
      </c>
      <c r="K239" s="50" t="s">
        <v>31</v>
      </c>
      <c r="L239" s="50" t="s">
        <v>25</v>
      </c>
      <c r="M239" s="51">
        <v>45.5</v>
      </c>
      <c r="N239" s="50" t="s">
        <v>28</v>
      </c>
      <c r="O239" s="51">
        <v>0.2</v>
      </c>
      <c r="P239" s="50" t="s">
        <v>25</v>
      </c>
      <c r="Q239" s="50" t="s">
        <v>25</v>
      </c>
      <c r="R239" s="2">
        <v>43693.625358796293</v>
      </c>
      <c r="S239" s="50" t="s">
        <v>25</v>
      </c>
      <c r="T239" s="50" t="s">
        <v>29</v>
      </c>
      <c r="U239" s="50" t="s">
        <v>30</v>
      </c>
      <c r="V239" s="51">
        <v>0.2</v>
      </c>
    </row>
    <row r="240" spans="1:22" ht="13.5" customHeight="1" x14ac:dyDescent="0.2">
      <c r="A240" s="50" t="s">
        <v>21</v>
      </c>
      <c r="B240" s="50" t="s">
        <v>181</v>
      </c>
      <c r="C240" s="50">
        <v>2.2000000000000002</v>
      </c>
      <c r="D240" s="50" t="s">
        <v>182</v>
      </c>
      <c r="E240" s="50" t="s">
        <v>24</v>
      </c>
      <c r="F240" s="50" t="s">
        <v>25</v>
      </c>
      <c r="G240" s="2">
        <v>43657</v>
      </c>
      <c r="H240" s="2">
        <v>43683.638194444444</v>
      </c>
      <c r="I240" s="50" t="s">
        <v>26</v>
      </c>
      <c r="J240" s="50" t="s">
        <v>27</v>
      </c>
      <c r="K240" s="50" t="s">
        <v>33</v>
      </c>
      <c r="L240" s="50" t="s">
        <v>25</v>
      </c>
      <c r="M240" s="51">
        <v>15</v>
      </c>
      <c r="N240" s="50" t="s">
        <v>34</v>
      </c>
      <c r="O240" s="51">
        <v>5</v>
      </c>
      <c r="P240" s="50" t="s">
        <v>25</v>
      </c>
      <c r="Q240" s="50" t="s">
        <v>25</v>
      </c>
      <c r="R240" s="2">
        <v>43693.625358796293</v>
      </c>
      <c r="S240" s="50" t="s">
        <v>25</v>
      </c>
      <c r="T240" s="50" t="s">
        <v>29</v>
      </c>
      <c r="U240" s="50" t="s">
        <v>30</v>
      </c>
      <c r="V240" s="51">
        <v>5</v>
      </c>
    </row>
    <row r="241" spans="1:22" ht="13.5" customHeight="1" x14ac:dyDescent="0.2">
      <c r="A241" s="50" t="s">
        <v>21</v>
      </c>
      <c r="B241" s="50" t="s">
        <v>181</v>
      </c>
      <c r="C241" s="50">
        <v>2.2000000000000002</v>
      </c>
      <c r="D241" s="50" t="s">
        <v>182</v>
      </c>
      <c r="E241" s="50" t="s">
        <v>24</v>
      </c>
      <c r="F241" s="50" t="s">
        <v>25</v>
      </c>
      <c r="G241" s="2">
        <v>43657</v>
      </c>
      <c r="H241" s="2">
        <v>43683.638194444444</v>
      </c>
      <c r="I241" s="50" t="s">
        <v>26</v>
      </c>
      <c r="J241" s="50" t="s">
        <v>27</v>
      </c>
      <c r="K241" s="50" t="s">
        <v>35</v>
      </c>
      <c r="L241" s="50" t="s">
        <v>25</v>
      </c>
      <c r="M241" s="51">
        <v>0.5</v>
      </c>
      <c r="N241" s="50" t="s">
        <v>28</v>
      </c>
      <c r="O241" s="51">
        <v>0.1</v>
      </c>
      <c r="P241" s="50" t="s">
        <v>25</v>
      </c>
      <c r="Q241" s="50" t="s">
        <v>25</v>
      </c>
      <c r="R241" s="2">
        <v>43693.625358796293</v>
      </c>
      <c r="S241" s="50" t="s">
        <v>25</v>
      </c>
      <c r="T241" s="50" t="s">
        <v>29</v>
      </c>
      <c r="U241" s="50" t="s">
        <v>30</v>
      </c>
      <c r="V241" s="51">
        <v>0.1</v>
      </c>
    </row>
    <row r="242" spans="1:22" ht="13.5" customHeight="1" x14ac:dyDescent="0.2">
      <c r="A242" s="50" t="s">
        <v>21</v>
      </c>
      <c r="B242" s="50" t="s">
        <v>183</v>
      </c>
      <c r="C242" s="50">
        <v>2.2999999999999998</v>
      </c>
      <c r="D242" s="50" t="s">
        <v>184</v>
      </c>
      <c r="E242" s="50" t="s">
        <v>24</v>
      </c>
      <c r="F242" s="50" t="s">
        <v>25</v>
      </c>
      <c r="G242" s="2">
        <v>43657</v>
      </c>
      <c r="H242" s="2">
        <v>43683.638194444444</v>
      </c>
      <c r="I242" s="50" t="s">
        <v>26</v>
      </c>
      <c r="J242" s="50" t="s">
        <v>27</v>
      </c>
      <c r="K242" s="50" t="s">
        <v>31</v>
      </c>
      <c r="L242" s="50" t="s">
        <v>25</v>
      </c>
      <c r="M242" s="51">
        <v>79.3</v>
      </c>
      <c r="N242" s="50" t="s">
        <v>28</v>
      </c>
      <c r="O242" s="51">
        <v>0.2</v>
      </c>
      <c r="P242" s="50" t="s">
        <v>25</v>
      </c>
      <c r="Q242" s="50" t="s">
        <v>25</v>
      </c>
      <c r="R242" s="2">
        <v>43693.626493055555</v>
      </c>
      <c r="S242" s="50" t="s">
        <v>25</v>
      </c>
      <c r="T242" s="50" t="s">
        <v>29</v>
      </c>
      <c r="U242" s="50" t="s">
        <v>30</v>
      </c>
      <c r="V242" s="51">
        <v>0.2</v>
      </c>
    </row>
    <row r="243" spans="1:22" ht="13.5" customHeight="1" x14ac:dyDescent="0.2">
      <c r="A243" s="50" t="s">
        <v>21</v>
      </c>
      <c r="B243" s="50" t="s">
        <v>183</v>
      </c>
      <c r="C243" s="50">
        <v>2.2999999999999998</v>
      </c>
      <c r="D243" s="50" t="s">
        <v>184</v>
      </c>
      <c r="E243" s="50" t="s">
        <v>24</v>
      </c>
      <c r="F243" s="50" t="s">
        <v>25</v>
      </c>
      <c r="G243" s="2">
        <v>43657</v>
      </c>
      <c r="H243" s="2">
        <v>43683.638194444444</v>
      </c>
      <c r="I243" s="50" t="s">
        <v>26</v>
      </c>
      <c r="J243" s="50" t="s">
        <v>27</v>
      </c>
      <c r="K243" s="50" t="s">
        <v>33</v>
      </c>
      <c r="L243" s="50" t="s">
        <v>25</v>
      </c>
      <c r="M243" s="51">
        <v>35</v>
      </c>
      <c r="N243" s="50" t="s">
        <v>34</v>
      </c>
      <c r="O243" s="51">
        <v>5</v>
      </c>
      <c r="P243" s="50" t="s">
        <v>25</v>
      </c>
      <c r="Q243" s="50" t="s">
        <v>25</v>
      </c>
      <c r="R243" s="2">
        <v>43693.626493055555</v>
      </c>
      <c r="S243" s="50" t="s">
        <v>25</v>
      </c>
      <c r="T243" s="50" t="s">
        <v>29</v>
      </c>
      <c r="U243" s="50" t="s">
        <v>30</v>
      </c>
      <c r="V243" s="51">
        <v>5</v>
      </c>
    </row>
    <row r="244" spans="1:22" ht="13.5" customHeight="1" x14ac:dyDescent="0.2">
      <c r="A244" s="50" t="s">
        <v>21</v>
      </c>
      <c r="B244" s="50" t="s">
        <v>183</v>
      </c>
      <c r="C244" s="50">
        <v>2.2999999999999998</v>
      </c>
      <c r="D244" s="50" t="s">
        <v>184</v>
      </c>
      <c r="E244" s="50" t="s">
        <v>24</v>
      </c>
      <c r="F244" s="50" t="s">
        <v>25</v>
      </c>
      <c r="G244" s="2">
        <v>43657</v>
      </c>
      <c r="H244" s="2">
        <v>43683.638194444444</v>
      </c>
      <c r="I244" s="50" t="s">
        <v>26</v>
      </c>
      <c r="J244" s="50" t="s">
        <v>27</v>
      </c>
      <c r="K244" s="50" t="s">
        <v>35</v>
      </c>
      <c r="L244" s="50" t="s">
        <v>25</v>
      </c>
      <c r="M244" s="51">
        <v>37.1</v>
      </c>
      <c r="N244" s="50" t="s">
        <v>28</v>
      </c>
      <c r="O244" s="51">
        <v>0.1</v>
      </c>
      <c r="P244" s="50" t="s">
        <v>25</v>
      </c>
      <c r="Q244" s="50" t="s">
        <v>25</v>
      </c>
      <c r="R244" s="2">
        <v>43693.626493055555</v>
      </c>
      <c r="S244" s="50" t="s">
        <v>25</v>
      </c>
      <c r="T244" s="50" t="s">
        <v>29</v>
      </c>
      <c r="U244" s="50" t="s">
        <v>30</v>
      </c>
      <c r="V244" s="51">
        <v>0.1</v>
      </c>
    </row>
    <row r="245" spans="1:22" ht="13.5" customHeight="1" x14ac:dyDescent="0.2">
      <c r="A245" s="50" t="s">
        <v>21</v>
      </c>
      <c r="B245" s="50" t="s">
        <v>185</v>
      </c>
      <c r="C245" s="50">
        <v>2.4</v>
      </c>
      <c r="D245" s="50" t="s">
        <v>186</v>
      </c>
      <c r="E245" s="50" t="s">
        <v>24</v>
      </c>
      <c r="F245" s="50" t="s">
        <v>25</v>
      </c>
      <c r="G245" s="2">
        <v>43657</v>
      </c>
      <c r="H245" s="2">
        <v>43683.638194444444</v>
      </c>
      <c r="I245" s="50" t="s">
        <v>26</v>
      </c>
      <c r="J245" s="50" t="s">
        <v>27</v>
      </c>
      <c r="K245" s="50" t="s">
        <v>31</v>
      </c>
      <c r="L245" s="50" t="s">
        <v>25</v>
      </c>
      <c r="M245" s="51">
        <v>66.7</v>
      </c>
      <c r="N245" s="50" t="s">
        <v>28</v>
      </c>
      <c r="O245" s="51">
        <v>0.2</v>
      </c>
      <c r="P245" s="50" t="s">
        <v>25</v>
      </c>
      <c r="Q245" s="50" t="s">
        <v>25</v>
      </c>
      <c r="R245" s="2">
        <v>43693.634398148148</v>
      </c>
      <c r="S245" s="50" t="s">
        <v>25</v>
      </c>
      <c r="T245" s="50" t="s">
        <v>29</v>
      </c>
      <c r="U245" s="50" t="s">
        <v>30</v>
      </c>
      <c r="V245" s="51">
        <v>0.2</v>
      </c>
    </row>
    <row r="246" spans="1:22" ht="13.5" customHeight="1" x14ac:dyDescent="0.2">
      <c r="A246" s="50" t="s">
        <v>21</v>
      </c>
      <c r="B246" s="50" t="s">
        <v>185</v>
      </c>
      <c r="C246" s="50">
        <v>2.4</v>
      </c>
      <c r="D246" s="50" t="s">
        <v>186</v>
      </c>
      <c r="E246" s="50" t="s">
        <v>24</v>
      </c>
      <c r="F246" s="50" t="s">
        <v>25</v>
      </c>
      <c r="G246" s="2">
        <v>43657</v>
      </c>
      <c r="H246" s="2">
        <v>43683.638194444444</v>
      </c>
      <c r="I246" s="50" t="s">
        <v>26</v>
      </c>
      <c r="J246" s="50" t="s">
        <v>27</v>
      </c>
      <c r="K246" s="50" t="s">
        <v>33</v>
      </c>
      <c r="L246" s="50" t="s">
        <v>32</v>
      </c>
      <c r="M246" s="51">
        <v>5</v>
      </c>
      <c r="N246" s="50" t="s">
        <v>34</v>
      </c>
      <c r="O246" s="51">
        <v>5</v>
      </c>
      <c r="P246" s="50" t="s">
        <v>25</v>
      </c>
      <c r="Q246" s="50" t="s">
        <v>25</v>
      </c>
      <c r="R246" s="2">
        <v>43693.634398148148</v>
      </c>
      <c r="S246" s="50" t="s">
        <v>25</v>
      </c>
      <c r="T246" s="50" t="s">
        <v>29</v>
      </c>
      <c r="U246" s="50" t="s">
        <v>30</v>
      </c>
      <c r="V246" s="51">
        <v>5</v>
      </c>
    </row>
    <row r="247" spans="1:22" ht="13.5" customHeight="1" x14ac:dyDescent="0.2">
      <c r="A247" s="50" t="s">
        <v>21</v>
      </c>
      <c r="B247" s="50" t="s">
        <v>185</v>
      </c>
      <c r="C247" s="50">
        <v>2.4</v>
      </c>
      <c r="D247" s="50" t="s">
        <v>186</v>
      </c>
      <c r="E247" s="50" t="s">
        <v>24</v>
      </c>
      <c r="F247" s="50" t="s">
        <v>25</v>
      </c>
      <c r="G247" s="2">
        <v>43657</v>
      </c>
      <c r="H247" s="2">
        <v>43683.638194444444</v>
      </c>
      <c r="I247" s="50" t="s">
        <v>26</v>
      </c>
      <c r="J247" s="50" t="s">
        <v>27</v>
      </c>
      <c r="K247" s="50" t="s">
        <v>35</v>
      </c>
      <c r="L247" s="50" t="s">
        <v>25</v>
      </c>
      <c r="M247" s="51">
        <v>4.3</v>
      </c>
      <c r="N247" s="50" t="s">
        <v>28</v>
      </c>
      <c r="O247" s="51">
        <v>0.1</v>
      </c>
      <c r="P247" s="50" t="s">
        <v>25</v>
      </c>
      <c r="Q247" s="50" t="s">
        <v>25</v>
      </c>
      <c r="R247" s="2">
        <v>43693.634398148148</v>
      </c>
      <c r="S247" s="50" t="s">
        <v>25</v>
      </c>
      <c r="T247" s="50" t="s">
        <v>29</v>
      </c>
      <c r="U247" s="50" t="s">
        <v>30</v>
      </c>
      <c r="V247" s="51">
        <v>0.1</v>
      </c>
    </row>
    <row r="248" spans="1:22" ht="13.5" customHeight="1" x14ac:dyDescent="0.2">
      <c r="A248" s="50" t="s">
        <v>21</v>
      </c>
      <c r="B248" s="50" t="s">
        <v>187</v>
      </c>
      <c r="C248" s="4" t="s">
        <v>47</v>
      </c>
      <c r="D248" s="50" t="s">
        <v>188</v>
      </c>
      <c r="E248" s="50" t="s">
        <v>47</v>
      </c>
      <c r="F248" s="50" t="s">
        <v>25</v>
      </c>
      <c r="G248" s="2">
        <v>43657</v>
      </c>
      <c r="H248" s="2">
        <v>43683.638194444444</v>
      </c>
      <c r="I248" s="50" t="s">
        <v>26</v>
      </c>
      <c r="J248" s="50" t="s">
        <v>27</v>
      </c>
      <c r="K248" s="50" t="s">
        <v>31</v>
      </c>
      <c r="L248" s="50" t="s">
        <v>32</v>
      </c>
      <c r="M248" s="51">
        <v>0.2</v>
      </c>
      <c r="N248" s="50" t="s">
        <v>28</v>
      </c>
      <c r="O248" s="51">
        <v>0.2</v>
      </c>
      <c r="P248" s="50" t="s">
        <v>25</v>
      </c>
      <c r="Q248" s="50" t="s">
        <v>25</v>
      </c>
      <c r="R248" s="2">
        <v>43693.594965277778</v>
      </c>
      <c r="S248" s="50" t="s">
        <v>25</v>
      </c>
      <c r="T248" s="50" t="s">
        <v>29</v>
      </c>
      <c r="U248" s="50" t="s">
        <v>30</v>
      </c>
      <c r="V248" s="51">
        <v>0.2</v>
      </c>
    </row>
    <row r="249" spans="1:22" ht="13.5" customHeight="1" x14ac:dyDescent="0.2">
      <c r="A249" s="50" t="s">
        <v>21</v>
      </c>
      <c r="B249" s="50" t="s">
        <v>187</v>
      </c>
      <c r="C249" s="4" t="s">
        <v>47</v>
      </c>
      <c r="D249" s="50" t="s">
        <v>188</v>
      </c>
      <c r="E249" s="50" t="s">
        <v>47</v>
      </c>
      <c r="F249" s="50" t="s">
        <v>25</v>
      </c>
      <c r="G249" s="2">
        <v>43657</v>
      </c>
      <c r="H249" s="2">
        <v>43683.638194444444</v>
      </c>
      <c r="I249" s="50" t="s">
        <v>26</v>
      </c>
      <c r="J249" s="50" t="s">
        <v>27</v>
      </c>
      <c r="K249" s="50" t="s">
        <v>33</v>
      </c>
      <c r="L249" s="50" t="s">
        <v>32</v>
      </c>
      <c r="M249" s="51">
        <v>5</v>
      </c>
      <c r="N249" s="50" t="s">
        <v>34</v>
      </c>
      <c r="O249" s="51">
        <v>5</v>
      </c>
      <c r="P249" s="50" t="s">
        <v>25</v>
      </c>
      <c r="Q249" s="50" t="s">
        <v>25</v>
      </c>
      <c r="R249" s="2">
        <v>43693.594965277778</v>
      </c>
      <c r="S249" s="50" t="s">
        <v>25</v>
      </c>
      <c r="T249" s="50" t="s">
        <v>29</v>
      </c>
      <c r="U249" s="50" t="s">
        <v>30</v>
      </c>
      <c r="V249" s="51">
        <v>5</v>
      </c>
    </row>
    <row r="250" spans="1:22" ht="13.5" customHeight="1" x14ac:dyDescent="0.2">
      <c r="A250" s="50" t="s">
        <v>21</v>
      </c>
      <c r="B250" s="50" t="s">
        <v>187</v>
      </c>
      <c r="C250" s="4" t="s">
        <v>47</v>
      </c>
      <c r="D250" s="50" t="s">
        <v>188</v>
      </c>
      <c r="E250" s="50" t="s">
        <v>47</v>
      </c>
      <c r="F250" s="50" t="s">
        <v>25</v>
      </c>
      <c r="G250" s="2">
        <v>43657</v>
      </c>
      <c r="H250" s="2">
        <v>43683.638194444444</v>
      </c>
      <c r="I250" s="50" t="s">
        <v>26</v>
      </c>
      <c r="J250" s="50" t="s">
        <v>27</v>
      </c>
      <c r="K250" s="50" t="s">
        <v>35</v>
      </c>
      <c r="L250" s="50" t="s">
        <v>32</v>
      </c>
      <c r="M250" s="51">
        <v>0.1</v>
      </c>
      <c r="N250" s="50" t="s">
        <v>28</v>
      </c>
      <c r="O250" s="51">
        <v>0.1</v>
      </c>
      <c r="P250" s="50" t="s">
        <v>25</v>
      </c>
      <c r="Q250" s="50" t="s">
        <v>25</v>
      </c>
      <c r="R250" s="2">
        <v>43693.594965277778</v>
      </c>
      <c r="S250" s="50" t="s">
        <v>25</v>
      </c>
      <c r="T250" s="50" t="s">
        <v>29</v>
      </c>
      <c r="U250" s="50" t="s">
        <v>30</v>
      </c>
      <c r="V250" s="51">
        <v>0.1</v>
      </c>
    </row>
    <row r="251" spans="1:22" ht="13.5" customHeight="1" x14ac:dyDescent="0.2">
      <c r="A251" s="50" t="s">
        <v>21</v>
      </c>
      <c r="B251" s="50" t="s">
        <v>189</v>
      </c>
      <c r="C251" s="50">
        <v>2.1</v>
      </c>
      <c r="D251" s="50" t="s">
        <v>190</v>
      </c>
      <c r="E251" s="50" t="s">
        <v>24</v>
      </c>
      <c r="F251" s="50" t="s">
        <v>25</v>
      </c>
      <c r="G251" s="2">
        <v>43661</v>
      </c>
      <c r="H251" s="2">
        <v>43683.638194444444</v>
      </c>
      <c r="I251" s="50" t="s">
        <v>26</v>
      </c>
      <c r="J251" s="50" t="s">
        <v>27</v>
      </c>
      <c r="K251" s="50" t="s">
        <v>31</v>
      </c>
      <c r="L251" s="50" t="s">
        <v>25</v>
      </c>
      <c r="M251" s="51">
        <v>110</v>
      </c>
      <c r="N251" s="50" t="s">
        <v>28</v>
      </c>
      <c r="O251" s="51">
        <v>0.2</v>
      </c>
      <c r="P251" s="50" t="s">
        <v>25</v>
      </c>
      <c r="Q251" s="50" t="s">
        <v>25</v>
      </c>
      <c r="R251" s="2">
        <v>43693.635520833333</v>
      </c>
      <c r="S251" s="50" t="s">
        <v>25</v>
      </c>
      <c r="T251" s="50" t="s">
        <v>29</v>
      </c>
      <c r="U251" s="50" t="s">
        <v>30</v>
      </c>
      <c r="V251" s="51">
        <v>0.2</v>
      </c>
    </row>
    <row r="252" spans="1:22" ht="13.5" customHeight="1" x14ac:dyDescent="0.2">
      <c r="A252" s="50" t="s">
        <v>21</v>
      </c>
      <c r="B252" s="50" t="s">
        <v>189</v>
      </c>
      <c r="C252" s="50">
        <v>2.1</v>
      </c>
      <c r="D252" s="50" t="s">
        <v>190</v>
      </c>
      <c r="E252" s="50" t="s">
        <v>24</v>
      </c>
      <c r="F252" s="50" t="s">
        <v>25</v>
      </c>
      <c r="G252" s="2">
        <v>43661</v>
      </c>
      <c r="H252" s="2">
        <v>43683.638194444444</v>
      </c>
      <c r="I252" s="50" t="s">
        <v>26</v>
      </c>
      <c r="J252" s="50" t="s">
        <v>27</v>
      </c>
      <c r="K252" s="50" t="s">
        <v>33</v>
      </c>
      <c r="L252" s="50" t="s">
        <v>25</v>
      </c>
      <c r="M252" s="51">
        <v>41</v>
      </c>
      <c r="N252" s="50" t="s">
        <v>34</v>
      </c>
      <c r="O252" s="51">
        <v>5</v>
      </c>
      <c r="P252" s="50" t="s">
        <v>25</v>
      </c>
      <c r="Q252" s="50" t="s">
        <v>25</v>
      </c>
      <c r="R252" s="2">
        <v>43693.635520833333</v>
      </c>
      <c r="S252" s="50" t="s">
        <v>25</v>
      </c>
      <c r="T252" s="50" t="s">
        <v>29</v>
      </c>
      <c r="U252" s="50" t="s">
        <v>30</v>
      </c>
      <c r="V252" s="51">
        <v>5</v>
      </c>
    </row>
    <row r="253" spans="1:22" ht="13.5" customHeight="1" x14ac:dyDescent="0.2">
      <c r="A253" s="50" t="s">
        <v>21</v>
      </c>
      <c r="B253" s="50" t="s">
        <v>189</v>
      </c>
      <c r="C253" s="50">
        <v>2.1</v>
      </c>
      <c r="D253" s="50" t="s">
        <v>190</v>
      </c>
      <c r="E253" s="50" t="s">
        <v>24</v>
      </c>
      <c r="F253" s="50" t="s">
        <v>25</v>
      </c>
      <c r="G253" s="2">
        <v>43661</v>
      </c>
      <c r="H253" s="2">
        <v>43683.638194444444</v>
      </c>
      <c r="I253" s="50" t="s">
        <v>26</v>
      </c>
      <c r="J253" s="50" t="s">
        <v>27</v>
      </c>
      <c r="K253" s="50" t="s">
        <v>35</v>
      </c>
      <c r="L253" s="50" t="s">
        <v>25</v>
      </c>
      <c r="M253" s="51">
        <v>1.4</v>
      </c>
      <c r="N253" s="50" t="s">
        <v>28</v>
      </c>
      <c r="O253" s="51">
        <v>0.1</v>
      </c>
      <c r="P253" s="50" t="s">
        <v>25</v>
      </c>
      <c r="Q253" s="50" t="s">
        <v>25</v>
      </c>
      <c r="R253" s="2">
        <v>43693.635520833333</v>
      </c>
      <c r="S253" s="50" t="s">
        <v>25</v>
      </c>
      <c r="T253" s="50" t="s">
        <v>29</v>
      </c>
      <c r="U253" s="50" t="s">
        <v>30</v>
      </c>
      <c r="V253" s="51">
        <v>0.1</v>
      </c>
    </row>
    <row r="254" spans="1:22" ht="13.5" customHeight="1" x14ac:dyDescent="0.2">
      <c r="A254" s="50" t="s">
        <v>21</v>
      </c>
      <c r="B254" s="50" t="s">
        <v>191</v>
      </c>
      <c r="C254" s="50">
        <v>2.2000000000000002</v>
      </c>
      <c r="D254" s="50" t="s">
        <v>192</v>
      </c>
      <c r="E254" s="50" t="s">
        <v>24</v>
      </c>
      <c r="F254" s="50" t="s">
        <v>25</v>
      </c>
      <c r="G254" s="2">
        <v>43661</v>
      </c>
      <c r="H254" s="2">
        <v>43683.638194444444</v>
      </c>
      <c r="I254" s="50" t="s">
        <v>26</v>
      </c>
      <c r="J254" s="50" t="s">
        <v>27</v>
      </c>
      <c r="K254" s="50" t="s">
        <v>31</v>
      </c>
      <c r="L254" s="50" t="s">
        <v>25</v>
      </c>
      <c r="M254" s="51">
        <v>47.1</v>
      </c>
      <c r="N254" s="50" t="s">
        <v>28</v>
      </c>
      <c r="O254" s="51">
        <v>0.2</v>
      </c>
      <c r="P254" s="50" t="s">
        <v>25</v>
      </c>
      <c r="Q254" s="50" t="s">
        <v>25</v>
      </c>
      <c r="R254" s="2">
        <v>43693.636631944442</v>
      </c>
      <c r="S254" s="50" t="s">
        <v>25</v>
      </c>
      <c r="T254" s="50" t="s">
        <v>29</v>
      </c>
      <c r="U254" s="50" t="s">
        <v>30</v>
      </c>
      <c r="V254" s="51">
        <v>0.2</v>
      </c>
    </row>
    <row r="255" spans="1:22" ht="13.5" customHeight="1" x14ac:dyDescent="0.2">
      <c r="A255" s="50" t="s">
        <v>21</v>
      </c>
      <c r="B255" s="50" t="s">
        <v>191</v>
      </c>
      <c r="C255" s="50">
        <v>2.2000000000000002</v>
      </c>
      <c r="D255" s="50" t="s">
        <v>192</v>
      </c>
      <c r="E255" s="50" t="s">
        <v>24</v>
      </c>
      <c r="F255" s="50" t="s">
        <v>25</v>
      </c>
      <c r="G255" s="2">
        <v>43661</v>
      </c>
      <c r="H255" s="2">
        <v>43683.638194444444</v>
      </c>
      <c r="I255" s="50" t="s">
        <v>26</v>
      </c>
      <c r="J255" s="50" t="s">
        <v>27</v>
      </c>
      <c r="K255" s="50" t="s">
        <v>33</v>
      </c>
      <c r="L255" s="50" t="s">
        <v>25</v>
      </c>
      <c r="M255" s="51">
        <v>13</v>
      </c>
      <c r="N255" s="50" t="s">
        <v>34</v>
      </c>
      <c r="O255" s="51">
        <v>5</v>
      </c>
      <c r="P255" s="50" t="s">
        <v>25</v>
      </c>
      <c r="Q255" s="50" t="s">
        <v>25</v>
      </c>
      <c r="R255" s="2">
        <v>43693.636631944442</v>
      </c>
      <c r="S255" s="50" t="s">
        <v>25</v>
      </c>
      <c r="T255" s="50" t="s">
        <v>29</v>
      </c>
      <c r="U255" s="50" t="s">
        <v>30</v>
      </c>
      <c r="V255" s="51">
        <v>5</v>
      </c>
    </row>
    <row r="256" spans="1:22" ht="13.5" customHeight="1" x14ac:dyDescent="0.2">
      <c r="A256" s="50" t="s">
        <v>21</v>
      </c>
      <c r="B256" s="50" t="s">
        <v>191</v>
      </c>
      <c r="C256" s="50">
        <v>2.2000000000000002</v>
      </c>
      <c r="D256" s="50" t="s">
        <v>192</v>
      </c>
      <c r="E256" s="50" t="s">
        <v>24</v>
      </c>
      <c r="F256" s="50" t="s">
        <v>25</v>
      </c>
      <c r="G256" s="2">
        <v>43661</v>
      </c>
      <c r="H256" s="2">
        <v>43683.638194444444</v>
      </c>
      <c r="I256" s="50" t="s">
        <v>26</v>
      </c>
      <c r="J256" s="50" t="s">
        <v>27</v>
      </c>
      <c r="K256" s="50" t="s">
        <v>35</v>
      </c>
      <c r="L256" s="50" t="s">
        <v>25</v>
      </c>
      <c r="M256" s="51">
        <v>0.4</v>
      </c>
      <c r="N256" s="50" t="s">
        <v>28</v>
      </c>
      <c r="O256" s="51">
        <v>0.1</v>
      </c>
      <c r="P256" s="50" t="s">
        <v>25</v>
      </c>
      <c r="Q256" s="50" t="s">
        <v>25</v>
      </c>
      <c r="R256" s="2">
        <v>43693.636631944442</v>
      </c>
      <c r="S256" s="50" t="s">
        <v>25</v>
      </c>
      <c r="T256" s="50" t="s">
        <v>29</v>
      </c>
      <c r="U256" s="50" t="s">
        <v>30</v>
      </c>
      <c r="V256" s="51">
        <v>0.1</v>
      </c>
    </row>
    <row r="257" spans="1:22" ht="13.5" customHeight="1" x14ac:dyDescent="0.2">
      <c r="A257" s="50" t="s">
        <v>21</v>
      </c>
      <c r="B257" s="50" t="s">
        <v>193</v>
      </c>
      <c r="C257" s="50">
        <v>2.2000000000000002</v>
      </c>
      <c r="D257" s="50" t="s">
        <v>194</v>
      </c>
      <c r="E257" s="50" t="s">
        <v>38</v>
      </c>
      <c r="F257" s="50" t="s">
        <v>25</v>
      </c>
      <c r="G257" s="2">
        <v>43661</v>
      </c>
      <c r="H257" s="2">
        <v>43683.638194444444</v>
      </c>
      <c r="I257" s="50" t="s">
        <v>26</v>
      </c>
      <c r="J257" s="50" t="s">
        <v>27</v>
      </c>
      <c r="K257" s="50" t="s">
        <v>31</v>
      </c>
      <c r="L257" s="50" t="s">
        <v>25</v>
      </c>
      <c r="M257" s="51">
        <v>49</v>
      </c>
      <c r="N257" s="50" t="s">
        <v>28</v>
      </c>
      <c r="O257" s="51">
        <v>0.2</v>
      </c>
      <c r="P257" s="50" t="s">
        <v>25</v>
      </c>
      <c r="Q257" s="50" t="s">
        <v>25</v>
      </c>
      <c r="R257" s="2">
        <v>43693.637766203705</v>
      </c>
      <c r="S257" s="50" t="s">
        <v>25</v>
      </c>
      <c r="T257" s="50" t="s">
        <v>29</v>
      </c>
      <c r="U257" s="50" t="s">
        <v>30</v>
      </c>
      <c r="V257" s="51">
        <v>0.2</v>
      </c>
    </row>
    <row r="258" spans="1:22" ht="13.5" customHeight="1" x14ac:dyDescent="0.2">
      <c r="A258" s="50" t="s">
        <v>21</v>
      </c>
      <c r="B258" s="50" t="s">
        <v>193</v>
      </c>
      <c r="C258" s="50">
        <v>2.2000000000000002</v>
      </c>
      <c r="D258" s="50" t="s">
        <v>194</v>
      </c>
      <c r="E258" s="50" t="s">
        <v>38</v>
      </c>
      <c r="F258" s="50" t="s">
        <v>25</v>
      </c>
      <c r="G258" s="2">
        <v>43661</v>
      </c>
      <c r="H258" s="2">
        <v>43683.638194444444</v>
      </c>
      <c r="I258" s="50" t="s">
        <v>26</v>
      </c>
      <c r="J258" s="50" t="s">
        <v>27</v>
      </c>
      <c r="K258" s="50" t="s">
        <v>33</v>
      </c>
      <c r="L258" s="50" t="s">
        <v>25</v>
      </c>
      <c r="M258" s="51">
        <v>11</v>
      </c>
      <c r="N258" s="50" t="s">
        <v>34</v>
      </c>
      <c r="O258" s="51">
        <v>5</v>
      </c>
      <c r="P258" s="50" t="s">
        <v>25</v>
      </c>
      <c r="Q258" s="50" t="s">
        <v>25</v>
      </c>
      <c r="R258" s="2">
        <v>43693.637766203705</v>
      </c>
      <c r="S258" s="50" t="s">
        <v>25</v>
      </c>
      <c r="T258" s="50" t="s">
        <v>29</v>
      </c>
      <c r="U258" s="50" t="s">
        <v>30</v>
      </c>
      <c r="V258" s="51">
        <v>5</v>
      </c>
    </row>
    <row r="259" spans="1:22" ht="13.5" customHeight="1" x14ac:dyDescent="0.2">
      <c r="A259" s="50" t="s">
        <v>21</v>
      </c>
      <c r="B259" s="50" t="s">
        <v>193</v>
      </c>
      <c r="C259" s="50">
        <v>2.2000000000000002</v>
      </c>
      <c r="D259" s="50" t="s">
        <v>194</v>
      </c>
      <c r="E259" s="50" t="s">
        <v>38</v>
      </c>
      <c r="F259" s="50" t="s">
        <v>25</v>
      </c>
      <c r="G259" s="2">
        <v>43661</v>
      </c>
      <c r="H259" s="2">
        <v>43683.638194444444</v>
      </c>
      <c r="I259" s="50" t="s">
        <v>26</v>
      </c>
      <c r="J259" s="50" t="s">
        <v>27</v>
      </c>
      <c r="K259" s="50" t="s">
        <v>35</v>
      </c>
      <c r="L259" s="50" t="s">
        <v>25</v>
      </c>
      <c r="M259" s="51">
        <v>0.2</v>
      </c>
      <c r="N259" s="50" t="s">
        <v>28</v>
      </c>
      <c r="O259" s="51">
        <v>0.1</v>
      </c>
      <c r="P259" s="50" t="s">
        <v>25</v>
      </c>
      <c r="Q259" s="50" t="s">
        <v>25</v>
      </c>
      <c r="R259" s="2">
        <v>43693.637766203705</v>
      </c>
      <c r="S259" s="50" t="s">
        <v>25</v>
      </c>
      <c r="T259" s="50" t="s">
        <v>29</v>
      </c>
      <c r="U259" s="50" t="s">
        <v>30</v>
      </c>
      <c r="V259" s="51">
        <v>0.1</v>
      </c>
    </row>
    <row r="260" spans="1:22" ht="13.5" customHeight="1" x14ac:dyDescent="0.2">
      <c r="A260" s="50" t="s">
        <v>21</v>
      </c>
      <c r="B260" s="50" t="s">
        <v>195</v>
      </c>
      <c r="C260" s="50">
        <v>2.2999999999999998</v>
      </c>
      <c r="D260" s="50" t="s">
        <v>196</v>
      </c>
      <c r="E260" s="50" t="s">
        <v>24</v>
      </c>
      <c r="F260" s="50" t="s">
        <v>25</v>
      </c>
      <c r="G260" s="2">
        <v>43661</v>
      </c>
      <c r="H260" s="2">
        <v>43683.638194444444</v>
      </c>
      <c r="I260" s="50" t="s">
        <v>26</v>
      </c>
      <c r="J260" s="50" t="s">
        <v>27</v>
      </c>
      <c r="K260" s="50" t="s">
        <v>31</v>
      </c>
      <c r="L260" s="50" t="s">
        <v>25</v>
      </c>
      <c r="M260" s="51">
        <v>85.6</v>
      </c>
      <c r="N260" s="50" t="s">
        <v>28</v>
      </c>
      <c r="O260" s="51">
        <v>0.2</v>
      </c>
      <c r="P260" s="50" t="s">
        <v>25</v>
      </c>
      <c r="Q260" s="50" t="s">
        <v>25</v>
      </c>
      <c r="R260" s="2">
        <v>43693.638888888891</v>
      </c>
      <c r="S260" s="50" t="s">
        <v>25</v>
      </c>
      <c r="T260" s="50" t="s">
        <v>29</v>
      </c>
      <c r="U260" s="50" t="s">
        <v>30</v>
      </c>
      <c r="V260" s="51">
        <v>0.2</v>
      </c>
    </row>
    <row r="261" spans="1:22" ht="13.5" customHeight="1" x14ac:dyDescent="0.2">
      <c r="A261" s="50" t="s">
        <v>21</v>
      </c>
      <c r="B261" s="50" t="s">
        <v>195</v>
      </c>
      <c r="C261" s="50">
        <v>2.2999999999999998</v>
      </c>
      <c r="D261" s="50" t="s">
        <v>196</v>
      </c>
      <c r="E261" s="50" t="s">
        <v>24</v>
      </c>
      <c r="F261" s="50" t="s">
        <v>25</v>
      </c>
      <c r="G261" s="2">
        <v>43661</v>
      </c>
      <c r="H261" s="2">
        <v>43683.638194444444</v>
      </c>
      <c r="I261" s="50" t="s">
        <v>26</v>
      </c>
      <c r="J261" s="50" t="s">
        <v>27</v>
      </c>
      <c r="K261" s="50" t="s">
        <v>33</v>
      </c>
      <c r="L261" s="50" t="s">
        <v>32</v>
      </c>
      <c r="M261" s="51">
        <v>5</v>
      </c>
      <c r="N261" s="50" t="s">
        <v>34</v>
      </c>
      <c r="O261" s="51">
        <v>5</v>
      </c>
      <c r="P261" s="50" t="s">
        <v>25</v>
      </c>
      <c r="Q261" s="50" t="s">
        <v>25</v>
      </c>
      <c r="R261" s="2">
        <v>43693.638888888891</v>
      </c>
      <c r="S261" s="50" t="s">
        <v>25</v>
      </c>
      <c r="T261" s="50" t="s">
        <v>29</v>
      </c>
      <c r="U261" s="50" t="s">
        <v>30</v>
      </c>
      <c r="V261" s="51">
        <v>5</v>
      </c>
    </row>
    <row r="262" spans="1:22" ht="13.5" customHeight="1" x14ac:dyDescent="0.2">
      <c r="A262" s="50" t="s">
        <v>21</v>
      </c>
      <c r="B262" s="50" t="s">
        <v>195</v>
      </c>
      <c r="C262" s="50">
        <v>2.2999999999999998</v>
      </c>
      <c r="D262" s="50" t="s">
        <v>196</v>
      </c>
      <c r="E262" s="50" t="s">
        <v>24</v>
      </c>
      <c r="F262" s="50" t="s">
        <v>25</v>
      </c>
      <c r="G262" s="2">
        <v>43661</v>
      </c>
      <c r="H262" s="2">
        <v>43683.638194444444</v>
      </c>
      <c r="I262" s="50" t="s">
        <v>26</v>
      </c>
      <c r="J262" s="50" t="s">
        <v>27</v>
      </c>
      <c r="K262" s="50" t="s">
        <v>35</v>
      </c>
      <c r="L262" s="50" t="s">
        <v>25</v>
      </c>
      <c r="M262" s="51">
        <v>13.6</v>
      </c>
      <c r="N262" s="50" t="s">
        <v>28</v>
      </c>
      <c r="O262" s="51">
        <v>0.1</v>
      </c>
      <c r="P262" s="50" t="s">
        <v>25</v>
      </c>
      <c r="Q262" s="50" t="s">
        <v>25</v>
      </c>
      <c r="R262" s="2">
        <v>43693.638888888891</v>
      </c>
      <c r="S262" s="50" t="s">
        <v>25</v>
      </c>
      <c r="T262" s="50" t="s">
        <v>29</v>
      </c>
      <c r="U262" s="50" t="s">
        <v>30</v>
      </c>
      <c r="V262" s="51">
        <v>0.1</v>
      </c>
    </row>
    <row r="263" spans="1:22" ht="13.5" customHeight="1" x14ac:dyDescent="0.2">
      <c r="A263" s="50" t="s">
        <v>21</v>
      </c>
      <c r="B263" s="50" t="s">
        <v>197</v>
      </c>
      <c r="C263" s="50">
        <v>2.4</v>
      </c>
      <c r="D263" s="50" t="s">
        <v>198</v>
      </c>
      <c r="E263" s="50" t="s">
        <v>24</v>
      </c>
      <c r="F263" s="50" t="s">
        <v>25</v>
      </c>
      <c r="G263" s="2">
        <v>43661</v>
      </c>
      <c r="H263" s="2">
        <v>43683.638194444444</v>
      </c>
      <c r="I263" s="50" t="s">
        <v>26</v>
      </c>
      <c r="J263" s="50" t="s">
        <v>27</v>
      </c>
      <c r="K263" s="50" t="s">
        <v>31</v>
      </c>
      <c r="L263" s="50" t="s">
        <v>25</v>
      </c>
      <c r="M263" s="51">
        <v>70.900000000000006</v>
      </c>
      <c r="N263" s="50" t="s">
        <v>28</v>
      </c>
      <c r="O263" s="51">
        <v>0.2</v>
      </c>
      <c r="P263" s="50" t="s">
        <v>25</v>
      </c>
      <c r="Q263" s="50" t="s">
        <v>25</v>
      </c>
      <c r="R263" s="2">
        <v>43693.64</v>
      </c>
      <c r="S263" s="50" t="s">
        <v>25</v>
      </c>
      <c r="T263" s="50" t="s">
        <v>29</v>
      </c>
      <c r="U263" s="50" t="s">
        <v>30</v>
      </c>
      <c r="V263" s="51">
        <v>0.2</v>
      </c>
    </row>
    <row r="264" spans="1:22" ht="13.5" customHeight="1" x14ac:dyDescent="0.2">
      <c r="A264" s="50" t="s">
        <v>21</v>
      </c>
      <c r="B264" s="50" t="s">
        <v>197</v>
      </c>
      <c r="C264" s="50">
        <v>2.4</v>
      </c>
      <c r="D264" s="50" t="s">
        <v>198</v>
      </c>
      <c r="E264" s="50" t="s">
        <v>24</v>
      </c>
      <c r="F264" s="50" t="s">
        <v>25</v>
      </c>
      <c r="G264" s="2">
        <v>43661</v>
      </c>
      <c r="H264" s="2">
        <v>43683.638194444444</v>
      </c>
      <c r="I264" s="50" t="s">
        <v>26</v>
      </c>
      <c r="J264" s="50" t="s">
        <v>27</v>
      </c>
      <c r="K264" s="50" t="s">
        <v>33</v>
      </c>
      <c r="L264" s="50" t="s">
        <v>25</v>
      </c>
      <c r="M264" s="51">
        <v>5</v>
      </c>
      <c r="N264" s="50" t="s">
        <v>34</v>
      </c>
      <c r="O264" s="51">
        <v>5</v>
      </c>
      <c r="P264" s="50" t="s">
        <v>25</v>
      </c>
      <c r="Q264" s="50" t="s">
        <v>25</v>
      </c>
      <c r="R264" s="2">
        <v>43693.64</v>
      </c>
      <c r="S264" s="50" t="s">
        <v>25</v>
      </c>
      <c r="T264" s="50" t="s">
        <v>29</v>
      </c>
      <c r="U264" s="50" t="s">
        <v>30</v>
      </c>
      <c r="V264" s="51">
        <v>5</v>
      </c>
    </row>
    <row r="265" spans="1:22" ht="13.5" customHeight="1" x14ac:dyDescent="0.2">
      <c r="A265" s="50" t="s">
        <v>21</v>
      </c>
      <c r="B265" s="50" t="s">
        <v>197</v>
      </c>
      <c r="C265" s="50">
        <v>2.4</v>
      </c>
      <c r="D265" s="50" t="s">
        <v>198</v>
      </c>
      <c r="E265" s="50" t="s">
        <v>24</v>
      </c>
      <c r="F265" s="50" t="s">
        <v>25</v>
      </c>
      <c r="G265" s="2">
        <v>43661</v>
      </c>
      <c r="H265" s="2">
        <v>43683.638194444444</v>
      </c>
      <c r="I265" s="50" t="s">
        <v>26</v>
      </c>
      <c r="J265" s="50" t="s">
        <v>27</v>
      </c>
      <c r="K265" s="50" t="s">
        <v>35</v>
      </c>
      <c r="L265" s="50" t="s">
        <v>25</v>
      </c>
      <c r="M265" s="51">
        <v>2.9</v>
      </c>
      <c r="N265" s="50" t="s">
        <v>28</v>
      </c>
      <c r="O265" s="51">
        <v>0.1</v>
      </c>
      <c r="P265" s="50" t="s">
        <v>25</v>
      </c>
      <c r="Q265" s="50" t="s">
        <v>25</v>
      </c>
      <c r="R265" s="2">
        <v>43693.64</v>
      </c>
      <c r="S265" s="50" t="s">
        <v>25</v>
      </c>
      <c r="T265" s="50" t="s">
        <v>29</v>
      </c>
      <c r="U265" s="50" t="s">
        <v>30</v>
      </c>
      <c r="V265" s="51">
        <v>0.1</v>
      </c>
    </row>
    <row r="266" spans="1:22" ht="13.5" customHeight="1" x14ac:dyDescent="0.2">
      <c r="A266" s="50" t="s">
        <v>21</v>
      </c>
      <c r="B266" s="50" t="s">
        <v>199</v>
      </c>
      <c r="C266" s="50">
        <v>2.1</v>
      </c>
      <c r="D266" s="50" t="s">
        <v>200</v>
      </c>
      <c r="E266" s="50" t="s">
        <v>24</v>
      </c>
      <c r="F266" s="50" t="s">
        <v>25</v>
      </c>
      <c r="G266" s="2">
        <v>43662</v>
      </c>
      <c r="H266" s="2">
        <v>43683.638194444444</v>
      </c>
      <c r="I266" s="50" t="s">
        <v>26</v>
      </c>
      <c r="J266" s="50" t="s">
        <v>27</v>
      </c>
      <c r="K266" s="50" t="s">
        <v>31</v>
      </c>
      <c r="L266" s="50" t="s">
        <v>25</v>
      </c>
      <c r="M266" s="51">
        <v>112</v>
      </c>
      <c r="N266" s="50" t="s">
        <v>28</v>
      </c>
      <c r="O266" s="51">
        <v>0.2</v>
      </c>
      <c r="P266" s="50" t="s">
        <v>25</v>
      </c>
      <c r="Q266" s="50" t="s">
        <v>25</v>
      </c>
      <c r="R266" s="2">
        <v>43693.641122685185</v>
      </c>
      <c r="S266" s="50" t="s">
        <v>25</v>
      </c>
      <c r="T266" s="50" t="s">
        <v>29</v>
      </c>
      <c r="U266" s="50" t="s">
        <v>30</v>
      </c>
      <c r="V266" s="51">
        <v>0.2</v>
      </c>
    </row>
    <row r="267" spans="1:22" ht="13.5" customHeight="1" x14ac:dyDescent="0.2">
      <c r="A267" s="50" t="s">
        <v>21</v>
      </c>
      <c r="B267" s="50" t="s">
        <v>199</v>
      </c>
      <c r="C267" s="50">
        <v>2.1</v>
      </c>
      <c r="D267" s="50" t="s">
        <v>200</v>
      </c>
      <c r="E267" s="50" t="s">
        <v>24</v>
      </c>
      <c r="F267" s="50" t="s">
        <v>25</v>
      </c>
      <c r="G267" s="2">
        <v>43662</v>
      </c>
      <c r="H267" s="2">
        <v>43683.638194444444</v>
      </c>
      <c r="I267" s="50" t="s">
        <v>26</v>
      </c>
      <c r="J267" s="50" t="s">
        <v>27</v>
      </c>
      <c r="K267" s="50" t="s">
        <v>33</v>
      </c>
      <c r="L267" s="50" t="s">
        <v>25</v>
      </c>
      <c r="M267" s="51">
        <v>38</v>
      </c>
      <c r="N267" s="50" t="s">
        <v>34</v>
      </c>
      <c r="O267" s="51">
        <v>5</v>
      </c>
      <c r="P267" s="50" t="s">
        <v>25</v>
      </c>
      <c r="Q267" s="50" t="s">
        <v>25</v>
      </c>
      <c r="R267" s="2">
        <v>43693.641122685185</v>
      </c>
      <c r="S267" s="50" t="s">
        <v>25</v>
      </c>
      <c r="T267" s="50" t="s">
        <v>29</v>
      </c>
      <c r="U267" s="50" t="s">
        <v>30</v>
      </c>
      <c r="V267" s="51">
        <v>5</v>
      </c>
    </row>
    <row r="268" spans="1:22" ht="13.5" customHeight="1" x14ac:dyDescent="0.2">
      <c r="A268" s="50" t="s">
        <v>21</v>
      </c>
      <c r="B268" s="50" t="s">
        <v>199</v>
      </c>
      <c r="C268" s="50">
        <v>2.1</v>
      </c>
      <c r="D268" s="50" t="s">
        <v>200</v>
      </c>
      <c r="E268" s="50" t="s">
        <v>24</v>
      </c>
      <c r="F268" s="50" t="s">
        <v>25</v>
      </c>
      <c r="G268" s="2">
        <v>43662</v>
      </c>
      <c r="H268" s="2">
        <v>43683.638194444444</v>
      </c>
      <c r="I268" s="50" t="s">
        <v>26</v>
      </c>
      <c r="J268" s="50" t="s">
        <v>27</v>
      </c>
      <c r="K268" s="50" t="s">
        <v>35</v>
      </c>
      <c r="L268" s="50" t="s">
        <v>25</v>
      </c>
      <c r="M268" s="51">
        <v>1.1000000000000001</v>
      </c>
      <c r="N268" s="50" t="s">
        <v>28</v>
      </c>
      <c r="O268" s="51">
        <v>0.1</v>
      </c>
      <c r="P268" s="50" t="s">
        <v>25</v>
      </c>
      <c r="Q268" s="50" t="s">
        <v>25</v>
      </c>
      <c r="R268" s="2">
        <v>43693.641122685185</v>
      </c>
      <c r="S268" s="50" t="s">
        <v>25</v>
      </c>
      <c r="T268" s="50" t="s">
        <v>29</v>
      </c>
      <c r="U268" s="50" t="s">
        <v>30</v>
      </c>
      <c r="V268" s="51">
        <v>0.1</v>
      </c>
    </row>
    <row r="269" spans="1:22" ht="13.5" customHeight="1" x14ac:dyDescent="0.2">
      <c r="A269" s="50" t="s">
        <v>21</v>
      </c>
      <c r="B269" s="50" t="s">
        <v>201</v>
      </c>
      <c r="C269" s="50">
        <v>2.2000000000000002</v>
      </c>
      <c r="D269" s="50" t="s">
        <v>202</v>
      </c>
      <c r="E269" s="50" t="s">
        <v>24</v>
      </c>
      <c r="F269" s="50" t="s">
        <v>25</v>
      </c>
      <c r="G269" s="2">
        <v>43662</v>
      </c>
      <c r="H269" s="2">
        <v>43683.638194444444</v>
      </c>
      <c r="I269" s="50" t="s">
        <v>26</v>
      </c>
      <c r="J269" s="50" t="s">
        <v>27</v>
      </c>
      <c r="K269" s="50" t="s">
        <v>31</v>
      </c>
      <c r="L269" s="50" t="s">
        <v>25</v>
      </c>
      <c r="M269" s="51">
        <v>49.8</v>
      </c>
      <c r="N269" s="50" t="s">
        <v>28</v>
      </c>
      <c r="O269" s="51">
        <v>0.2</v>
      </c>
      <c r="P269" s="50" t="s">
        <v>25</v>
      </c>
      <c r="Q269" s="50" t="s">
        <v>25</v>
      </c>
      <c r="R269" s="2">
        <v>43693.642245370371</v>
      </c>
      <c r="S269" s="50" t="s">
        <v>25</v>
      </c>
      <c r="T269" s="50" t="s">
        <v>29</v>
      </c>
      <c r="U269" s="50" t="s">
        <v>30</v>
      </c>
      <c r="V269" s="51">
        <v>0.2</v>
      </c>
    </row>
    <row r="270" spans="1:22" ht="13.5" customHeight="1" x14ac:dyDescent="0.2">
      <c r="A270" s="50" t="s">
        <v>21</v>
      </c>
      <c r="B270" s="50" t="s">
        <v>201</v>
      </c>
      <c r="C270" s="50">
        <v>2.2000000000000002</v>
      </c>
      <c r="D270" s="50" t="s">
        <v>202</v>
      </c>
      <c r="E270" s="50" t="s">
        <v>24</v>
      </c>
      <c r="F270" s="50" t="s">
        <v>25</v>
      </c>
      <c r="G270" s="2">
        <v>43662</v>
      </c>
      <c r="H270" s="2">
        <v>43683.638194444444</v>
      </c>
      <c r="I270" s="50" t="s">
        <v>26</v>
      </c>
      <c r="J270" s="50" t="s">
        <v>27</v>
      </c>
      <c r="K270" s="50" t="s">
        <v>33</v>
      </c>
      <c r="L270" s="50" t="s">
        <v>25</v>
      </c>
      <c r="M270" s="51">
        <v>10</v>
      </c>
      <c r="N270" s="50" t="s">
        <v>34</v>
      </c>
      <c r="O270" s="51">
        <v>5</v>
      </c>
      <c r="P270" s="50" t="s">
        <v>25</v>
      </c>
      <c r="Q270" s="50" t="s">
        <v>25</v>
      </c>
      <c r="R270" s="2">
        <v>43693.642245370371</v>
      </c>
      <c r="S270" s="50" t="s">
        <v>25</v>
      </c>
      <c r="T270" s="50" t="s">
        <v>29</v>
      </c>
      <c r="U270" s="50" t="s">
        <v>30</v>
      </c>
      <c r="V270" s="51">
        <v>5</v>
      </c>
    </row>
    <row r="271" spans="1:22" ht="13.5" customHeight="1" x14ac:dyDescent="0.2">
      <c r="A271" s="50" t="s">
        <v>21</v>
      </c>
      <c r="B271" s="50" t="s">
        <v>201</v>
      </c>
      <c r="C271" s="50">
        <v>2.2000000000000002</v>
      </c>
      <c r="D271" s="50" t="s">
        <v>202</v>
      </c>
      <c r="E271" s="50" t="s">
        <v>24</v>
      </c>
      <c r="F271" s="50" t="s">
        <v>25</v>
      </c>
      <c r="G271" s="2">
        <v>43662</v>
      </c>
      <c r="H271" s="2">
        <v>43683.638194444444</v>
      </c>
      <c r="I271" s="50" t="s">
        <v>26</v>
      </c>
      <c r="J271" s="50" t="s">
        <v>27</v>
      </c>
      <c r="K271" s="50" t="s">
        <v>35</v>
      </c>
      <c r="L271" s="50" t="s">
        <v>25</v>
      </c>
      <c r="M271" s="51">
        <v>0.2</v>
      </c>
      <c r="N271" s="50" t="s">
        <v>28</v>
      </c>
      <c r="O271" s="51">
        <v>0.1</v>
      </c>
      <c r="P271" s="50" t="s">
        <v>25</v>
      </c>
      <c r="Q271" s="50" t="s">
        <v>25</v>
      </c>
      <c r="R271" s="2">
        <v>43693.642245370371</v>
      </c>
      <c r="S271" s="50" t="s">
        <v>25</v>
      </c>
      <c r="T271" s="50" t="s">
        <v>29</v>
      </c>
      <c r="U271" s="50" t="s">
        <v>30</v>
      </c>
      <c r="V271" s="51">
        <v>0.1</v>
      </c>
    </row>
    <row r="272" spans="1:22" ht="13.5" customHeight="1" x14ac:dyDescent="0.2">
      <c r="A272" s="50" t="s">
        <v>21</v>
      </c>
      <c r="B272" s="50" t="s">
        <v>203</v>
      </c>
      <c r="C272" s="50">
        <v>2.2999999999999998</v>
      </c>
      <c r="D272" s="50" t="s">
        <v>204</v>
      </c>
      <c r="E272" s="50" t="s">
        <v>24</v>
      </c>
      <c r="F272" s="50" t="s">
        <v>25</v>
      </c>
      <c r="G272" s="2">
        <v>43662</v>
      </c>
      <c r="H272" s="2">
        <v>43683.638194444444</v>
      </c>
      <c r="I272" s="50" t="s">
        <v>26</v>
      </c>
      <c r="J272" s="50" t="s">
        <v>27</v>
      </c>
      <c r="K272" s="50" t="s">
        <v>31</v>
      </c>
      <c r="L272" s="50" t="s">
        <v>25</v>
      </c>
      <c r="M272" s="51">
        <v>89</v>
      </c>
      <c r="N272" s="50" t="s">
        <v>28</v>
      </c>
      <c r="O272" s="51">
        <v>0.2</v>
      </c>
      <c r="P272" s="50" t="s">
        <v>25</v>
      </c>
      <c r="Q272" s="50" t="s">
        <v>25</v>
      </c>
      <c r="R272" s="2">
        <v>43693.643368055556</v>
      </c>
      <c r="S272" s="50" t="s">
        <v>25</v>
      </c>
      <c r="T272" s="50" t="s">
        <v>29</v>
      </c>
      <c r="U272" s="50" t="s">
        <v>30</v>
      </c>
      <c r="V272" s="51">
        <v>0.2</v>
      </c>
    </row>
    <row r="273" spans="1:22" ht="13.5" customHeight="1" x14ac:dyDescent="0.2">
      <c r="A273" s="50" t="s">
        <v>21</v>
      </c>
      <c r="B273" s="50" t="s">
        <v>203</v>
      </c>
      <c r="C273" s="50">
        <v>2.2999999999999998</v>
      </c>
      <c r="D273" s="50" t="s">
        <v>204</v>
      </c>
      <c r="E273" s="50" t="s">
        <v>24</v>
      </c>
      <c r="F273" s="50" t="s">
        <v>25</v>
      </c>
      <c r="G273" s="2">
        <v>43662</v>
      </c>
      <c r="H273" s="2">
        <v>43683.638194444444</v>
      </c>
      <c r="I273" s="50" t="s">
        <v>26</v>
      </c>
      <c r="J273" s="50" t="s">
        <v>27</v>
      </c>
      <c r="K273" s="50" t="s">
        <v>33</v>
      </c>
      <c r="L273" s="50" t="s">
        <v>32</v>
      </c>
      <c r="M273" s="51">
        <v>5</v>
      </c>
      <c r="N273" s="50" t="s">
        <v>34</v>
      </c>
      <c r="O273" s="51">
        <v>5</v>
      </c>
      <c r="P273" s="50" t="s">
        <v>25</v>
      </c>
      <c r="Q273" s="50" t="s">
        <v>25</v>
      </c>
      <c r="R273" s="2">
        <v>43693.643368055556</v>
      </c>
      <c r="S273" s="50" t="s">
        <v>25</v>
      </c>
      <c r="T273" s="50" t="s">
        <v>29</v>
      </c>
      <c r="U273" s="50" t="s">
        <v>30</v>
      </c>
      <c r="V273" s="51">
        <v>5</v>
      </c>
    </row>
    <row r="274" spans="1:22" ht="13.5" customHeight="1" x14ac:dyDescent="0.2">
      <c r="A274" s="50" t="s">
        <v>21</v>
      </c>
      <c r="B274" s="50" t="s">
        <v>203</v>
      </c>
      <c r="C274" s="50">
        <v>2.2999999999999998</v>
      </c>
      <c r="D274" s="50" t="s">
        <v>204</v>
      </c>
      <c r="E274" s="50" t="s">
        <v>24</v>
      </c>
      <c r="F274" s="50" t="s">
        <v>25</v>
      </c>
      <c r="G274" s="2">
        <v>43662</v>
      </c>
      <c r="H274" s="2">
        <v>43683.638194444444</v>
      </c>
      <c r="I274" s="50" t="s">
        <v>26</v>
      </c>
      <c r="J274" s="50" t="s">
        <v>27</v>
      </c>
      <c r="K274" s="50" t="s">
        <v>35</v>
      </c>
      <c r="L274" s="50" t="s">
        <v>25</v>
      </c>
      <c r="M274" s="51">
        <v>10</v>
      </c>
      <c r="N274" s="50" t="s">
        <v>28</v>
      </c>
      <c r="O274" s="51">
        <v>0.1</v>
      </c>
      <c r="P274" s="50" t="s">
        <v>25</v>
      </c>
      <c r="Q274" s="50" t="s">
        <v>25</v>
      </c>
      <c r="R274" s="2">
        <v>43693.643368055556</v>
      </c>
      <c r="S274" s="50" t="s">
        <v>25</v>
      </c>
      <c r="T274" s="50" t="s">
        <v>29</v>
      </c>
      <c r="U274" s="50" t="s">
        <v>30</v>
      </c>
      <c r="V274" s="51">
        <v>0.1</v>
      </c>
    </row>
    <row r="275" spans="1:22" ht="13.5" customHeight="1" x14ac:dyDescent="0.2">
      <c r="A275" s="50" t="s">
        <v>21</v>
      </c>
      <c r="B275" s="50" t="s">
        <v>205</v>
      </c>
      <c r="C275" s="50">
        <v>2.4</v>
      </c>
      <c r="D275" s="50" t="s">
        <v>206</v>
      </c>
      <c r="E275" s="50" t="s">
        <v>24</v>
      </c>
      <c r="F275" s="50" t="s">
        <v>25</v>
      </c>
      <c r="G275" s="2">
        <v>43662</v>
      </c>
      <c r="H275" s="2">
        <v>43683.638194444444</v>
      </c>
      <c r="I275" s="50" t="s">
        <v>26</v>
      </c>
      <c r="J275" s="50" t="s">
        <v>27</v>
      </c>
      <c r="K275" s="50" t="s">
        <v>31</v>
      </c>
      <c r="L275" s="50" t="s">
        <v>25</v>
      </c>
      <c r="M275" s="51">
        <v>75.2</v>
      </c>
      <c r="N275" s="50" t="s">
        <v>28</v>
      </c>
      <c r="O275" s="51">
        <v>0.2</v>
      </c>
      <c r="P275" s="50" t="s">
        <v>25</v>
      </c>
      <c r="Q275" s="50" t="s">
        <v>25</v>
      </c>
      <c r="R275" s="2">
        <v>43693.644490740742</v>
      </c>
      <c r="S275" s="50" t="s">
        <v>25</v>
      </c>
      <c r="T275" s="50" t="s">
        <v>29</v>
      </c>
      <c r="U275" s="50" t="s">
        <v>30</v>
      </c>
      <c r="V275" s="51">
        <v>0.2</v>
      </c>
    </row>
    <row r="276" spans="1:22" ht="13.5" customHeight="1" x14ac:dyDescent="0.2">
      <c r="A276" s="50" t="s">
        <v>21</v>
      </c>
      <c r="B276" s="50" t="s">
        <v>205</v>
      </c>
      <c r="C276" s="50">
        <v>2.4</v>
      </c>
      <c r="D276" s="50" t="s">
        <v>206</v>
      </c>
      <c r="E276" s="50" t="s">
        <v>24</v>
      </c>
      <c r="F276" s="50" t="s">
        <v>25</v>
      </c>
      <c r="G276" s="2">
        <v>43662</v>
      </c>
      <c r="H276" s="2">
        <v>43683.638194444444</v>
      </c>
      <c r="I276" s="50" t="s">
        <v>26</v>
      </c>
      <c r="J276" s="50" t="s">
        <v>27</v>
      </c>
      <c r="K276" s="50" t="s">
        <v>33</v>
      </c>
      <c r="L276" s="50" t="s">
        <v>32</v>
      </c>
      <c r="M276" s="51">
        <v>5</v>
      </c>
      <c r="N276" s="50" t="s">
        <v>34</v>
      </c>
      <c r="O276" s="51">
        <v>5</v>
      </c>
      <c r="P276" s="50" t="s">
        <v>25</v>
      </c>
      <c r="Q276" s="50" t="s">
        <v>25</v>
      </c>
      <c r="R276" s="2">
        <v>43693.644490740742</v>
      </c>
      <c r="S276" s="50" t="s">
        <v>25</v>
      </c>
      <c r="T276" s="50" t="s">
        <v>29</v>
      </c>
      <c r="U276" s="50" t="s">
        <v>30</v>
      </c>
      <c r="V276" s="51">
        <v>5</v>
      </c>
    </row>
    <row r="277" spans="1:22" ht="13.5" customHeight="1" x14ac:dyDescent="0.2">
      <c r="A277" s="50" t="s">
        <v>21</v>
      </c>
      <c r="B277" s="50" t="s">
        <v>205</v>
      </c>
      <c r="C277" s="50">
        <v>2.4</v>
      </c>
      <c r="D277" s="50" t="s">
        <v>206</v>
      </c>
      <c r="E277" s="50" t="s">
        <v>24</v>
      </c>
      <c r="F277" s="50" t="s">
        <v>25</v>
      </c>
      <c r="G277" s="2">
        <v>43662</v>
      </c>
      <c r="H277" s="2">
        <v>43683.638194444444</v>
      </c>
      <c r="I277" s="50" t="s">
        <v>26</v>
      </c>
      <c r="J277" s="50" t="s">
        <v>27</v>
      </c>
      <c r="K277" s="50" t="s">
        <v>35</v>
      </c>
      <c r="L277" s="50" t="s">
        <v>25</v>
      </c>
      <c r="M277" s="51">
        <v>2.2000000000000002</v>
      </c>
      <c r="N277" s="50" t="s">
        <v>28</v>
      </c>
      <c r="O277" s="51">
        <v>0.1</v>
      </c>
      <c r="P277" s="50" t="s">
        <v>25</v>
      </c>
      <c r="Q277" s="50" t="s">
        <v>25</v>
      </c>
      <c r="R277" s="2">
        <v>43693.644490740742</v>
      </c>
      <c r="S277" s="50" t="s">
        <v>25</v>
      </c>
      <c r="T277" s="50" t="s">
        <v>29</v>
      </c>
      <c r="U277" s="50" t="s">
        <v>30</v>
      </c>
      <c r="V277" s="51">
        <v>0.1</v>
      </c>
    </row>
    <row r="278" spans="1:22" ht="13.5" customHeight="1" x14ac:dyDescent="0.2">
      <c r="A278" s="50" t="s">
        <v>21</v>
      </c>
      <c r="B278" s="50" t="s">
        <v>207</v>
      </c>
      <c r="C278" s="4" t="s">
        <v>58</v>
      </c>
      <c r="D278" s="50" t="s">
        <v>208</v>
      </c>
      <c r="E278" s="50" t="s">
        <v>58</v>
      </c>
      <c r="F278" s="50" t="s">
        <v>25</v>
      </c>
      <c r="G278" s="2">
        <v>43662</v>
      </c>
      <c r="H278" s="2">
        <v>43683.638194444444</v>
      </c>
      <c r="I278" s="50" t="s">
        <v>26</v>
      </c>
      <c r="J278" s="50" t="s">
        <v>27</v>
      </c>
      <c r="K278" s="50" t="s">
        <v>31</v>
      </c>
      <c r="L278" s="50" t="s">
        <v>32</v>
      </c>
      <c r="M278" s="51">
        <v>0.2</v>
      </c>
      <c r="N278" s="50" t="s">
        <v>28</v>
      </c>
      <c r="O278" s="51">
        <v>0.2</v>
      </c>
      <c r="P278" s="50" t="s">
        <v>25</v>
      </c>
      <c r="Q278" s="50" t="s">
        <v>25</v>
      </c>
      <c r="R278" s="2">
        <v>43693.596099537041</v>
      </c>
      <c r="S278" s="50" t="s">
        <v>25</v>
      </c>
      <c r="T278" s="50" t="s">
        <v>29</v>
      </c>
      <c r="U278" s="50" t="s">
        <v>30</v>
      </c>
      <c r="V278" s="51">
        <v>0.2</v>
      </c>
    </row>
    <row r="279" spans="1:22" ht="13.5" customHeight="1" x14ac:dyDescent="0.2">
      <c r="A279" s="50" t="s">
        <v>21</v>
      </c>
      <c r="B279" s="50" t="s">
        <v>207</v>
      </c>
      <c r="C279" s="4" t="s">
        <v>58</v>
      </c>
      <c r="D279" s="50" t="s">
        <v>208</v>
      </c>
      <c r="E279" s="50" t="s">
        <v>58</v>
      </c>
      <c r="F279" s="50" t="s">
        <v>25</v>
      </c>
      <c r="G279" s="2">
        <v>43662</v>
      </c>
      <c r="H279" s="2">
        <v>43683.638194444444</v>
      </c>
      <c r="I279" s="50" t="s">
        <v>26</v>
      </c>
      <c r="J279" s="50" t="s">
        <v>27</v>
      </c>
      <c r="K279" s="50" t="s">
        <v>33</v>
      </c>
      <c r="L279" s="50" t="s">
        <v>32</v>
      </c>
      <c r="M279" s="51">
        <v>5</v>
      </c>
      <c r="N279" s="50" t="s">
        <v>34</v>
      </c>
      <c r="O279" s="51">
        <v>5</v>
      </c>
      <c r="P279" s="50" t="s">
        <v>25</v>
      </c>
      <c r="Q279" s="50" t="s">
        <v>25</v>
      </c>
      <c r="R279" s="2">
        <v>43693.596099537041</v>
      </c>
      <c r="S279" s="50" t="s">
        <v>25</v>
      </c>
      <c r="T279" s="50" t="s">
        <v>29</v>
      </c>
      <c r="U279" s="50" t="s">
        <v>30</v>
      </c>
      <c r="V279" s="51">
        <v>5</v>
      </c>
    </row>
    <row r="280" spans="1:22" ht="13.5" customHeight="1" x14ac:dyDescent="0.2">
      <c r="A280" s="50" t="s">
        <v>21</v>
      </c>
      <c r="B280" s="50" t="s">
        <v>207</v>
      </c>
      <c r="C280" s="4" t="s">
        <v>58</v>
      </c>
      <c r="D280" s="50" t="s">
        <v>208</v>
      </c>
      <c r="E280" s="50" t="s">
        <v>58</v>
      </c>
      <c r="F280" s="50" t="s">
        <v>25</v>
      </c>
      <c r="G280" s="2">
        <v>43662</v>
      </c>
      <c r="H280" s="2">
        <v>43683.638194444444</v>
      </c>
      <c r="I280" s="50" t="s">
        <v>26</v>
      </c>
      <c r="J280" s="50" t="s">
        <v>27</v>
      </c>
      <c r="K280" s="50" t="s">
        <v>35</v>
      </c>
      <c r="L280" s="50" t="s">
        <v>32</v>
      </c>
      <c r="M280" s="51">
        <v>0.1</v>
      </c>
      <c r="N280" s="50" t="s">
        <v>28</v>
      </c>
      <c r="O280" s="51">
        <v>0.1</v>
      </c>
      <c r="P280" s="50" t="s">
        <v>25</v>
      </c>
      <c r="Q280" s="50" t="s">
        <v>25</v>
      </c>
      <c r="R280" s="2">
        <v>43693.596099537041</v>
      </c>
      <c r="S280" s="50" t="s">
        <v>25</v>
      </c>
      <c r="T280" s="50" t="s">
        <v>29</v>
      </c>
      <c r="U280" s="50" t="s">
        <v>30</v>
      </c>
      <c r="V280" s="51">
        <v>0.1</v>
      </c>
    </row>
    <row r="281" spans="1:22" ht="13.5" customHeight="1" x14ac:dyDescent="0.2">
      <c r="A281" s="50" t="s">
        <v>21</v>
      </c>
      <c r="B281" s="50" t="s">
        <v>226</v>
      </c>
      <c r="C281" s="50">
        <v>2.1</v>
      </c>
      <c r="D281" s="50" t="s">
        <v>200</v>
      </c>
      <c r="E281" s="50" t="s">
        <v>218</v>
      </c>
      <c r="F281" s="50" t="s">
        <v>25</v>
      </c>
      <c r="G281" s="2">
        <v>43662</v>
      </c>
      <c r="H281" s="2">
        <v>43683.638194444444</v>
      </c>
      <c r="I281" s="50" t="s">
        <v>26</v>
      </c>
      <c r="J281" s="50" t="s">
        <v>27</v>
      </c>
      <c r="K281" s="50" t="s">
        <v>31</v>
      </c>
      <c r="L281" s="50" t="s">
        <v>25</v>
      </c>
      <c r="M281" s="51">
        <v>110</v>
      </c>
      <c r="N281" s="50" t="s">
        <v>28</v>
      </c>
      <c r="O281" s="51">
        <v>0.2</v>
      </c>
      <c r="P281" s="50" t="s">
        <v>25</v>
      </c>
      <c r="Q281" s="50" t="s">
        <v>25</v>
      </c>
      <c r="R281" s="2">
        <v>43693.682835648149</v>
      </c>
      <c r="S281" s="50" t="s">
        <v>25</v>
      </c>
      <c r="T281" s="50" t="s">
        <v>29</v>
      </c>
      <c r="U281" s="50" t="s">
        <v>30</v>
      </c>
      <c r="V281" s="51">
        <v>0.2</v>
      </c>
    </row>
    <row r="282" spans="1:22" ht="13.5" customHeight="1" x14ac:dyDescent="0.2">
      <c r="A282" s="50" t="s">
        <v>21</v>
      </c>
      <c r="B282" s="50" t="s">
        <v>226</v>
      </c>
      <c r="C282" s="50">
        <v>2.1</v>
      </c>
      <c r="D282" s="50" t="s">
        <v>200</v>
      </c>
      <c r="E282" s="50" t="s">
        <v>218</v>
      </c>
      <c r="F282" s="50" t="s">
        <v>25</v>
      </c>
      <c r="G282" s="2">
        <v>43662</v>
      </c>
      <c r="H282" s="2">
        <v>43683.638194444444</v>
      </c>
      <c r="I282" s="50" t="s">
        <v>26</v>
      </c>
      <c r="J282" s="50" t="s">
        <v>27</v>
      </c>
      <c r="K282" s="50" t="s">
        <v>33</v>
      </c>
      <c r="L282" s="50" t="s">
        <v>25</v>
      </c>
      <c r="M282" s="51">
        <v>65</v>
      </c>
      <c r="N282" s="50" t="s">
        <v>34</v>
      </c>
      <c r="O282" s="51">
        <v>5</v>
      </c>
      <c r="P282" s="50" t="s">
        <v>25</v>
      </c>
      <c r="Q282" s="50" t="s">
        <v>25</v>
      </c>
      <c r="R282" s="2">
        <v>43693.682835648149</v>
      </c>
      <c r="S282" s="50" t="s">
        <v>25</v>
      </c>
      <c r="T282" s="50" t="s">
        <v>29</v>
      </c>
      <c r="U282" s="50" t="s">
        <v>30</v>
      </c>
      <c r="V282" s="51">
        <v>5</v>
      </c>
    </row>
    <row r="283" spans="1:22" ht="13.5" customHeight="1" x14ac:dyDescent="0.2">
      <c r="A283" s="50" t="s">
        <v>21</v>
      </c>
      <c r="B283" s="50" t="s">
        <v>226</v>
      </c>
      <c r="C283" s="50">
        <v>2.1</v>
      </c>
      <c r="D283" s="50" t="s">
        <v>200</v>
      </c>
      <c r="E283" s="50" t="s">
        <v>218</v>
      </c>
      <c r="F283" s="50" t="s">
        <v>25</v>
      </c>
      <c r="G283" s="2">
        <v>43662</v>
      </c>
      <c r="H283" s="2">
        <v>43683.638194444444</v>
      </c>
      <c r="I283" s="50" t="s">
        <v>26</v>
      </c>
      <c r="J283" s="50" t="s">
        <v>27</v>
      </c>
      <c r="K283" s="50" t="s">
        <v>35</v>
      </c>
      <c r="L283" s="50" t="s">
        <v>25</v>
      </c>
      <c r="M283" s="51">
        <v>23.3</v>
      </c>
      <c r="N283" s="50" t="s">
        <v>28</v>
      </c>
      <c r="O283" s="51">
        <v>0.1</v>
      </c>
      <c r="P283" s="50" t="s">
        <v>25</v>
      </c>
      <c r="Q283" s="50" t="s">
        <v>25</v>
      </c>
      <c r="R283" s="2">
        <v>43693.682835648149</v>
      </c>
      <c r="S283" s="50" t="s">
        <v>25</v>
      </c>
      <c r="T283" s="50" t="s">
        <v>29</v>
      </c>
      <c r="U283" s="50" t="s">
        <v>30</v>
      </c>
      <c r="V283" s="51">
        <v>0.1</v>
      </c>
    </row>
    <row r="284" spans="1:22" ht="13.5" customHeight="1" x14ac:dyDescent="0.2">
      <c r="A284" s="50" t="s">
        <v>21</v>
      </c>
      <c r="B284" s="50" t="s">
        <v>227</v>
      </c>
      <c r="C284" s="50">
        <v>2.2000000000000002</v>
      </c>
      <c r="D284" s="50" t="s">
        <v>202</v>
      </c>
      <c r="E284" s="50" t="s">
        <v>218</v>
      </c>
      <c r="F284" s="50" t="s">
        <v>25</v>
      </c>
      <c r="G284" s="2">
        <v>43662</v>
      </c>
      <c r="H284" s="2">
        <v>43683.638194444444</v>
      </c>
      <c r="I284" s="50" t="s">
        <v>26</v>
      </c>
      <c r="J284" s="50" t="s">
        <v>27</v>
      </c>
      <c r="K284" s="50" t="s">
        <v>31</v>
      </c>
      <c r="L284" s="50" t="s">
        <v>25</v>
      </c>
      <c r="M284" s="51">
        <v>48.5</v>
      </c>
      <c r="N284" s="50" t="s">
        <v>28</v>
      </c>
      <c r="O284" s="51">
        <v>0.2</v>
      </c>
      <c r="P284" s="50" t="s">
        <v>25</v>
      </c>
      <c r="Q284" s="50" t="s">
        <v>25</v>
      </c>
      <c r="R284" s="2">
        <v>43693.685081018521</v>
      </c>
      <c r="S284" s="50" t="s">
        <v>25</v>
      </c>
      <c r="T284" s="50" t="s">
        <v>29</v>
      </c>
      <c r="U284" s="50" t="s">
        <v>30</v>
      </c>
      <c r="V284" s="51">
        <v>0.2</v>
      </c>
    </row>
    <row r="285" spans="1:22" ht="13.5" customHeight="1" x14ac:dyDescent="0.2">
      <c r="A285" s="50" t="s">
        <v>21</v>
      </c>
      <c r="B285" s="50" t="s">
        <v>227</v>
      </c>
      <c r="C285" s="50">
        <v>2.2000000000000002</v>
      </c>
      <c r="D285" s="50" t="s">
        <v>202</v>
      </c>
      <c r="E285" s="50" t="s">
        <v>218</v>
      </c>
      <c r="F285" s="50" t="s">
        <v>25</v>
      </c>
      <c r="G285" s="2">
        <v>43662</v>
      </c>
      <c r="H285" s="2">
        <v>43683.638194444444</v>
      </c>
      <c r="I285" s="50" t="s">
        <v>26</v>
      </c>
      <c r="J285" s="50" t="s">
        <v>27</v>
      </c>
      <c r="K285" s="50" t="s">
        <v>33</v>
      </c>
      <c r="L285" s="50" t="s">
        <v>25</v>
      </c>
      <c r="M285" s="51">
        <v>944</v>
      </c>
      <c r="N285" s="50" t="s">
        <v>34</v>
      </c>
      <c r="O285" s="51">
        <v>5</v>
      </c>
      <c r="P285" s="50" t="s">
        <v>25</v>
      </c>
      <c r="Q285" s="50" t="s">
        <v>25</v>
      </c>
      <c r="R285" s="2">
        <v>43693.685081018521</v>
      </c>
      <c r="S285" s="50" t="s">
        <v>25</v>
      </c>
      <c r="T285" s="50" t="s">
        <v>29</v>
      </c>
      <c r="U285" s="50" t="s">
        <v>30</v>
      </c>
      <c r="V285" s="51">
        <v>5</v>
      </c>
    </row>
    <row r="286" spans="1:22" ht="13.5" customHeight="1" x14ac:dyDescent="0.2">
      <c r="A286" s="50" t="s">
        <v>21</v>
      </c>
      <c r="B286" s="50" t="s">
        <v>227</v>
      </c>
      <c r="C286" s="50">
        <v>2.2000000000000002</v>
      </c>
      <c r="D286" s="50" t="s">
        <v>202</v>
      </c>
      <c r="E286" s="50" t="s">
        <v>218</v>
      </c>
      <c r="F286" s="50" t="s">
        <v>25</v>
      </c>
      <c r="G286" s="2">
        <v>43662</v>
      </c>
      <c r="H286" s="2">
        <v>43683.638194444444</v>
      </c>
      <c r="I286" s="50" t="s">
        <v>26</v>
      </c>
      <c r="J286" s="50" t="s">
        <v>27</v>
      </c>
      <c r="K286" s="50" t="s">
        <v>35</v>
      </c>
      <c r="L286" s="50" t="s">
        <v>25</v>
      </c>
      <c r="M286" s="51">
        <v>364</v>
      </c>
      <c r="N286" s="50" t="s">
        <v>28</v>
      </c>
      <c r="O286" s="51">
        <v>0.1</v>
      </c>
      <c r="P286" s="50" t="s">
        <v>25</v>
      </c>
      <c r="Q286" s="50" t="s">
        <v>25</v>
      </c>
      <c r="R286" s="2">
        <v>43693.685081018521</v>
      </c>
      <c r="S286" s="50" t="s">
        <v>25</v>
      </c>
      <c r="T286" s="50" t="s">
        <v>29</v>
      </c>
      <c r="U286" s="50" t="s">
        <v>30</v>
      </c>
      <c r="V286" s="51">
        <v>0.1</v>
      </c>
    </row>
    <row r="287" spans="1:22" ht="13.5" customHeight="1" x14ac:dyDescent="0.2">
      <c r="A287" s="50" t="s">
        <v>21</v>
      </c>
      <c r="B287" s="50" t="s">
        <v>209</v>
      </c>
      <c r="C287" s="4" t="s">
        <v>47</v>
      </c>
      <c r="D287" s="50" t="s">
        <v>210</v>
      </c>
      <c r="E287" s="50" t="s">
        <v>47</v>
      </c>
      <c r="F287" s="50" t="s">
        <v>25</v>
      </c>
      <c r="G287" s="2">
        <v>43663</v>
      </c>
      <c r="H287" s="2">
        <v>43683.638194444444</v>
      </c>
      <c r="I287" s="50" t="s">
        <v>26</v>
      </c>
      <c r="J287" s="50" t="s">
        <v>27</v>
      </c>
      <c r="K287" s="50" t="s">
        <v>31</v>
      </c>
      <c r="L287" s="50" t="s">
        <v>32</v>
      </c>
      <c r="M287" s="51">
        <v>0.2</v>
      </c>
      <c r="N287" s="50" t="s">
        <v>28</v>
      </c>
      <c r="O287" s="51">
        <v>0.2</v>
      </c>
      <c r="P287" s="50" t="s">
        <v>25</v>
      </c>
      <c r="Q287" s="50" t="s">
        <v>25</v>
      </c>
      <c r="R287" s="2">
        <v>43693.597233796296</v>
      </c>
      <c r="S287" s="50" t="s">
        <v>25</v>
      </c>
      <c r="T287" s="50" t="s">
        <v>29</v>
      </c>
      <c r="U287" s="50" t="s">
        <v>30</v>
      </c>
      <c r="V287" s="51">
        <v>0.2</v>
      </c>
    </row>
    <row r="288" spans="1:22" ht="13.5" customHeight="1" x14ac:dyDescent="0.2">
      <c r="A288" s="50" t="s">
        <v>21</v>
      </c>
      <c r="B288" s="50" t="s">
        <v>209</v>
      </c>
      <c r="C288" s="4" t="s">
        <v>47</v>
      </c>
      <c r="D288" s="50" t="s">
        <v>210</v>
      </c>
      <c r="E288" s="50" t="s">
        <v>47</v>
      </c>
      <c r="F288" s="50" t="s">
        <v>25</v>
      </c>
      <c r="G288" s="2">
        <v>43663</v>
      </c>
      <c r="H288" s="2">
        <v>43683.638194444444</v>
      </c>
      <c r="I288" s="50" t="s">
        <v>26</v>
      </c>
      <c r="J288" s="50" t="s">
        <v>27</v>
      </c>
      <c r="K288" s="50" t="s">
        <v>33</v>
      </c>
      <c r="L288" s="50" t="s">
        <v>32</v>
      </c>
      <c r="M288" s="51">
        <v>5</v>
      </c>
      <c r="N288" s="50" t="s">
        <v>34</v>
      </c>
      <c r="O288" s="51">
        <v>5</v>
      </c>
      <c r="P288" s="50" t="s">
        <v>25</v>
      </c>
      <c r="Q288" s="50" t="s">
        <v>25</v>
      </c>
      <c r="R288" s="2">
        <v>43693.597233796296</v>
      </c>
      <c r="S288" s="50" t="s">
        <v>25</v>
      </c>
      <c r="T288" s="50" t="s">
        <v>29</v>
      </c>
      <c r="U288" s="50" t="s">
        <v>30</v>
      </c>
      <c r="V288" s="51">
        <v>5</v>
      </c>
    </row>
    <row r="289" spans="1:22" ht="13.5" customHeight="1" x14ac:dyDescent="0.2">
      <c r="A289" s="50" t="s">
        <v>21</v>
      </c>
      <c r="B289" s="50" t="s">
        <v>209</v>
      </c>
      <c r="C289" s="4" t="s">
        <v>47</v>
      </c>
      <c r="D289" s="50" t="s">
        <v>210</v>
      </c>
      <c r="E289" s="50" t="s">
        <v>47</v>
      </c>
      <c r="F289" s="50" t="s">
        <v>25</v>
      </c>
      <c r="G289" s="2">
        <v>43663</v>
      </c>
      <c r="H289" s="2">
        <v>43683.638194444444</v>
      </c>
      <c r="I289" s="50" t="s">
        <v>26</v>
      </c>
      <c r="J289" s="50" t="s">
        <v>27</v>
      </c>
      <c r="K289" s="50" t="s">
        <v>35</v>
      </c>
      <c r="L289" s="50" t="s">
        <v>32</v>
      </c>
      <c r="M289" s="51">
        <v>0.1</v>
      </c>
      <c r="N289" s="50" t="s">
        <v>28</v>
      </c>
      <c r="O289" s="51">
        <v>0.1</v>
      </c>
      <c r="P289" s="50" t="s">
        <v>25</v>
      </c>
      <c r="Q289" s="50" t="s">
        <v>25</v>
      </c>
      <c r="R289" s="2">
        <v>43693.597233796296</v>
      </c>
      <c r="S289" s="50" t="s">
        <v>25</v>
      </c>
      <c r="T289" s="50" t="s">
        <v>29</v>
      </c>
      <c r="U289" s="50" t="s">
        <v>30</v>
      </c>
      <c r="V289" s="51">
        <v>0.1</v>
      </c>
    </row>
    <row r="290" spans="1:22" ht="13.5" customHeight="1" x14ac:dyDescent="0.2">
      <c r="A290" s="50" t="s">
        <v>21</v>
      </c>
      <c r="B290" s="50" t="s">
        <v>211</v>
      </c>
      <c r="C290" s="50">
        <v>2.2999999999999998</v>
      </c>
      <c r="D290" s="50" t="s">
        <v>212</v>
      </c>
      <c r="E290" s="50" t="s">
        <v>24</v>
      </c>
      <c r="F290" s="50" t="s">
        <v>25</v>
      </c>
      <c r="G290" s="2">
        <v>43664</v>
      </c>
      <c r="H290" s="2">
        <v>43683.638194444444</v>
      </c>
      <c r="I290" s="50" t="s">
        <v>26</v>
      </c>
      <c r="J290" s="50" t="s">
        <v>27</v>
      </c>
      <c r="K290" s="50" t="s">
        <v>31</v>
      </c>
      <c r="L290" s="50" t="s">
        <v>25</v>
      </c>
      <c r="M290" s="51">
        <v>86.8</v>
      </c>
      <c r="N290" s="50" t="s">
        <v>28</v>
      </c>
      <c r="O290" s="51">
        <v>0.2</v>
      </c>
      <c r="P290" s="50" t="s">
        <v>25</v>
      </c>
      <c r="Q290" s="50" t="s">
        <v>25</v>
      </c>
      <c r="R290" s="2">
        <v>43693.659166666665</v>
      </c>
      <c r="S290" s="50" t="s">
        <v>25</v>
      </c>
      <c r="T290" s="50" t="s">
        <v>29</v>
      </c>
      <c r="U290" s="50" t="s">
        <v>30</v>
      </c>
      <c r="V290" s="51">
        <v>0.2</v>
      </c>
    </row>
    <row r="291" spans="1:22" ht="13.5" customHeight="1" x14ac:dyDescent="0.2">
      <c r="A291" s="50" t="s">
        <v>21</v>
      </c>
      <c r="B291" s="50" t="s">
        <v>211</v>
      </c>
      <c r="C291" s="50">
        <v>2.2999999999999998</v>
      </c>
      <c r="D291" s="50" t="s">
        <v>212</v>
      </c>
      <c r="E291" s="50" t="s">
        <v>24</v>
      </c>
      <c r="F291" s="50" t="s">
        <v>25</v>
      </c>
      <c r="G291" s="2">
        <v>43664</v>
      </c>
      <c r="H291" s="2">
        <v>43683.638194444444</v>
      </c>
      <c r="I291" s="50" t="s">
        <v>26</v>
      </c>
      <c r="J291" s="50" t="s">
        <v>27</v>
      </c>
      <c r="K291" s="50" t="s">
        <v>33</v>
      </c>
      <c r="L291" s="50" t="s">
        <v>32</v>
      </c>
      <c r="M291" s="51">
        <v>5</v>
      </c>
      <c r="N291" s="50" t="s">
        <v>34</v>
      </c>
      <c r="O291" s="51">
        <v>5</v>
      </c>
      <c r="P291" s="50" t="s">
        <v>25</v>
      </c>
      <c r="Q291" s="50" t="s">
        <v>25</v>
      </c>
      <c r="R291" s="2">
        <v>43693.659166666665</v>
      </c>
      <c r="S291" s="50" t="s">
        <v>25</v>
      </c>
      <c r="T291" s="50" t="s">
        <v>29</v>
      </c>
      <c r="U291" s="50" t="s">
        <v>30</v>
      </c>
      <c r="V291" s="51">
        <v>5</v>
      </c>
    </row>
    <row r="292" spans="1:22" ht="13.5" customHeight="1" x14ac:dyDescent="0.2">
      <c r="A292" s="50" t="s">
        <v>21</v>
      </c>
      <c r="B292" s="50" t="s">
        <v>211</v>
      </c>
      <c r="C292" s="50">
        <v>2.2999999999999998</v>
      </c>
      <c r="D292" s="50" t="s">
        <v>212</v>
      </c>
      <c r="E292" s="50" t="s">
        <v>24</v>
      </c>
      <c r="F292" s="50" t="s">
        <v>25</v>
      </c>
      <c r="G292" s="2">
        <v>43664</v>
      </c>
      <c r="H292" s="2">
        <v>43683.638194444444</v>
      </c>
      <c r="I292" s="50" t="s">
        <v>26</v>
      </c>
      <c r="J292" s="50" t="s">
        <v>27</v>
      </c>
      <c r="K292" s="50" t="s">
        <v>35</v>
      </c>
      <c r="L292" s="50" t="s">
        <v>25</v>
      </c>
      <c r="M292" s="51">
        <v>6.3</v>
      </c>
      <c r="N292" s="50" t="s">
        <v>28</v>
      </c>
      <c r="O292" s="51">
        <v>0.1</v>
      </c>
      <c r="P292" s="50" t="s">
        <v>25</v>
      </c>
      <c r="Q292" s="50" t="s">
        <v>25</v>
      </c>
      <c r="R292" s="2">
        <v>43693.659166666665</v>
      </c>
      <c r="S292" s="50" t="s">
        <v>25</v>
      </c>
      <c r="T292" s="50" t="s">
        <v>29</v>
      </c>
      <c r="U292" s="50" t="s">
        <v>30</v>
      </c>
      <c r="V292" s="51">
        <v>0.1</v>
      </c>
    </row>
    <row r="293" spans="1:22" ht="13.5" customHeight="1" x14ac:dyDescent="0.2">
      <c r="A293" s="50" t="s">
        <v>21</v>
      </c>
      <c r="B293" s="50" t="s">
        <v>213</v>
      </c>
      <c r="C293" s="50">
        <v>2.2999999999999998</v>
      </c>
      <c r="D293" s="50" t="s">
        <v>214</v>
      </c>
      <c r="E293" s="50" t="s">
        <v>38</v>
      </c>
      <c r="F293" s="50" t="s">
        <v>25</v>
      </c>
      <c r="G293" s="2">
        <v>43664</v>
      </c>
      <c r="H293" s="2">
        <v>43683.638194444444</v>
      </c>
      <c r="I293" s="50" t="s">
        <v>26</v>
      </c>
      <c r="J293" s="50" t="s">
        <v>27</v>
      </c>
      <c r="K293" s="50" t="s">
        <v>31</v>
      </c>
      <c r="L293" s="50" t="s">
        <v>25</v>
      </c>
      <c r="M293" s="51">
        <v>89.1</v>
      </c>
      <c r="N293" s="50" t="s">
        <v>28</v>
      </c>
      <c r="O293" s="51">
        <v>0.2</v>
      </c>
      <c r="P293" s="50" t="s">
        <v>25</v>
      </c>
      <c r="Q293" s="50" t="s">
        <v>25</v>
      </c>
      <c r="R293" s="2">
        <v>43693.660277777781</v>
      </c>
      <c r="S293" s="50" t="s">
        <v>25</v>
      </c>
      <c r="T293" s="50" t="s">
        <v>29</v>
      </c>
      <c r="U293" s="50" t="s">
        <v>30</v>
      </c>
      <c r="V293" s="51">
        <v>0.2</v>
      </c>
    </row>
    <row r="294" spans="1:22" ht="13.5" customHeight="1" x14ac:dyDescent="0.2">
      <c r="A294" s="50" t="s">
        <v>21</v>
      </c>
      <c r="B294" s="50" t="s">
        <v>213</v>
      </c>
      <c r="C294" s="50">
        <v>2.2999999999999998</v>
      </c>
      <c r="D294" s="50" t="s">
        <v>214</v>
      </c>
      <c r="E294" s="50" t="s">
        <v>38</v>
      </c>
      <c r="F294" s="50" t="s">
        <v>25</v>
      </c>
      <c r="G294" s="2">
        <v>43664</v>
      </c>
      <c r="H294" s="2">
        <v>43683.638194444444</v>
      </c>
      <c r="I294" s="50" t="s">
        <v>26</v>
      </c>
      <c r="J294" s="50" t="s">
        <v>27</v>
      </c>
      <c r="K294" s="50" t="s">
        <v>33</v>
      </c>
      <c r="L294" s="50" t="s">
        <v>32</v>
      </c>
      <c r="M294" s="51">
        <v>5</v>
      </c>
      <c r="N294" s="50" t="s">
        <v>34</v>
      </c>
      <c r="O294" s="51">
        <v>5</v>
      </c>
      <c r="P294" s="50" t="s">
        <v>25</v>
      </c>
      <c r="Q294" s="50" t="s">
        <v>25</v>
      </c>
      <c r="R294" s="2">
        <v>43693.660277777781</v>
      </c>
      <c r="S294" s="50" t="s">
        <v>25</v>
      </c>
      <c r="T294" s="50" t="s">
        <v>29</v>
      </c>
      <c r="U294" s="50" t="s">
        <v>30</v>
      </c>
      <c r="V294" s="51">
        <v>5</v>
      </c>
    </row>
    <row r="295" spans="1:22" ht="13.5" customHeight="1" x14ac:dyDescent="0.2">
      <c r="A295" s="50" t="s">
        <v>21</v>
      </c>
      <c r="B295" s="50" t="s">
        <v>213</v>
      </c>
      <c r="C295" s="50">
        <v>2.2999999999999998</v>
      </c>
      <c r="D295" s="50" t="s">
        <v>214</v>
      </c>
      <c r="E295" s="50" t="s">
        <v>38</v>
      </c>
      <c r="F295" s="50" t="s">
        <v>25</v>
      </c>
      <c r="G295" s="2">
        <v>43664</v>
      </c>
      <c r="H295" s="2">
        <v>43683.638194444444</v>
      </c>
      <c r="I295" s="50" t="s">
        <v>26</v>
      </c>
      <c r="J295" s="50" t="s">
        <v>27</v>
      </c>
      <c r="K295" s="50" t="s">
        <v>35</v>
      </c>
      <c r="L295" s="50" t="s">
        <v>25</v>
      </c>
      <c r="M295" s="51">
        <v>6.4</v>
      </c>
      <c r="N295" s="50" t="s">
        <v>28</v>
      </c>
      <c r="O295" s="51">
        <v>0.1</v>
      </c>
      <c r="P295" s="50" t="s">
        <v>25</v>
      </c>
      <c r="Q295" s="50" t="s">
        <v>25</v>
      </c>
      <c r="R295" s="2">
        <v>43693.660277777781</v>
      </c>
      <c r="S295" s="50" t="s">
        <v>25</v>
      </c>
      <c r="T295" s="50" t="s">
        <v>29</v>
      </c>
      <c r="U295" s="50" t="s">
        <v>30</v>
      </c>
      <c r="V295" s="51">
        <v>0.1</v>
      </c>
    </row>
    <row r="296" spans="1:22" ht="13.5" customHeight="1" x14ac:dyDescent="0.2">
      <c r="A296" s="50" t="s">
        <v>21</v>
      </c>
      <c r="B296" s="50" t="s">
        <v>215</v>
      </c>
      <c r="C296" s="4" t="s">
        <v>58</v>
      </c>
      <c r="D296" s="50" t="s">
        <v>216</v>
      </c>
      <c r="E296" s="50" t="s">
        <v>58</v>
      </c>
      <c r="F296" s="50" t="s">
        <v>25</v>
      </c>
      <c r="G296" s="2">
        <v>43668</v>
      </c>
      <c r="H296" s="2">
        <v>43683.638194444444</v>
      </c>
      <c r="I296" s="50" t="s">
        <v>26</v>
      </c>
      <c r="J296" s="50" t="s">
        <v>27</v>
      </c>
      <c r="K296" s="50" t="s">
        <v>31</v>
      </c>
      <c r="L296" s="50" t="s">
        <v>32</v>
      </c>
      <c r="M296" s="51">
        <v>0.2</v>
      </c>
      <c r="N296" s="50" t="s">
        <v>28</v>
      </c>
      <c r="O296" s="51">
        <v>0.2</v>
      </c>
      <c r="P296" s="50" t="s">
        <v>25</v>
      </c>
      <c r="Q296" s="50" t="s">
        <v>25</v>
      </c>
      <c r="R296" s="2">
        <v>43693.598368055558</v>
      </c>
      <c r="S296" s="50" t="s">
        <v>25</v>
      </c>
      <c r="T296" s="50" t="s">
        <v>29</v>
      </c>
      <c r="U296" s="50" t="s">
        <v>30</v>
      </c>
      <c r="V296" s="51">
        <v>0.2</v>
      </c>
    </row>
    <row r="297" spans="1:22" ht="13.5" customHeight="1" x14ac:dyDescent="0.2">
      <c r="A297" s="50" t="s">
        <v>21</v>
      </c>
      <c r="B297" s="50" t="s">
        <v>215</v>
      </c>
      <c r="C297" s="4" t="s">
        <v>58</v>
      </c>
      <c r="D297" s="50" t="s">
        <v>216</v>
      </c>
      <c r="E297" s="50" t="s">
        <v>58</v>
      </c>
      <c r="F297" s="50" t="s">
        <v>25</v>
      </c>
      <c r="G297" s="2">
        <v>43668</v>
      </c>
      <c r="H297" s="2">
        <v>43683.638194444444</v>
      </c>
      <c r="I297" s="50" t="s">
        <v>26</v>
      </c>
      <c r="J297" s="50" t="s">
        <v>27</v>
      </c>
      <c r="K297" s="50" t="s">
        <v>33</v>
      </c>
      <c r="L297" s="50" t="s">
        <v>32</v>
      </c>
      <c r="M297" s="51">
        <v>5</v>
      </c>
      <c r="N297" s="50" t="s">
        <v>34</v>
      </c>
      <c r="O297" s="51">
        <v>5</v>
      </c>
      <c r="P297" s="50" t="s">
        <v>25</v>
      </c>
      <c r="Q297" s="50" t="s">
        <v>25</v>
      </c>
      <c r="R297" s="2">
        <v>43693.598368055558</v>
      </c>
      <c r="S297" s="50" t="s">
        <v>25</v>
      </c>
      <c r="T297" s="50" t="s">
        <v>29</v>
      </c>
      <c r="U297" s="50" t="s">
        <v>30</v>
      </c>
      <c r="V297" s="51">
        <v>5</v>
      </c>
    </row>
    <row r="298" spans="1:22" ht="13.5" customHeight="1" x14ac:dyDescent="0.2">
      <c r="A298" s="50" t="s">
        <v>21</v>
      </c>
      <c r="B298" s="50" t="s">
        <v>215</v>
      </c>
      <c r="C298" s="4" t="s">
        <v>58</v>
      </c>
      <c r="D298" s="50" t="s">
        <v>216</v>
      </c>
      <c r="E298" s="50" t="s">
        <v>58</v>
      </c>
      <c r="F298" s="50" t="s">
        <v>25</v>
      </c>
      <c r="G298" s="2">
        <v>43668</v>
      </c>
      <c r="H298" s="2">
        <v>43683.638194444444</v>
      </c>
      <c r="I298" s="50" t="s">
        <v>26</v>
      </c>
      <c r="J298" s="50" t="s">
        <v>27</v>
      </c>
      <c r="K298" s="50" t="s">
        <v>35</v>
      </c>
      <c r="L298" s="50" t="s">
        <v>25</v>
      </c>
      <c r="M298" s="51">
        <v>0.2</v>
      </c>
      <c r="N298" s="50" t="s">
        <v>28</v>
      </c>
      <c r="O298" s="51">
        <v>0.1</v>
      </c>
      <c r="P298" s="50" t="s">
        <v>25</v>
      </c>
      <c r="Q298" s="50" t="s">
        <v>25</v>
      </c>
      <c r="R298" s="2">
        <v>43693.598368055558</v>
      </c>
      <c r="S298" s="50" t="s">
        <v>25</v>
      </c>
      <c r="T298" s="50" t="s">
        <v>29</v>
      </c>
      <c r="U298" s="50" t="s">
        <v>30</v>
      </c>
      <c r="V298" s="51">
        <v>0.1</v>
      </c>
    </row>
    <row r="299" spans="1:22" ht="13.5" customHeight="1" x14ac:dyDescent="0.2">
      <c r="A299" s="50" t="s">
        <v>21</v>
      </c>
      <c r="B299" s="50" t="s">
        <v>45</v>
      </c>
      <c r="C299" s="4" t="s">
        <v>47</v>
      </c>
      <c r="D299" s="50" t="s">
        <v>46</v>
      </c>
      <c r="E299" s="50" t="s">
        <v>47</v>
      </c>
      <c r="F299" s="50" t="s">
        <v>25</v>
      </c>
      <c r="G299" s="2">
        <v>43669</v>
      </c>
      <c r="H299" s="2">
        <v>43683.638194444444</v>
      </c>
      <c r="I299" s="50" t="s">
        <v>26</v>
      </c>
      <c r="J299" s="50" t="s">
        <v>27</v>
      </c>
      <c r="K299" s="50" t="s">
        <v>31</v>
      </c>
      <c r="L299" s="50" t="s">
        <v>32</v>
      </c>
      <c r="M299" s="51">
        <v>0.2</v>
      </c>
      <c r="N299" s="50" t="s">
        <v>28</v>
      </c>
      <c r="O299" s="51">
        <v>0.2</v>
      </c>
      <c r="P299" s="50" t="s">
        <v>25</v>
      </c>
      <c r="Q299" s="50" t="s">
        <v>25</v>
      </c>
      <c r="R299" s="2">
        <v>43693.436550925922</v>
      </c>
      <c r="S299" s="50" t="s">
        <v>25</v>
      </c>
      <c r="T299" s="50" t="s">
        <v>29</v>
      </c>
      <c r="U299" s="50" t="s">
        <v>30</v>
      </c>
      <c r="V299" s="51">
        <v>0.2</v>
      </c>
    </row>
    <row r="300" spans="1:22" ht="13.5" customHeight="1" x14ac:dyDescent="0.2">
      <c r="A300" s="50" t="s">
        <v>21</v>
      </c>
      <c r="B300" s="50" t="s">
        <v>45</v>
      </c>
      <c r="C300" s="4" t="s">
        <v>47</v>
      </c>
      <c r="D300" s="50" t="s">
        <v>46</v>
      </c>
      <c r="E300" s="50" t="s">
        <v>47</v>
      </c>
      <c r="F300" s="50" t="s">
        <v>25</v>
      </c>
      <c r="G300" s="2">
        <v>43669</v>
      </c>
      <c r="H300" s="2">
        <v>43683.638194444444</v>
      </c>
      <c r="I300" s="50" t="s">
        <v>26</v>
      </c>
      <c r="J300" s="50" t="s">
        <v>27</v>
      </c>
      <c r="K300" s="50" t="s">
        <v>33</v>
      </c>
      <c r="L300" s="50" t="s">
        <v>32</v>
      </c>
      <c r="M300" s="51">
        <v>5</v>
      </c>
      <c r="N300" s="50" t="s">
        <v>34</v>
      </c>
      <c r="O300" s="51">
        <v>5</v>
      </c>
      <c r="P300" s="50" t="s">
        <v>25</v>
      </c>
      <c r="Q300" s="50" t="s">
        <v>25</v>
      </c>
      <c r="R300" s="2">
        <v>43693.436550925922</v>
      </c>
      <c r="S300" s="50" t="s">
        <v>25</v>
      </c>
      <c r="T300" s="50" t="s">
        <v>29</v>
      </c>
      <c r="U300" s="50" t="s">
        <v>30</v>
      </c>
      <c r="V300" s="51">
        <v>5</v>
      </c>
    </row>
    <row r="301" spans="1:22" ht="13.5" customHeight="1" x14ac:dyDescent="0.2">
      <c r="A301" s="50" t="s">
        <v>21</v>
      </c>
      <c r="B301" s="50" t="s">
        <v>45</v>
      </c>
      <c r="C301" s="4" t="s">
        <v>47</v>
      </c>
      <c r="D301" s="50" t="s">
        <v>46</v>
      </c>
      <c r="E301" s="50" t="s">
        <v>47</v>
      </c>
      <c r="F301" s="50" t="s">
        <v>25</v>
      </c>
      <c r="G301" s="2">
        <v>43669</v>
      </c>
      <c r="H301" s="2">
        <v>43683.638194444444</v>
      </c>
      <c r="I301" s="50" t="s">
        <v>26</v>
      </c>
      <c r="J301" s="50" t="s">
        <v>27</v>
      </c>
      <c r="K301" s="50" t="s">
        <v>35</v>
      </c>
      <c r="L301" s="50" t="s">
        <v>32</v>
      </c>
      <c r="M301" s="51">
        <v>0.1</v>
      </c>
      <c r="N301" s="50" t="s">
        <v>28</v>
      </c>
      <c r="O301" s="51">
        <v>0.1</v>
      </c>
      <c r="P301" s="50" t="s">
        <v>25</v>
      </c>
      <c r="Q301" s="50" t="s">
        <v>25</v>
      </c>
      <c r="R301" s="2">
        <v>43693.436550925922</v>
      </c>
      <c r="S301" s="50" t="s">
        <v>25</v>
      </c>
      <c r="T301" s="50" t="s">
        <v>29</v>
      </c>
      <c r="U301" s="50" t="s">
        <v>30</v>
      </c>
      <c r="V301" s="51">
        <v>0.1</v>
      </c>
    </row>
  </sheetData>
  <sortState ref="A2:V65536">
    <sortCondition ref="G2:G655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K40" sqref="K40"/>
    </sheetView>
  </sheetViews>
  <sheetFormatPr defaultRowHeight="12.75" x14ac:dyDescent="0.2"/>
  <cols>
    <col min="1" max="1" width="10.7109375" customWidth="1"/>
    <col min="2" max="2" width="9.5703125" customWidth="1"/>
    <col min="3" max="3" width="16.140625" customWidth="1"/>
    <col min="4" max="4" width="12" bestFit="1" customWidth="1"/>
    <col min="5" max="5" width="8.42578125" bestFit="1" customWidth="1"/>
    <col min="6" max="6" width="8.85546875" style="25" bestFit="1" customWidth="1"/>
    <col min="7" max="7" width="8.42578125" style="36" bestFit="1" customWidth="1"/>
    <col min="8" max="8" width="10.42578125" style="25" customWidth="1"/>
    <col min="9" max="9" width="8.42578125" style="36" bestFit="1" customWidth="1"/>
    <col min="10" max="10" width="9.42578125" style="25" bestFit="1" customWidth="1"/>
  </cols>
  <sheetData>
    <row r="1" spans="1:11" x14ac:dyDescent="0.2">
      <c r="A1" s="6" t="s">
        <v>228</v>
      </c>
      <c r="B1" s="6" t="s">
        <v>229</v>
      </c>
      <c r="C1" s="6" t="s">
        <v>230</v>
      </c>
      <c r="D1" s="6" t="s">
        <v>231</v>
      </c>
      <c r="E1" s="6" t="s">
        <v>232</v>
      </c>
      <c r="F1" s="24" t="s">
        <v>233</v>
      </c>
      <c r="G1" s="33" t="s">
        <v>232</v>
      </c>
      <c r="H1" s="24" t="s">
        <v>234</v>
      </c>
      <c r="I1" s="33" t="s">
        <v>232</v>
      </c>
      <c r="J1" s="24" t="s">
        <v>235</v>
      </c>
    </row>
    <row r="2" spans="1:11" x14ac:dyDescent="0.2">
      <c r="A2" s="20" t="s">
        <v>250</v>
      </c>
      <c r="B2" s="22">
        <v>43633</v>
      </c>
      <c r="C2" s="20" t="s">
        <v>23</v>
      </c>
      <c r="D2" s="20">
        <v>0</v>
      </c>
      <c r="E2" s="20"/>
      <c r="F2" s="23">
        <v>58</v>
      </c>
      <c r="G2" s="34"/>
      <c r="H2" s="23">
        <v>33</v>
      </c>
      <c r="I2" s="34"/>
      <c r="J2" s="23">
        <v>3.2</v>
      </c>
    </row>
    <row r="3" spans="1:11" x14ac:dyDescent="0.2">
      <c r="A3" s="20" t="s">
        <v>250</v>
      </c>
      <c r="B3" s="2">
        <v>43633</v>
      </c>
      <c r="C3" s="4" t="s">
        <v>37</v>
      </c>
      <c r="D3">
        <v>0</v>
      </c>
      <c r="F3" s="23">
        <v>57.5</v>
      </c>
      <c r="G3" s="31" t="s">
        <v>25</v>
      </c>
      <c r="H3" s="23">
        <v>35</v>
      </c>
      <c r="I3" s="41"/>
      <c r="J3" s="23">
        <v>3.2</v>
      </c>
    </row>
    <row r="4" spans="1:11" x14ac:dyDescent="0.2">
      <c r="A4" s="45" t="s">
        <v>245</v>
      </c>
      <c r="B4" s="2"/>
      <c r="C4" s="4"/>
      <c r="F4" s="23">
        <f>AVERAGE(F2:F3)</f>
        <v>57.75</v>
      </c>
      <c r="G4" s="31"/>
      <c r="H4" s="23">
        <f>AVERAGE(H2:H3)</f>
        <v>34</v>
      </c>
      <c r="I4" s="41"/>
      <c r="J4" s="23">
        <f>AVERAGE(J2:J3)</f>
        <v>3.2</v>
      </c>
    </row>
    <row r="5" spans="1:11" x14ac:dyDescent="0.2">
      <c r="A5" s="45" t="s">
        <v>246</v>
      </c>
      <c r="B5" s="2"/>
      <c r="C5" s="4"/>
      <c r="F5" s="23">
        <f>100*(STDEV(F2:F3)/F4)</f>
        <v>0.61221366336497618</v>
      </c>
      <c r="G5" s="35"/>
      <c r="H5" s="23">
        <f>100*(STDEV(H2:H3)/H4)</f>
        <v>4.1594516540385147</v>
      </c>
      <c r="I5" s="35"/>
      <c r="J5" s="23">
        <f>100*(STDEV(J2:J3)/J4)</f>
        <v>0</v>
      </c>
    </row>
    <row r="6" spans="1:11" x14ac:dyDescent="0.2">
      <c r="A6" s="7"/>
      <c r="B6" s="2"/>
      <c r="C6" s="4"/>
      <c r="F6" s="23"/>
      <c r="G6" s="31"/>
      <c r="H6" s="23"/>
      <c r="I6" s="41"/>
      <c r="J6" s="23"/>
    </row>
    <row r="7" spans="1:11" x14ac:dyDescent="0.2">
      <c r="A7" s="7" t="s">
        <v>249</v>
      </c>
      <c r="B7" s="2">
        <v>43637</v>
      </c>
      <c r="C7" s="7" t="s">
        <v>252</v>
      </c>
      <c r="D7">
        <v>1</v>
      </c>
      <c r="F7" s="23">
        <v>35.200000000000003</v>
      </c>
      <c r="G7" s="31"/>
      <c r="H7" s="23">
        <v>28</v>
      </c>
      <c r="I7" s="41"/>
      <c r="J7" s="23">
        <v>3.5</v>
      </c>
    </row>
    <row r="8" spans="1:11" x14ac:dyDescent="0.2">
      <c r="A8" s="7" t="s">
        <v>249</v>
      </c>
      <c r="B8" s="2">
        <v>43637</v>
      </c>
      <c r="C8" s="7" t="s">
        <v>253</v>
      </c>
      <c r="D8">
        <v>1</v>
      </c>
      <c r="F8" s="23">
        <v>34.9</v>
      </c>
      <c r="G8" s="31" t="s">
        <v>25</v>
      </c>
      <c r="H8" s="23">
        <v>28</v>
      </c>
      <c r="I8" s="41"/>
      <c r="J8" s="23">
        <v>3.5</v>
      </c>
    </row>
    <row r="9" spans="1:11" x14ac:dyDescent="0.2">
      <c r="A9" s="45" t="s">
        <v>245</v>
      </c>
      <c r="B9" s="2"/>
      <c r="C9" s="1"/>
      <c r="F9" s="23">
        <f>AVERAGE(F7:F8)</f>
        <v>35.049999999999997</v>
      </c>
      <c r="G9" s="31"/>
      <c r="H9" s="23">
        <f>AVERAGE(H7:H8)</f>
        <v>28</v>
      </c>
      <c r="I9" s="41"/>
      <c r="J9" s="23">
        <f>AVERAGE(J7:J8)</f>
        <v>3.5</v>
      </c>
    </row>
    <row r="10" spans="1:11" x14ac:dyDescent="0.2">
      <c r="A10" s="45" t="s">
        <v>246</v>
      </c>
      <c r="B10" s="2"/>
      <c r="C10" s="1"/>
      <c r="F10" s="23">
        <f>100*(STDEV(F7:F8)/F9)</f>
        <v>0.60522691685012064</v>
      </c>
      <c r="G10" s="35"/>
      <c r="H10" s="23">
        <f>100*(STDEV(H7:H8)/H9)</f>
        <v>0</v>
      </c>
      <c r="I10" s="35"/>
      <c r="J10" s="23">
        <f>100*(STDEV(J7:J8)/J9)</f>
        <v>0</v>
      </c>
    </row>
    <row r="11" spans="1:11" x14ac:dyDescent="0.2">
      <c r="A11" s="7"/>
      <c r="B11" s="2"/>
      <c r="C11" s="1"/>
      <c r="F11" s="23"/>
      <c r="G11" s="31"/>
      <c r="H11" s="23"/>
      <c r="I11" s="41"/>
      <c r="J11" s="23"/>
    </row>
    <row r="12" spans="1:11" x14ac:dyDescent="0.2">
      <c r="A12" s="7" t="s">
        <v>248</v>
      </c>
      <c r="B12" s="2">
        <v>43642</v>
      </c>
      <c r="C12" s="7" t="s">
        <v>104</v>
      </c>
      <c r="D12">
        <v>9</v>
      </c>
      <c r="F12" s="23">
        <v>58.3</v>
      </c>
      <c r="G12" s="31"/>
      <c r="H12" s="23">
        <v>7</v>
      </c>
      <c r="I12" s="41"/>
      <c r="J12" s="23">
        <v>195</v>
      </c>
      <c r="K12" s="25"/>
    </row>
    <row r="13" spans="1:11" x14ac:dyDescent="0.2">
      <c r="A13" s="7" t="s">
        <v>248</v>
      </c>
      <c r="B13" s="2">
        <v>43642</v>
      </c>
      <c r="C13" s="1" t="s">
        <v>106</v>
      </c>
      <c r="D13">
        <v>9</v>
      </c>
      <c r="F13" s="23">
        <v>59.9</v>
      </c>
      <c r="G13" s="31" t="s">
        <v>32</v>
      </c>
      <c r="H13" s="23">
        <v>5</v>
      </c>
      <c r="I13" s="41"/>
      <c r="J13" s="23">
        <v>203</v>
      </c>
    </row>
    <row r="14" spans="1:11" x14ac:dyDescent="0.2">
      <c r="A14" s="46" t="s">
        <v>245</v>
      </c>
      <c r="B14" s="2"/>
      <c r="F14" s="25">
        <f>AVERAGE(F12:F13)</f>
        <v>59.099999999999994</v>
      </c>
      <c r="H14" s="25">
        <f>AVERAGE(H12:H13)</f>
        <v>6</v>
      </c>
      <c r="J14" s="25">
        <f>AVERAGE(J12:J13)</f>
        <v>199</v>
      </c>
    </row>
    <row r="15" spans="1:11" x14ac:dyDescent="0.2">
      <c r="A15" s="46" t="s">
        <v>246</v>
      </c>
      <c r="B15" s="2"/>
      <c r="F15" s="23">
        <f>100*(STDEV(F12:F13)/F14)</f>
        <v>1.9143330793544455</v>
      </c>
      <c r="G15" s="37"/>
      <c r="H15" s="23">
        <f>100*(STDEV(H12:H13)/H14)</f>
        <v>23.570226039551585</v>
      </c>
      <c r="I15" s="37"/>
      <c r="J15" s="23">
        <f>100*(STDEV(J12:J13)/J14)</f>
        <v>2.8426403263780804</v>
      </c>
    </row>
    <row r="16" spans="1:11" x14ac:dyDescent="0.2">
      <c r="A16" s="21"/>
    </row>
    <row r="17" spans="1:10" x14ac:dyDescent="0.2">
      <c r="A17" t="s">
        <v>251</v>
      </c>
      <c r="B17" s="2">
        <v>43649</v>
      </c>
      <c r="C17" s="20" t="s">
        <v>136</v>
      </c>
      <c r="D17">
        <v>16</v>
      </c>
      <c r="F17" s="25">
        <v>56.8</v>
      </c>
      <c r="G17" s="36" t="s">
        <v>32</v>
      </c>
      <c r="H17" s="25">
        <v>5</v>
      </c>
      <c r="J17" s="25">
        <v>12.3</v>
      </c>
    </row>
    <row r="18" spans="1:10" x14ac:dyDescent="0.2">
      <c r="A18" t="s">
        <v>251</v>
      </c>
      <c r="B18" s="2">
        <v>43649</v>
      </c>
      <c r="C18" s="1" t="s">
        <v>138</v>
      </c>
      <c r="D18">
        <v>16</v>
      </c>
      <c r="F18" s="23">
        <v>58.9</v>
      </c>
      <c r="G18" s="31" t="s">
        <v>32</v>
      </c>
      <c r="H18" s="23">
        <v>5</v>
      </c>
      <c r="I18" s="41"/>
      <c r="J18" s="23">
        <v>12.7</v>
      </c>
    </row>
    <row r="19" spans="1:10" ht="14.45" customHeight="1" x14ac:dyDescent="0.2">
      <c r="A19" s="45" t="s">
        <v>245</v>
      </c>
      <c r="B19" s="2"/>
      <c r="C19" s="1"/>
      <c r="F19" s="23">
        <f>AVERAGE(F17:F18)</f>
        <v>57.849999999999994</v>
      </c>
      <c r="G19" s="38" t="s">
        <v>32</v>
      </c>
      <c r="H19" s="23">
        <v>5</v>
      </c>
      <c r="I19" s="41"/>
      <c r="J19" s="23">
        <f>AVERAGE(J17:J18)</f>
        <v>12.5</v>
      </c>
    </row>
    <row r="20" spans="1:10" ht="14.45" customHeight="1" x14ac:dyDescent="0.2">
      <c r="A20" s="47" t="s">
        <v>247</v>
      </c>
      <c r="B20" s="2"/>
      <c r="F20" s="23">
        <f>100*(STDEV(F17:F18)/F19)</f>
        <v>2.5668526196918768</v>
      </c>
      <c r="G20" s="37"/>
      <c r="H20" s="23">
        <f>100*(STDEV(H17:H18)/H19)</f>
        <v>0</v>
      </c>
      <c r="I20" s="37"/>
      <c r="J20" s="23">
        <f>100*(STDEV(J17:J18)/J19)</f>
        <v>2.2627416997969441</v>
      </c>
    </row>
    <row r="21" spans="1:10" ht="14.45" customHeight="1" x14ac:dyDescent="0.2">
      <c r="A21" s="18"/>
    </row>
    <row r="22" spans="1:10" ht="14.45" customHeight="1" x14ac:dyDescent="0.2">
      <c r="A22" s="7" t="s">
        <v>250</v>
      </c>
      <c r="B22" s="2">
        <v>43655</v>
      </c>
      <c r="C22" s="7" t="s">
        <v>160</v>
      </c>
      <c r="D22">
        <v>22</v>
      </c>
      <c r="F22" s="23">
        <v>101</v>
      </c>
      <c r="G22" s="31"/>
      <c r="H22" s="23">
        <v>35</v>
      </c>
      <c r="I22" s="41"/>
      <c r="J22" s="23">
        <v>1.6</v>
      </c>
    </row>
    <row r="23" spans="1:10" ht="13.15" customHeight="1" x14ac:dyDescent="0.2">
      <c r="A23" s="7" t="s">
        <v>250</v>
      </c>
      <c r="B23" s="2">
        <v>43655</v>
      </c>
      <c r="C23" s="1" t="s">
        <v>162</v>
      </c>
      <c r="D23">
        <v>22</v>
      </c>
      <c r="F23" s="23">
        <v>101</v>
      </c>
      <c r="G23" s="31" t="s">
        <v>25</v>
      </c>
      <c r="H23" s="23">
        <v>33</v>
      </c>
      <c r="I23" s="41"/>
      <c r="J23" s="23">
        <v>1.6</v>
      </c>
    </row>
    <row r="24" spans="1:10" ht="13.15" customHeight="1" x14ac:dyDescent="0.2">
      <c r="A24" s="38" t="s">
        <v>245</v>
      </c>
      <c r="B24" s="2"/>
      <c r="C24" s="1"/>
      <c r="F24" s="23">
        <f>AVERAGE(F22:F23)</f>
        <v>101</v>
      </c>
      <c r="G24" s="35"/>
      <c r="H24" s="23">
        <f>AVERAGE(H22:H23)</f>
        <v>34</v>
      </c>
      <c r="I24" s="35"/>
      <c r="J24" s="23">
        <f>AVERAGE(J22:J23)</f>
        <v>1.6</v>
      </c>
    </row>
    <row r="25" spans="1:10" ht="13.15" customHeight="1" x14ac:dyDescent="0.2">
      <c r="A25" s="38" t="s">
        <v>246</v>
      </c>
      <c r="B25" s="2"/>
      <c r="C25" s="1"/>
      <c r="F25" s="23">
        <f>100*(STDEV(F22:F23)/F24)</f>
        <v>0</v>
      </c>
      <c r="G25" s="35"/>
      <c r="H25" s="23">
        <f>100*(STDEV(H22:H23)/H24)</f>
        <v>4.1594516540385147</v>
      </c>
      <c r="I25" s="35"/>
      <c r="J25" s="23">
        <f>100*(STDEV(J22:J23)/J24)</f>
        <v>0</v>
      </c>
    </row>
    <row r="26" spans="1:10" ht="13.15" customHeight="1" x14ac:dyDescent="0.2">
      <c r="A26" s="4"/>
      <c r="B26" s="2"/>
      <c r="C26" s="1"/>
      <c r="F26" s="23"/>
      <c r="G26" s="31"/>
      <c r="H26" s="23"/>
      <c r="I26" s="41"/>
      <c r="J26" s="23"/>
    </row>
    <row r="27" spans="1:10" ht="13.15" customHeight="1" x14ac:dyDescent="0.2">
      <c r="A27" s="4" t="s">
        <v>249</v>
      </c>
      <c r="B27" s="2">
        <v>43661</v>
      </c>
      <c r="C27" s="7" t="s">
        <v>192</v>
      </c>
      <c r="D27">
        <v>28</v>
      </c>
      <c r="F27" s="23">
        <v>47.1</v>
      </c>
      <c r="G27" s="31"/>
      <c r="H27" s="23">
        <v>13</v>
      </c>
      <c r="I27" s="41"/>
      <c r="J27" s="23">
        <v>0.4</v>
      </c>
    </row>
    <row r="28" spans="1:10" ht="15" customHeight="1" x14ac:dyDescent="0.2">
      <c r="A28" s="4" t="s">
        <v>249</v>
      </c>
      <c r="B28" s="2">
        <v>43661</v>
      </c>
      <c r="C28" s="1" t="s">
        <v>194</v>
      </c>
      <c r="D28">
        <v>28</v>
      </c>
      <c r="F28" s="23">
        <v>49</v>
      </c>
      <c r="G28" s="31" t="s">
        <v>25</v>
      </c>
      <c r="H28" s="23">
        <v>11</v>
      </c>
      <c r="I28" s="41"/>
      <c r="J28" s="23">
        <v>0.2</v>
      </c>
    </row>
    <row r="29" spans="1:10" ht="15" customHeight="1" x14ac:dyDescent="0.2">
      <c r="A29" s="45" t="s">
        <v>245</v>
      </c>
      <c r="B29" s="2"/>
      <c r="C29" s="1"/>
      <c r="F29" s="23">
        <f>AVERAGE(F27:F28)</f>
        <v>48.05</v>
      </c>
      <c r="G29" s="35"/>
      <c r="H29" s="23">
        <f>AVERAGE(H27:H28)</f>
        <v>12</v>
      </c>
      <c r="I29" s="35"/>
      <c r="J29" s="23">
        <f>AVERAGE(J27:J28)</f>
        <v>0.30000000000000004</v>
      </c>
    </row>
    <row r="30" spans="1:10" ht="15" customHeight="1" x14ac:dyDescent="0.2">
      <c r="A30" s="45" t="s">
        <v>246</v>
      </c>
      <c r="B30" s="2"/>
      <c r="C30" s="1"/>
      <c r="F30" s="23">
        <f>100*(STDEV(F27:F28)/F29)</f>
        <v>2.7960517882506539</v>
      </c>
      <c r="G30" s="35"/>
      <c r="H30" s="23">
        <f>100*(STDEV(H27:H28)/H29)</f>
        <v>11.785113019775793</v>
      </c>
      <c r="I30" s="35"/>
      <c r="J30" s="23">
        <f>100*(STDEV(J27:J28)/J29)</f>
        <v>47.140452079103149</v>
      </c>
    </row>
    <row r="31" spans="1:10" ht="15" customHeight="1" x14ac:dyDescent="0.2">
      <c r="A31" s="7"/>
      <c r="B31" s="2"/>
      <c r="C31" s="1"/>
      <c r="F31" s="23"/>
      <c r="G31" s="31"/>
      <c r="H31" s="23"/>
      <c r="I31" s="41"/>
      <c r="J31" s="23"/>
    </row>
    <row r="32" spans="1:10" ht="15" customHeight="1" x14ac:dyDescent="0.2">
      <c r="A32" s="7" t="s">
        <v>248</v>
      </c>
      <c r="B32" s="2">
        <v>43664</v>
      </c>
      <c r="C32" s="7" t="s">
        <v>212</v>
      </c>
      <c r="D32">
        <v>31</v>
      </c>
      <c r="F32" s="23">
        <v>86.8</v>
      </c>
      <c r="G32" s="31"/>
      <c r="H32" s="23">
        <v>5</v>
      </c>
      <c r="I32" s="41"/>
      <c r="J32" s="23">
        <v>6.3</v>
      </c>
    </row>
    <row r="33" spans="1:10" ht="15" customHeight="1" x14ac:dyDescent="0.2">
      <c r="A33" s="7" t="s">
        <v>248</v>
      </c>
      <c r="B33" s="2">
        <v>43664</v>
      </c>
      <c r="C33" s="1" t="s">
        <v>214</v>
      </c>
      <c r="D33">
        <v>31</v>
      </c>
      <c r="F33" s="23">
        <v>89.1</v>
      </c>
      <c r="G33" s="31" t="s">
        <v>32</v>
      </c>
      <c r="H33" s="26">
        <v>5</v>
      </c>
      <c r="I33" s="42"/>
      <c r="J33" s="23">
        <v>6.4</v>
      </c>
    </row>
    <row r="34" spans="1:10" ht="15" customHeight="1" x14ac:dyDescent="0.2">
      <c r="A34" s="47" t="s">
        <v>245</v>
      </c>
      <c r="B34" s="2"/>
      <c r="C34" s="19"/>
      <c r="F34" s="27">
        <f>AVERAGE(F32:F33)</f>
        <v>87.949999999999989</v>
      </c>
      <c r="G34" s="39" t="s">
        <v>32</v>
      </c>
      <c r="H34" s="27">
        <f>AVERAGE(H32:H33)</f>
        <v>5</v>
      </c>
      <c r="I34" s="40"/>
      <c r="J34" s="27">
        <f>AVERAGE(J32:J33)</f>
        <v>6.35</v>
      </c>
    </row>
    <row r="35" spans="1:10" ht="15" customHeight="1" x14ac:dyDescent="0.2">
      <c r="A35" s="47" t="s">
        <v>246</v>
      </c>
      <c r="B35" s="2"/>
      <c r="C35" s="19"/>
      <c r="F35" s="23">
        <f>100*(STDEV(F32:F33)/F34)</f>
        <v>1.8491706614315606</v>
      </c>
      <c r="G35" s="40"/>
      <c r="H35" s="23">
        <f>100*(STDEV(H32:H33)/H34)</f>
        <v>0</v>
      </c>
      <c r="I35" s="40"/>
      <c r="J35" s="23">
        <f>100*(STDEV(J32:J33)/J34)</f>
        <v>1.1135539861205532</v>
      </c>
    </row>
    <row r="37" spans="1:10" x14ac:dyDescent="0.2">
      <c r="A37" s="4"/>
      <c r="B37" s="2">
        <v>43634</v>
      </c>
      <c r="C37" s="7" t="s">
        <v>58</v>
      </c>
      <c r="D37">
        <v>1</v>
      </c>
      <c r="E37" s="31" t="s">
        <v>32</v>
      </c>
      <c r="F37" s="23">
        <v>0.2</v>
      </c>
      <c r="G37" s="31" t="s">
        <v>32</v>
      </c>
      <c r="H37" s="23">
        <v>5</v>
      </c>
      <c r="I37" s="31" t="s">
        <v>25</v>
      </c>
      <c r="J37" s="23">
        <v>0.2</v>
      </c>
    </row>
    <row r="38" spans="1:10" x14ac:dyDescent="0.2">
      <c r="A38" s="4"/>
      <c r="B38" s="2">
        <v>43635</v>
      </c>
      <c r="C38" s="7" t="s">
        <v>58</v>
      </c>
      <c r="D38">
        <v>2</v>
      </c>
      <c r="E38" s="31" t="s">
        <v>32</v>
      </c>
      <c r="F38" s="23">
        <v>0.2</v>
      </c>
      <c r="G38" s="31" t="s">
        <v>32</v>
      </c>
      <c r="H38" s="23">
        <v>5</v>
      </c>
      <c r="I38" s="31" t="s">
        <v>32</v>
      </c>
      <c r="J38" s="23">
        <v>0.1</v>
      </c>
    </row>
    <row r="39" spans="1:10" x14ac:dyDescent="0.2">
      <c r="A39" s="4"/>
      <c r="B39" s="2">
        <v>43640</v>
      </c>
      <c r="C39" s="7" t="s">
        <v>58</v>
      </c>
      <c r="D39">
        <v>7</v>
      </c>
      <c r="E39" s="31" t="s">
        <v>32</v>
      </c>
      <c r="F39" s="23">
        <v>0.2</v>
      </c>
      <c r="G39" s="31" t="s">
        <v>32</v>
      </c>
      <c r="H39" s="23">
        <v>5</v>
      </c>
      <c r="I39" s="31" t="s">
        <v>25</v>
      </c>
      <c r="J39" s="23">
        <v>0.3</v>
      </c>
    </row>
    <row r="40" spans="1:10" x14ac:dyDescent="0.2">
      <c r="A40" s="4"/>
      <c r="B40" s="2">
        <v>43644</v>
      </c>
      <c r="C40" s="7" t="s">
        <v>58</v>
      </c>
      <c r="D40">
        <v>11</v>
      </c>
      <c r="E40" s="31" t="s">
        <v>32</v>
      </c>
      <c r="F40" s="23">
        <v>0.2</v>
      </c>
      <c r="G40" s="31" t="s">
        <v>32</v>
      </c>
      <c r="H40" s="23">
        <v>5</v>
      </c>
      <c r="I40" s="31" t="s">
        <v>25</v>
      </c>
      <c r="J40" s="23">
        <v>0.2</v>
      </c>
    </row>
    <row r="41" spans="1:10" x14ac:dyDescent="0.2">
      <c r="A41" s="4"/>
      <c r="B41" s="2">
        <v>43650</v>
      </c>
      <c r="C41" s="7" t="s">
        <v>58</v>
      </c>
      <c r="D41">
        <v>17</v>
      </c>
      <c r="E41" s="31" t="s">
        <v>32</v>
      </c>
      <c r="F41" s="23">
        <v>0.2</v>
      </c>
      <c r="G41" s="31" t="s">
        <v>32</v>
      </c>
      <c r="H41" s="23">
        <v>5</v>
      </c>
      <c r="I41" s="31" t="s">
        <v>25</v>
      </c>
      <c r="J41" s="23">
        <v>0.4</v>
      </c>
    </row>
    <row r="42" spans="1:10" x14ac:dyDescent="0.2">
      <c r="A42" s="4"/>
      <c r="B42" s="2">
        <v>43656</v>
      </c>
      <c r="C42" s="7" t="s">
        <v>58</v>
      </c>
      <c r="D42">
        <v>23</v>
      </c>
      <c r="E42" s="31" t="s">
        <v>32</v>
      </c>
      <c r="F42" s="23">
        <v>0.2</v>
      </c>
      <c r="G42" s="31" t="s">
        <v>32</v>
      </c>
      <c r="H42" s="23">
        <v>5</v>
      </c>
      <c r="I42" s="31" t="s">
        <v>25</v>
      </c>
      <c r="J42" s="23">
        <v>0.2</v>
      </c>
    </row>
    <row r="43" spans="1:10" x14ac:dyDescent="0.2">
      <c r="A43" s="4"/>
      <c r="B43" s="2">
        <v>43662</v>
      </c>
      <c r="C43" s="7" t="s">
        <v>58</v>
      </c>
      <c r="D43">
        <v>29</v>
      </c>
      <c r="E43" s="31" t="s">
        <v>32</v>
      </c>
      <c r="F43" s="23">
        <v>0.2</v>
      </c>
      <c r="G43" s="31" t="s">
        <v>32</v>
      </c>
      <c r="H43" s="23">
        <v>5</v>
      </c>
      <c r="I43" s="31" t="s">
        <v>32</v>
      </c>
      <c r="J43" s="23">
        <v>0.1</v>
      </c>
    </row>
    <row r="44" spans="1:10" x14ac:dyDescent="0.2">
      <c r="A44" s="4"/>
      <c r="B44" s="2">
        <v>43668</v>
      </c>
      <c r="C44" s="7" t="s">
        <v>58</v>
      </c>
      <c r="D44">
        <v>35</v>
      </c>
      <c r="E44" s="31" t="s">
        <v>32</v>
      </c>
      <c r="F44" s="23">
        <v>0.2</v>
      </c>
      <c r="G44" s="31" t="s">
        <v>32</v>
      </c>
      <c r="H44" s="23">
        <v>5</v>
      </c>
      <c r="I44" s="31" t="s">
        <v>25</v>
      </c>
      <c r="J44" s="23">
        <v>0.2</v>
      </c>
    </row>
    <row r="45" spans="1:10" x14ac:dyDescent="0.2">
      <c r="E45" s="32"/>
    </row>
    <row r="46" spans="1:10" ht="17.45" customHeight="1" x14ac:dyDescent="0.2">
      <c r="B46" s="2">
        <v>43641</v>
      </c>
      <c r="C46" s="4" t="s">
        <v>47</v>
      </c>
      <c r="D46">
        <v>8</v>
      </c>
      <c r="E46" s="31" t="s">
        <v>32</v>
      </c>
      <c r="F46" s="23">
        <v>0.2</v>
      </c>
      <c r="G46" s="31" t="s">
        <v>32</v>
      </c>
      <c r="H46" s="23">
        <v>5</v>
      </c>
      <c r="I46" s="31" t="s">
        <v>32</v>
      </c>
      <c r="J46" s="23">
        <v>0.1</v>
      </c>
    </row>
    <row r="47" spans="1:10" ht="15" customHeight="1" x14ac:dyDescent="0.2">
      <c r="B47" s="2">
        <v>43648</v>
      </c>
      <c r="C47" s="4" t="s">
        <v>47</v>
      </c>
      <c r="D47">
        <v>15</v>
      </c>
      <c r="E47" s="31" t="s">
        <v>32</v>
      </c>
      <c r="F47" s="23">
        <v>0.2</v>
      </c>
      <c r="G47" s="31" t="s">
        <v>32</v>
      </c>
      <c r="H47" s="23">
        <v>5</v>
      </c>
      <c r="I47" s="31" t="s">
        <v>32</v>
      </c>
      <c r="J47" s="23">
        <v>0.1</v>
      </c>
    </row>
    <row r="48" spans="1:10" ht="13.9" customHeight="1" x14ac:dyDescent="0.2">
      <c r="B48" s="2">
        <v>43654</v>
      </c>
      <c r="C48" s="4" t="s">
        <v>47</v>
      </c>
      <c r="D48">
        <v>21</v>
      </c>
      <c r="E48" s="31" t="s">
        <v>32</v>
      </c>
      <c r="F48" s="23">
        <v>0.2</v>
      </c>
      <c r="G48" s="31" t="s">
        <v>32</v>
      </c>
      <c r="H48" s="23">
        <v>5</v>
      </c>
      <c r="I48" s="31" t="s">
        <v>32</v>
      </c>
      <c r="J48" s="23">
        <v>0.1</v>
      </c>
    </row>
    <row r="49" spans="2:10" ht="15.6" customHeight="1" x14ac:dyDescent="0.2">
      <c r="B49" s="2">
        <v>43657</v>
      </c>
      <c r="C49" s="4" t="s">
        <v>47</v>
      </c>
      <c r="D49">
        <v>24</v>
      </c>
      <c r="E49" s="31" t="s">
        <v>32</v>
      </c>
      <c r="F49" s="23">
        <v>0.2</v>
      </c>
      <c r="G49" s="31" t="s">
        <v>32</v>
      </c>
      <c r="H49" s="23">
        <v>5</v>
      </c>
      <c r="I49" s="31" t="s">
        <v>32</v>
      </c>
      <c r="J49" s="23">
        <v>0.1</v>
      </c>
    </row>
    <row r="50" spans="2:10" ht="15" customHeight="1" x14ac:dyDescent="0.2">
      <c r="B50" s="2">
        <v>43663</v>
      </c>
      <c r="C50" s="4" t="s">
        <v>47</v>
      </c>
      <c r="D50">
        <v>30</v>
      </c>
      <c r="E50" s="31" t="s">
        <v>32</v>
      </c>
      <c r="F50" s="23">
        <v>0.2</v>
      </c>
      <c r="G50" s="31" t="s">
        <v>32</v>
      </c>
      <c r="H50" s="23">
        <v>5</v>
      </c>
      <c r="I50" s="31" t="s">
        <v>32</v>
      </c>
      <c r="J50" s="23">
        <v>0.1</v>
      </c>
    </row>
    <row r="51" spans="2:10" ht="14.45" customHeight="1" x14ac:dyDescent="0.2">
      <c r="B51" s="2">
        <v>43669</v>
      </c>
      <c r="C51" s="4" t="s">
        <v>47</v>
      </c>
      <c r="D51">
        <v>36</v>
      </c>
      <c r="E51" s="31" t="s">
        <v>32</v>
      </c>
      <c r="F51" s="23">
        <v>0.2</v>
      </c>
      <c r="G51" s="31" t="s">
        <v>32</v>
      </c>
      <c r="H51" s="23">
        <v>5</v>
      </c>
      <c r="I51" s="31" t="s">
        <v>32</v>
      </c>
      <c r="J51" s="23">
        <v>0.1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workbookViewId="0">
      <selection activeCell="E65" sqref="E65"/>
    </sheetView>
  </sheetViews>
  <sheetFormatPr defaultRowHeight="12.75" x14ac:dyDescent="0.2"/>
  <cols>
    <col min="1" max="1" width="13.42578125" style="52" bestFit="1" customWidth="1"/>
    <col min="2" max="2" width="24.140625" style="52" customWidth="1"/>
    <col min="3" max="4" width="9.140625" style="52"/>
  </cols>
  <sheetData>
    <row r="1" spans="1:4" ht="13.5" thickBot="1" x14ac:dyDescent="0.25"/>
    <row r="2" spans="1:4" x14ac:dyDescent="0.2">
      <c r="A2" s="53"/>
      <c r="B2" s="54"/>
      <c r="C2" s="54"/>
      <c r="D2" s="55"/>
    </row>
    <row r="3" spans="1:4" x14ac:dyDescent="0.2">
      <c r="A3" s="56"/>
      <c r="B3" s="57"/>
      <c r="C3" s="57"/>
      <c r="D3" s="58"/>
    </row>
    <row r="4" spans="1:4" x14ac:dyDescent="0.2">
      <c r="A4" s="56"/>
      <c r="B4" s="59" t="s">
        <v>364</v>
      </c>
      <c r="C4" s="57"/>
      <c r="D4" s="58"/>
    </row>
    <row r="5" spans="1:4" x14ac:dyDescent="0.2">
      <c r="A5" s="56"/>
      <c r="B5" s="59" t="s">
        <v>365</v>
      </c>
      <c r="C5" s="57"/>
      <c r="D5" s="58"/>
    </row>
    <row r="6" spans="1:4" x14ac:dyDescent="0.2">
      <c r="A6" s="56"/>
      <c r="B6" s="60"/>
      <c r="C6" s="60"/>
      <c r="D6" s="58"/>
    </row>
    <row r="7" spans="1:4" x14ac:dyDescent="0.2">
      <c r="A7" s="56"/>
      <c r="B7" s="57"/>
      <c r="C7" s="61" t="s">
        <v>25</v>
      </c>
      <c r="D7" s="58"/>
    </row>
    <row r="8" spans="1:4" x14ac:dyDescent="0.2">
      <c r="A8" s="56"/>
      <c r="B8" s="62" t="s">
        <v>25</v>
      </c>
      <c r="C8" s="61"/>
      <c r="D8" s="58"/>
    </row>
    <row r="9" spans="1:4" x14ac:dyDescent="0.2">
      <c r="A9" s="56"/>
      <c r="B9" s="62" t="s">
        <v>366</v>
      </c>
      <c r="C9" s="61"/>
      <c r="D9" s="58"/>
    </row>
    <row r="10" spans="1:4" x14ac:dyDescent="0.2">
      <c r="A10" s="56"/>
      <c r="B10" s="62" t="s">
        <v>367</v>
      </c>
      <c r="C10" s="63">
        <v>7.1499999999999994E-2</v>
      </c>
      <c r="D10" s="58"/>
    </row>
    <row r="11" spans="1:4" x14ac:dyDescent="0.2">
      <c r="A11" s="56"/>
      <c r="B11" s="62" t="s">
        <v>25</v>
      </c>
      <c r="C11" s="61" t="s">
        <v>25</v>
      </c>
      <c r="D11" s="58"/>
    </row>
    <row r="12" spans="1:4" x14ac:dyDescent="0.2">
      <c r="A12" s="56"/>
      <c r="B12" s="62" t="s">
        <v>25</v>
      </c>
      <c r="C12" s="61" t="s">
        <v>368</v>
      </c>
      <c r="D12" s="58"/>
    </row>
    <row r="13" spans="1:4" x14ac:dyDescent="0.2">
      <c r="A13" s="56"/>
      <c r="B13" s="62" t="s">
        <v>369</v>
      </c>
      <c r="C13" s="61" t="s">
        <v>370</v>
      </c>
      <c r="D13" s="58"/>
    </row>
    <row r="14" spans="1:4" x14ac:dyDescent="0.2">
      <c r="A14" s="56"/>
      <c r="B14" s="62" t="s">
        <v>25</v>
      </c>
      <c r="C14" s="61" t="s">
        <v>25</v>
      </c>
      <c r="D14" s="58"/>
    </row>
    <row r="15" spans="1:4" x14ac:dyDescent="0.2">
      <c r="A15" s="56"/>
      <c r="B15" s="62">
        <v>0</v>
      </c>
      <c r="C15" s="63">
        <v>1.913957339318771E-3</v>
      </c>
      <c r="D15" s="58"/>
    </row>
    <row r="16" spans="1:4" x14ac:dyDescent="0.2">
      <c r="A16" s="56"/>
      <c r="B16" s="62">
        <v>7.8E-2</v>
      </c>
      <c r="C16" s="63">
        <v>7.8102234925106123E-2</v>
      </c>
      <c r="D16" s="58"/>
    </row>
    <row r="17" spans="1:4" x14ac:dyDescent="0.2">
      <c r="A17" s="56"/>
      <c r="B17" s="62">
        <v>0.156</v>
      </c>
      <c r="C17" s="63">
        <v>0.15466080172371829</v>
      </c>
      <c r="D17" s="58"/>
    </row>
    <row r="18" spans="1:4" x14ac:dyDescent="0.2">
      <c r="A18" s="56"/>
      <c r="B18" s="62">
        <v>0.3125</v>
      </c>
      <c r="C18" s="63">
        <v>0.30985542822713724</v>
      </c>
      <c r="D18" s="58"/>
    </row>
    <row r="19" spans="1:4" x14ac:dyDescent="0.2">
      <c r="A19" s="56"/>
      <c r="B19" s="62">
        <v>0.625</v>
      </c>
      <c r="C19" s="63">
        <v>0.62732011368088092</v>
      </c>
      <c r="D19" s="58"/>
    </row>
    <row r="20" spans="1:4" x14ac:dyDescent="0.2">
      <c r="A20" s="56"/>
      <c r="B20" s="62">
        <v>1.25</v>
      </c>
      <c r="C20" s="63">
        <v>1.2496474641038389</v>
      </c>
      <c r="D20" s="58"/>
    </row>
    <row r="21" spans="1:4" x14ac:dyDescent="0.2">
      <c r="A21" s="56"/>
      <c r="B21" s="62">
        <v>2.5</v>
      </c>
      <c r="C21" s="63">
        <v>2.4758267262030706</v>
      </c>
      <c r="D21" s="58"/>
    </row>
    <row r="22" spans="1:4" x14ac:dyDescent="0.2">
      <c r="A22" s="56"/>
      <c r="B22" s="62">
        <v>5</v>
      </c>
      <c r="C22" s="63">
        <v>4.941158465698483</v>
      </c>
      <c r="D22" s="58"/>
    </row>
    <row r="23" spans="1:4" x14ac:dyDescent="0.2">
      <c r="A23" s="56"/>
      <c r="B23" s="62">
        <v>10</v>
      </c>
      <c r="C23" s="63">
        <v>10.027771726364239</v>
      </c>
      <c r="D23" s="58"/>
    </row>
    <row r="24" spans="1:4" x14ac:dyDescent="0.2">
      <c r="A24" s="56"/>
      <c r="B24" s="62" t="s">
        <v>25</v>
      </c>
      <c r="C24" s="63" t="s">
        <v>25</v>
      </c>
      <c r="D24" s="58"/>
    </row>
    <row r="25" spans="1:4" x14ac:dyDescent="0.2">
      <c r="A25" s="56"/>
      <c r="B25" s="62" t="s">
        <v>371</v>
      </c>
      <c r="C25" s="63">
        <v>5.894295873125293E-2</v>
      </c>
      <c r="D25" s="58"/>
    </row>
    <row r="26" spans="1:4" x14ac:dyDescent="0.2">
      <c r="A26" s="56"/>
      <c r="B26" s="62" t="s">
        <v>371</v>
      </c>
      <c r="C26" s="63">
        <v>5.6697769393769061E-2</v>
      </c>
      <c r="D26" s="58"/>
    </row>
    <row r="27" spans="1:4" x14ac:dyDescent="0.2">
      <c r="A27" s="56"/>
      <c r="B27" s="62" t="s">
        <v>371</v>
      </c>
      <c r="C27" s="63">
        <v>5.6978468519477202E-2</v>
      </c>
      <c r="D27" s="58"/>
    </row>
    <row r="28" spans="1:4" x14ac:dyDescent="0.2">
      <c r="A28" s="56"/>
      <c r="B28" s="62" t="s">
        <v>371</v>
      </c>
      <c r="C28" s="63">
        <v>5.2766467878175217E-2</v>
      </c>
      <c r="D28" s="58"/>
    </row>
    <row r="29" spans="1:4" x14ac:dyDescent="0.2">
      <c r="A29" s="56"/>
      <c r="B29" s="62" t="s">
        <v>371</v>
      </c>
      <c r="C29" s="63">
        <v>5.3328255381052035E-2</v>
      </c>
      <c r="D29" s="58"/>
    </row>
    <row r="30" spans="1:4" x14ac:dyDescent="0.2">
      <c r="A30" s="56"/>
      <c r="B30" s="62" t="s">
        <v>371</v>
      </c>
      <c r="C30" s="63">
        <v>5.4592066417983746E-2</v>
      </c>
      <c r="D30" s="58"/>
    </row>
    <row r="31" spans="1:4" x14ac:dyDescent="0.2">
      <c r="A31" s="56"/>
      <c r="B31" s="62" t="s">
        <v>25</v>
      </c>
      <c r="C31" s="63" t="s">
        <v>25</v>
      </c>
      <c r="D31" s="58"/>
    </row>
    <row r="32" spans="1:4" x14ac:dyDescent="0.2">
      <c r="A32" s="56"/>
      <c r="B32" s="64" t="s">
        <v>372</v>
      </c>
      <c r="C32" s="65">
        <f>AVERAGE(C25:C30)</f>
        <v>5.5550997720285038E-2</v>
      </c>
      <c r="D32" s="58"/>
    </row>
    <row r="33" spans="1:4" x14ac:dyDescent="0.2">
      <c r="A33" s="56"/>
      <c r="B33" s="64" t="s">
        <v>373</v>
      </c>
      <c r="C33" s="65">
        <f>STDEV(C25:C30)</f>
        <v>2.386289875280469E-3</v>
      </c>
      <c r="D33" s="58"/>
    </row>
    <row r="34" spans="1:4" x14ac:dyDescent="0.2">
      <c r="A34" s="56"/>
      <c r="B34" s="66" t="s">
        <v>374</v>
      </c>
      <c r="C34" s="67">
        <f>C33*3</f>
        <v>7.1588696258414065E-3</v>
      </c>
      <c r="D34" s="58"/>
    </row>
    <row r="35" spans="1:4" x14ac:dyDescent="0.2">
      <c r="A35" s="56"/>
      <c r="B35" s="68" t="s">
        <v>375</v>
      </c>
      <c r="C35" s="69">
        <f>C34*10</f>
        <v>7.1588696258414061E-2</v>
      </c>
      <c r="D35" s="58"/>
    </row>
    <row r="36" spans="1:4" x14ac:dyDescent="0.2">
      <c r="A36" s="56"/>
      <c r="B36" s="68"/>
      <c r="C36" s="69"/>
      <c r="D36" s="58"/>
    </row>
    <row r="37" spans="1:4" x14ac:dyDescent="0.2">
      <c r="A37" s="70" t="s">
        <v>259</v>
      </c>
      <c r="B37" s="83" t="s">
        <v>320</v>
      </c>
      <c r="C37" s="60"/>
      <c r="D37" s="58"/>
    </row>
    <row r="38" spans="1:4" x14ac:dyDescent="0.2">
      <c r="A38" s="56" t="s">
        <v>260</v>
      </c>
      <c r="B38" s="62" t="s">
        <v>376</v>
      </c>
      <c r="C38" s="71">
        <v>3.5888852292236528</v>
      </c>
      <c r="D38" s="58"/>
    </row>
    <row r="39" spans="1:4" x14ac:dyDescent="0.2">
      <c r="A39" s="56" t="s">
        <v>260</v>
      </c>
      <c r="B39" s="62" t="s">
        <v>377</v>
      </c>
      <c r="C39" s="71">
        <v>3.5990501776205246</v>
      </c>
      <c r="D39" s="58"/>
    </row>
    <row r="40" spans="1:4" x14ac:dyDescent="0.2">
      <c r="A40" s="56" t="s">
        <v>260</v>
      </c>
      <c r="B40" s="62" t="s">
        <v>378</v>
      </c>
      <c r="C40" s="71">
        <v>4.2501061101476152</v>
      </c>
      <c r="D40" s="58"/>
    </row>
    <row r="41" spans="1:4" x14ac:dyDescent="0.2">
      <c r="A41" s="56" t="s">
        <v>260</v>
      </c>
      <c r="B41" s="62" t="s">
        <v>379</v>
      </c>
      <c r="C41" s="71">
        <v>5.0864546562670876</v>
      </c>
      <c r="D41" s="58"/>
    </row>
    <row r="42" spans="1:4" x14ac:dyDescent="0.2">
      <c r="A42" s="56" t="s">
        <v>260</v>
      </c>
      <c r="B42" s="62" t="s">
        <v>380</v>
      </c>
      <c r="C42" s="71">
        <v>6.0340571014741764</v>
      </c>
      <c r="D42" s="58"/>
    </row>
    <row r="43" spans="1:4" x14ac:dyDescent="0.2">
      <c r="A43" s="56" t="s">
        <v>260</v>
      </c>
      <c r="B43" s="62" t="s">
        <v>381</v>
      </c>
      <c r="C43" s="71">
        <v>4.9432903705002591</v>
      </c>
      <c r="D43" s="58"/>
    </row>
    <row r="44" spans="1:4" x14ac:dyDescent="0.2">
      <c r="A44" s="56"/>
      <c r="D44" s="58"/>
    </row>
    <row r="45" spans="1:4" x14ac:dyDescent="0.2">
      <c r="A45" s="56" t="s">
        <v>260</v>
      </c>
      <c r="B45" s="62" t="s">
        <v>382</v>
      </c>
      <c r="C45" s="71">
        <v>3.2380044787530609</v>
      </c>
      <c r="D45" s="58"/>
    </row>
    <row r="46" spans="1:4" x14ac:dyDescent="0.2">
      <c r="A46" s="56" t="s">
        <v>260</v>
      </c>
      <c r="B46" s="62" t="s">
        <v>383</v>
      </c>
      <c r="C46" s="71">
        <v>3.5061074560223116</v>
      </c>
      <c r="D46" s="58"/>
    </row>
    <row r="47" spans="1:4" x14ac:dyDescent="0.2">
      <c r="A47" s="56" t="s">
        <v>260</v>
      </c>
      <c r="B47" s="62" t="s">
        <v>384</v>
      </c>
      <c r="C47" s="71">
        <v>3.4030068330785324</v>
      </c>
      <c r="D47" s="58"/>
    </row>
    <row r="48" spans="1:4" x14ac:dyDescent="0.2">
      <c r="A48" s="56" t="s">
        <v>260</v>
      </c>
      <c r="B48" s="62" t="s">
        <v>385</v>
      </c>
      <c r="C48" s="71">
        <v>4.1825301454353339</v>
      </c>
      <c r="D48" s="58"/>
    </row>
    <row r="49" spans="1:4" x14ac:dyDescent="0.2">
      <c r="A49" s="56" t="s">
        <v>260</v>
      </c>
      <c r="B49" s="62" t="s">
        <v>386</v>
      </c>
      <c r="C49" s="71">
        <v>4.1728687834284477</v>
      </c>
      <c r="D49" s="58"/>
    </row>
    <row r="50" spans="1:4" x14ac:dyDescent="0.2">
      <c r="A50" s="56" t="s">
        <v>260</v>
      </c>
      <c r="B50" s="62" t="s">
        <v>387</v>
      </c>
      <c r="C50" s="71">
        <v>4.6684635038592344</v>
      </c>
      <c r="D50" s="58"/>
    </row>
    <row r="51" spans="1:4" x14ac:dyDescent="0.2">
      <c r="A51" s="56"/>
      <c r="D51" s="58"/>
    </row>
    <row r="52" spans="1:4" x14ac:dyDescent="0.2">
      <c r="A52" s="56" t="s">
        <v>262</v>
      </c>
      <c r="B52" s="62" t="s">
        <v>388</v>
      </c>
      <c r="C52" s="71">
        <v>18.339850420281007</v>
      </c>
      <c r="D52" s="58"/>
    </row>
    <row r="53" spans="1:4" x14ac:dyDescent="0.2">
      <c r="A53" s="56" t="s">
        <v>262</v>
      </c>
      <c r="B53" s="62" t="s">
        <v>389</v>
      </c>
      <c r="C53" s="71">
        <v>34.253745312637641</v>
      </c>
      <c r="D53" s="58"/>
    </row>
    <row r="54" spans="1:4" x14ac:dyDescent="0.2">
      <c r="A54" s="56" t="s">
        <v>262</v>
      </c>
      <c r="B54" s="62" t="s">
        <v>390</v>
      </c>
      <c r="C54" s="71">
        <v>50.910564709479665</v>
      </c>
      <c r="D54" s="58"/>
    </row>
    <row r="55" spans="1:4" x14ac:dyDescent="0.2">
      <c r="A55" s="56" t="s">
        <v>262</v>
      </c>
      <c r="B55" s="62" t="s">
        <v>391</v>
      </c>
      <c r="C55" s="71">
        <v>67.677906161001957</v>
      </c>
      <c r="D55" s="58"/>
    </row>
    <row r="56" spans="1:4" x14ac:dyDescent="0.2">
      <c r="A56" s="56" t="s">
        <v>262</v>
      </c>
      <c r="B56" s="62" t="s">
        <v>392</v>
      </c>
      <c r="C56" s="71">
        <v>84.676954124059364</v>
      </c>
      <c r="D56" s="58"/>
    </row>
    <row r="57" spans="1:4" x14ac:dyDescent="0.2">
      <c r="A57" s="56"/>
      <c r="D57" s="58"/>
    </row>
    <row r="58" spans="1:4" x14ac:dyDescent="0.2">
      <c r="A58" s="56" t="s">
        <v>262</v>
      </c>
      <c r="B58" s="62" t="s">
        <v>393</v>
      </c>
      <c r="C58" s="71">
        <v>17.005993260188138</v>
      </c>
      <c r="D58" s="58"/>
    </row>
    <row r="59" spans="1:4" x14ac:dyDescent="0.2">
      <c r="A59" s="56" t="s">
        <v>262</v>
      </c>
      <c r="B59" s="62" t="s">
        <v>394</v>
      </c>
      <c r="C59" s="71">
        <v>29.962822332505933</v>
      </c>
      <c r="D59" s="58"/>
    </row>
    <row r="60" spans="1:4" x14ac:dyDescent="0.2">
      <c r="A60" s="56" t="s">
        <v>262</v>
      </c>
      <c r="B60" s="62" t="s">
        <v>395</v>
      </c>
      <c r="C60" s="71">
        <v>43.788563775679073</v>
      </c>
      <c r="D60" s="58"/>
    </row>
    <row r="61" spans="1:4" x14ac:dyDescent="0.2">
      <c r="A61" s="56" t="s">
        <v>262</v>
      </c>
      <c r="B61" s="62" t="s">
        <v>396</v>
      </c>
      <c r="C61" s="71">
        <v>57.301067723599282</v>
      </c>
      <c r="D61" s="58"/>
    </row>
    <row r="62" spans="1:4" x14ac:dyDescent="0.2">
      <c r="A62" s="56" t="s">
        <v>262</v>
      </c>
      <c r="B62" s="62" t="s">
        <v>397</v>
      </c>
      <c r="C62" s="71">
        <v>72.313045981364198</v>
      </c>
      <c r="D62" s="58"/>
    </row>
    <row r="63" spans="1:4" x14ac:dyDescent="0.2">
      <c r="A63" s="56"/>
      <c r="B63" s="62"/>
      <c r="C63" s="71"/>
      <c r="D63" s="58"/>
    </row>
    <row r="64" spans="1:4" x14ac:dyDescent="0.2">
      <c r="A64" s="56"/>
      <c r="B64" s="62" t="s">
        <v>398</v>
      </c>
      <c r="C64" s="71">
        <v>81.941100001627376</v>
      </c>
      <c r="D64" s="58"/>
    </row>
    <row r="65" spans="1:4" x14ac:dyDescent="0.2">
      <c r="A65" s="56"/>
      <c r="B65" s="62" t="s">
        <v>399</v>
      </c>
      <c r="C65" s="71">
        <v>83.26426848254647</v>
      </c>
      <c r="D65" s="58"/>
    </row>
    <row r="66" spans="1:4" x14ac:dyDescent="0.2">
      <c r="A66" s="56"/>
      <c r="D66" s="58"/>
    </row>
    <row r="67" spans="1:4" x14ac:dyDescent="0.2">
      <c r="A67" s="56"/>
      <c r="B67" s="62" t="s">
        <v>400</v>
      </c>
      <c r="C67" s="72">
        <v>4.1155789942227274E-2</v>
      </c>
      <c r="D67" s="58"/>
    </row>
    <row r="68" spans="1:4" x14ac:dyDescent="0.2">
      <c r="A68" s="56"/>
      <c r="B68" s="62" t="s">
        <v>401</v>
      </c>
      <c r="C68" s="73">
        <v>7.3046355191961787E-2</v>
      </c>
      <c r="D68" s="58"/>
    </row>
    <row r="69" spans="1:4" x14ac:dyDescent="0.2">
      <c r="A69" s="56"/>
      <c r="B69" s="62" t="s">
        <v>402</v>
      </c>
      <c r="C69" s="72">
        <v>1.9677368774803517E-2</v>
      </c>
      <c r="D69" s="58"/>
    </row>
    <row r="70" spans="1:4" x14ac:dyDescent="0.2">
      <c r="A70" s="56"/>
      <c r="B70" s="62"/>
      <c r="C70" s="63"/>
      <c r="D70" s="58"/>
    </row>
    <row r="71" spans="1:4" ht="13.5" thickBot="1" x14ac:dyDescent="0.25">
      <c r="A71" s="74"/>
      <c r="B71" s="75"/>
      <c r="C71" s="76"/>
      <c r="D71" s="77"/>
    </row>
    <row r="72" spans="1:4" x14ac:dyDescent="0.2">
      <c r="B72" s="78"/>
      <c r="C72" s="79"/>
    </row>
    <row r="73" spans="1:4" x14ac:dyDescent="0.2">
      <c r="B73" s="78"/>
      <c r="C73" s="79"/>
    </row>
    <row r="74" spans="1:4" x14ac:dyDescent="0.2">
      <c r="B74" s="78"/>
      <c r="C74" s="79"/>
      <c r="D74" s="80"/>
    </row>
    <row r="75" spans="1:4" x14ac:dyDescent="0.2">
      <c r="B75" s="78"/>
      <c r="C75" s="79"/>
      <c r="D75" s="80"/>
    </row>
    <row r="76" spans="1:4" x14ac:dyDescent="0.2">
      <c r="B76" s="78"/>
      <c r="C76" s="79"/>
      <c r="D76" s="80"/>
    </row>
    <row r="77" spans="1:4" x14ac:dyDescent="0.2">
      <c r="B77" s="78"/>
      <c r="C77" s="79"/>
      <c r="D77" s="80"/>
    </row>
    <row r="78" spans="1:4" x14ac:dyDescent="0.2">
      <c r="B78" s="78"/>
      <c r="C78" s="79"/>
    </row>
    <row r="79" spans="1:4" x14ac:dyDescent="0.2">
      <c r="B79" s="78"/>
      <c r="C79" s="79"/>
    </row>
    <row r="80" spans="1:4" x14ac:dyDescent="0.2">
      <c r="B80" s="81"/>
      <c r="C80" s="82"/>
    </row>
    <row r="81" spans="1:4" x14ac:dyDescent="0.2">
      <c r="B81" s="78"/>
      <c r="C81" s="82"/>
    </row>
    <row r="82" spans="1:4" x14ac:dyDescent="0.2">
      <c r="B82" s="78"/>
      <c r="C82" s="82"/>
    </row>
    <row r="83" spans="1:4" x14ac:dyDescent="0.2">
      <c r="B83" s="78"/>
      <c r="C83" s="82"/>
    </row>
    <row r="84" spans="1:4" x14ac:dyDescent="0.2">
      <c r="B84" s="78"/>
      <c r="C84" s="82"/>
    </row>
    <row r="85" spans="1:4" x14ac:dyDescent="0.2">
      <c r="B85" s="78"/>
      <c r="C85" s="82"/>
    </row>
    <row r="86" spans="1:4" x14ac:dyDescent="0.2">
      <c r="B86" s="78"/>
      <c r="C86" s="82"/>
    </row>
    <row r="87" spans="1:4" x14ac:dyDescent="0.2">
      <c r="B87" s="78"/>
      <c r="C87" s="82"/>
    </row>
    <row r="88" spans="1:4" x14ac:dyDescent="0.2">
      <c r="B88" s="78"/>
      <c r="C88" s="79"/>
    </row>
    <row r="89" spans="1:4" x14ac:dyDescent="0.2">
      <c r="B89" s="78"/>
      <c r="C89" s="79"/>
    </row>
    <row r="90" spans="1:4" x14ac:dyDescent="0.2">
      <c r="B90" s="78"/>
      <c r="C90" s="79"/>
    </row>
    <row r="91" spans="1:4" x14ac:dyDescent="0.2">
      <c r="A91" s="78"/>
      <c r="B91" s="78"/>
      <c r="C91" s="78"/>
      <c r="D91" s="78"/>
    </row>
    <row r="92" spans="1:4" x14ac:dyDescent="0.2">
      <c r="A92" s="78"/>
      <c r="B92" s="78"/>
      <c r="C92" s="78"/>
      <c r="D92" s="78"/>
    </row>
    <row r="93" spans="1:4" x14ac:dyDescent="0.2">
      <c r="A93" s="78"/>
      <c r="B93" s="78"/>
      <c r="C93" s="78"/>
      <c r="D93" s="78"/>
    </row>
    <row r="94" spans="1:4" x14ac:dyDescent="0.2">
      <c r="A94" s="78"/>
      <c r="B94" s="78"/>
      <c r="C94" s="78"/>
      <c r="D94" s="78"/>
    </row>
    <row r="95" spans="1:4" x14ac:dyDescent="0.2">
      <c r="A95" s="78"/>
      <c r="B95" s="78"/>
      <c r="C95" s="78"/>
      <c r="D95" s="78"/>
    </row>
    <row r="96" spans="1:4" x14ac:dyDescent="0.2">
      <c r="A96" s="78"/>
      <c r="B96" s="78"/>
      <c r="C96" s="78"/>
      <c r="D96" s="78"/>
    </row>
    <row r="97" spans="1:4" x14ac:dyDescent="0.2">
      <c r="A97" s="78"/>
      <c r="B97" s="78"/>
      <c r="C97" s="78"/>
      <c r="D97" s="78"/>
    </row>
    <row r="98" spans="1:4" x14ac:dyDescent="0.2">
      <c r="A98" s="78"/>
      <c r="B98" s="78"/>
      <c r="C98" s="78"/>
      <c r="D98" s="78"/>
    </row>
    <row r="99" spans="1:4" x14ac:dyDescent="0.2">
      <c r="A99" s="78"/>
      <c r="B99" s="78"/>
      <c r="C99" s="78"/>
      <c r="D99" s="78"/>
    </row>
    <row r="100" spans="1:4" x14ac:dyDescent="0.2">
      <c r="A100" s="78"/>
      <c r="B100" s="78"/>
      <c r="C100" s="78"/>
      <c r="D100" s="78"/>
    </row>
    <row r="101" spans="1:4" x14ac:dyDescent="0.2">
      <c r="A101" s="78"/>
      <c r="B101" s="78"/>
      <c r="C101" s="78"/>
      <c r="D101" s="78"/>
    </row>
    <row r="102" spans="1:4" x14ac:dyDescent="0.2">
      <c r="A102" s="78"/>
      <c r="B102" s="78"/>
      <c r="C102" s="78"/>
      <c r="D102" s="78"/>
    </row>
    <row r="103" spans="1:4" x14ac:dyDescent="0.2">
      <c r="A103" s="78"/>
      <c r="B103" s="78"/>
      <c r="C103" s="78"/>
      <c r="D103" s="78"/>
    </row>
    <row r="104" spans="1:4" x14ac:dyDescent="0.2">
      <c r="A104" s="78"/>
      <c r="B104" s="78"/>
      <c r="C104" s="78"/>
      <c r="D104" s="78"/>
    </row>
    <row r="105" spans="1:4" x14ac:dyDescent="0.2">
      <c r="A105" s="78"/>
      <c r="B105" s="78"/>
      <c r="C105" s="78"/>
      <c r="D105" s="78"/>
    </row>
    <row r="106" spans="1:4" x14ac:dyDescent="0.2">
      <c r="A106" s="78"/>
      <c r="B106" s="78"/>
      <c r="C106" s="78"/>
      <c r="D106" s="78"/>
    </row>
    <row r="107" spans="1:4" x14ac:dyDescent="0.2">
      <c r="A107" s="78"/>
      <c r="B107" s="78"/>
      <c r="C107" s="78"/>
      <c r="D107" s="78"/>
    </row>
    <row r="108" spans="1:4" x14ac:dyDescent="0.2">
      <c r="A108" s="78"/>
      <c r="B108" s="78"/>
      <c r="C108" s="78"/>
      <c r="D108" s="78"/>
    </row>
    <row r="109" spans="1:4" x14ac:dyDescent="0.2">
      <c r="A109" s="78"/>
      <c r="B109" s="78"/>
      <c r="C109" s="78"/>
      <c r="D109" s="78"/>
    </row>
    <row r="110" spans="1:4" x14ac:dyDescent="0.2">
      <c r="A110" s="78"/>
      <c r="B110" s="78"/>
      <c r="C110" s="78"/>
      <c r="D110" s="78"/>
    </row>
    <row r="111" spans="1:4" x14ac:dyDescent="0.2">
      <c r="A111" s="78"/>
      <c r="B111" s="78"/>
      <c r="C111" s="78"/>
      <c r="D111" s="78"/>
    </row>
    <row r="112" spans="1:4" x14ac:dyDescent="0.2">
      <c r="A112" s="78"/>
      <c r="B112" s="78"/>
      <c r="C112" s="78"/>
      <c r="D112" s="78"/>
    </row>
    <row r="113" spans="1:4" x14ac:dyDescent="0.2">
      <c r="A113" s="78"/>
      <c r="B113" s="78"/>
      <c r="C113" s="78"/>
      <c r="D113" s="78"/>
    </row>
    <row r="114" spans="1:4" x14ac:dyDescent="0.2">
      <c r="A114" s="78"/>
      <c r="B114" s="78"/>
      <c r="C114" s="78"/>
      <c r="D114" s="78"/>
    </row>
    <row r="115" spans="1:4" x14ac:dyDescent="0.2">
      <c r="A115" s="78"/>
      <c r="B115" s="78" t="s">
        <v>25</v>
      </c>
      <c r="C115" s="78" t="s">
        <v>25</v>
      </c>
      <c r="D115" s="78"/>
    </row>
    <row r="116" spans="1:4" x14ac:dyDescent="0.2">
      <c r="A116" s="78"/>
      <c r="B116" s="78" t="s">
        <v>25</v>
      </c>
      <c r="C116" s="78" t="s">
        <v>25</v>
      </c>
      <c r="D116" s="78"/>
    </row>
    <row r="117" spans="1:4" x14ac:dyDescent="0.2">
      <c r="A117" s="78"/>
      <c r="B117" s="78" t="s">
        <v>25</v>
      </c>
      <c r="C117" s="78" t="s">
        <v>25</v>
      </c>
      <c r="D117" s="78"/>
    </row>
    <row r="118" spans="1:4" x14ac:dyDescent="0.2">
      <c r="A118" s="78"/>
      <c r="B118" s="78" t="s">
        <v>25</v>
      </c>
      <c r="C118" s="78" t="s">
        <v>25</v>
      </c>
      <c r="D118" s="78"/>
    </row>
    <row r="119" spans="1:4" x14ac:dyDescent="0.2">
      <c r="A119" s="78"/>
      <c r="B119" s="78" t="s">
        <v>25</v>
      </c>
      <c r="C119" s="78" t="s">
        <v>25</v>
      </c>
      <c r="D119" s="78"/>
    </row>
    <row r="120" spans="1:4" x14ac:dyDescent="0.2">
      <c r="A120" s="78"/>
      <c r="B120" s="78" t="s">
        <v>25</v>
      </c>
      <c r="C120" s="78" t="s">
        <v>25</v>
      </c>
      <c r="D120" s="78"/>
    </row>
    <row r="121" spans="1:4" x14ac:dyDescent="0.2">
      <c r="A121" s="78"/>
      <c r="B121" s="78" t="s">
        <v>25</v>
      </c>
      <c r="C121" s="78" t="s">
        <v>25</v>
      </c>
      <c r="D121" s="78"/>
    </row>
    <row r="122" spans="1:4" x14ac:dyDescent="0.2">
      <c r="A122" s="78"/>
      <c r="B122" s="78" t="s">
        <v>25</v>
      </c>
      <c r="C122" s="78" t="s">
        <v>25</v>
      </c>
      <c r="D122" s="78"/>
    </row>
    <row r="123" spans="1:4" x14ac:dyDescent="0.2">
      <c r="A123" s="78"/>
      <c r="B123" s="78" t="s">
        <v>25</v>
      </c>
      <c r="C123" s="78" t="s">
        <v>25</v>
      </c>
      <c r="D123" s="78"/>
    </row>
    <row r="124" spans="1:4" x14ac:dyDescent="0.2">
      <c r="A124" s="78"/>
      <c r="B124" s="78" t="s">
        <v>25</v>
      </c>
      <c r="C124" s="78" t="s">
        <v>25</v>
      </c>
      <c r="D124" s="78"/>
    </row>
    <row r="125" spans="1:4" x14ac:dyDescent="0.2">
      <c r="A125" s="78"/>
      <c r="B125" s="78" t="s">
        <v>25</v>
      </c>
      <c r="C125" s="78" t="s">
        <v>25</v>
      </c>
      <c r="D125" s="78"/>
    </row>
    <row r="126" spans="1:4" x14ac:dyDescent="0.2">
      <c r="A126" s="78"/>
      <c r="B126" s="78" t="s">
        <v>25</v>
      </c>
      <c r="C126" s="78" t="s">
        <v>25</v>
      </c>
      <c r="D126" s="78"/>
    </row>
    <row r="127" spans="1:4" x14ac:dyDescent="0.2">
      <c r="B127" s="78" t="s">
        <v>25</v>
      </c>
      <c r="C127" s="79" t="s">
        <v>25</v>
      </c>
    </row>
    <row r="128" spans="1:4" x14ac:dyDescent="0.2">
      <c r="B128" s="78" t="s">
        <v>25</v>
      </c>
      <c r="C128" s="79" t="s">
        <v>25</v>
      </c>
    </row>
    <row r="129" spans="2:3" x14ac:dyDescent="0.2">
      <c r="B129" s="78" t="s">
        <v>25</v>
      </c>
      <c r="C129" s="79" t="s">
        <v>25</v>
      </c>
    </row>
    <row r="130" spans="2:3" x14ac:dyDescent="0.2">
      <c r="B130" s="78" t="s">
        <v>25</v>
      </c>
      <c r="C130" s="79" t="s">
        <v>25</v>
      </c>
    </row>
    <row r="131" spans="2:3" x14ac:dyDescent="0.2">
      <c r="B131" s="78" t="s">
        <v>25</v>
      </c>
      <c r="C131" s="79" t="s">
        <v>25</v>
      </c>
    </row>
    <row r="132" spans="2:3" x14ac:dyDescent="0.2">
      <c r="B132" s="78" t="s">
        <v>25</v>
      </c>
      <c r="C132" s="79" t="s">
        <v>25</v>
      </c>
    </row>
    <row r="133" spans="2:3" x14ac:dyDescent="0.2">
      <c r="B133" s="78" t="s">
        <v>25</v>
      </c>
      <c r="C133" s="79" t="s">
        <v>25</v>
      </c>
    </row>
    <row r="134" spans="2:3" x14ac:dyDescent="0.2">
      <c r="B134" s="78" t="s">
        <v>25</v>
      </c>
      <c r="C134" s="79" t="s">
        <v>25</v>
      </c>
    </row>
    <row r="135" spans="2:3" x14ac:dyDescent="0.2">
      <c r="B135" s="78" t="s">
        <v>25</v>
      </c>
      <c r="C135" s="79" t="s">
        <v>25</v>
      </c>
    </row>
    <row r="136" spans="2:3" x14ac:dyDescent="0.2">
      <c r="B136" s="78" t="s">
        <v>25</v>
      </c>
      <c r="C136" s="79" t="s">
        <v>25</v>
      </c>
    </row>
    <row r="137" spans="2:3" x14ac:dyDescent="0.2">
      <c r="B137" s="78" t="s">
        <v>25</v>
      </c>
      <c r="C137" s="79" t="s">
        <v>25</v>
      </c>
    </row>
    <row r="138" spans="2:3" x14ac:dyDescent="0.2">
      <c r="B138" s="78" t="s">
        <v>25</v>
      </c>
      <c r="C138" s="79" t="s">
        <v>25</v>
      </c>
    </row>
    <row r="139" spans="2:3" x14ac:dyDescent="0.2">
      <c r="B139" s="78" t="s">
        <v>25</v>
      </c>
      <c r="C139" s="79" t="s">
        <v>25</v>
      </c>
    </row>
    <row r="140" spans="2:3" x14ac:dyDescent="0.2">
      <c r="B140" s="78" t="s">
        <v>25</v>
      </c>
      <c r="C140" s="79" t="s">
        <v>25</v>
      </c>
    </row>
    <row r="141" spans="2:3" x14ac:dyDescent="0.2">
      <c r="B141" s="78" t="s">
        <v>25</v>
      </c>
      <c r="C141" s="79" t="s">
        <v>25</v>
      </c>
    </row>
    <row r="142" spans="2:3" x14ac:dyDescent="0.2">
      <c r="B142" s="78" t="s">
        <v>25</v>
      </c>
      <c r="C142" s="79" t="s">
        <v>25</v>
      </c>
    </row>
    <row r="143" spans="2:3" x14ac:dyDescent="0.2">
      <c r="B143" s="78" t="s">
        <v>25</v>
      </c>
      <c r="C143" s="79" t="s">
        <v>25</v>
      </c>
    </row>
    <row r="144" spans="2:3" x14ac:dyDescent="0.2">
      <c r="B144" s="78" t="s">
        <v>25</v>
      </c>
      <c r="C144" s="79" t="s">
        <v>25</v>
      </c>
    </row>
    <row r="145" spans="2:3" x14ac:dyDescent="0.2">
      <c r="B145" s="78" t="s">
        <v>25</v>
      </c>
      <c r="C145" s="79" t="s">
        <v>25</v>
      </c>
    </row>
    <row r="146" spans="2:3" x14ac:dyDescent="0.2">
      <c r="B146" s="78" t="s">
        <v>25</v>
      </c>
      <c r="C146" s="79" t="s">
        <v>25</v>
      </c>
    </row>
    <row r="147" spans="2:3" x14ac:dyDescent="0.2">
      <c r="B147" s="78" t="s">
        <v>25</v>
      </c>
      <c r="C147" s="79" t="s">
        <v>25</v>
      </c>
    </row>
    <row r="152" spans="2:3" x14ac:dyDescent="0.2">
      <c r="B152" s="78" t="s">
        <v>25</v>
      </c>
      <c r="C152" s="79" t="s">
        <v>25</v>
      </c>
    </row>
    <row r="153" spans="2:3" x14ac:dyDescent="0.2">
      <c r="B153" s="78" t="s">
        <v>25</v>
      </c>
      <c r="C153" s="79" t="s">
        <v>25</v>
      </c>
    </row>
    <row r="154" spans="2:3" x14ac:dyDescent="0.2">
      <c r="B154" s="78" t="s">
        <v>25</v>
      </c>
      <c r="C154" s="79" t="s">
        <v>25</v>
      </c>
    </row>
  </sheetData>
  <conditionalFormatting sqref="C38:C43 C45:C50 C52:C56 C58:C65 C67:C69">
    <cfRule type="cellIs" dxfId="2" priority="2" operator="lessThan">
      <formula>C$35</formula>
    </cfRule>
  </conditionalFormatting>
  <conditionalFormatting sqref="C10">
    <cfRule type="cellIs" dxfId="1" priority="1" operator="lessThan">
      <formula>C$35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H1" workbookViewId="0">
      <selection activeCell="N19" sqref="N19:N23"/>
    </sheetView>
  </sheetViews>
  <sheetFormatPr defaultRowHeight="12.75" x14ac:dyDescent="0.2"/>
  <cols>
    <col min="1" max="6" width="19" customWidth="1"/>
    <col min="7" max="7" width="9.42578125" customWidth="1"/>
    <col min="8" max="8" width="11" customWidth="1"/>
    <col min="9" max="10" width="19" customWidth="1"/>
    <col min="11" max="11" width="20.7109375" bestFit="1" customWidth="1"/>
    <col min="12" max="12" width="30.140625" customWidth="1"/>
    <col min="13" max="13" width="21.85546875" bestFit="1" customWidth="1"/>
    <col min="14" max="14" width="28.140625" bestFit="1" customWidth="1"/>
  </cols>
  <sheetData>
    <row r="1" spans="1:14" x14ac:dyDescent="0.2">
      <c r="A1" s="86" t="s">
        <v>443</v>
      </c>
      <c r="B1" s="86"/>
      <c r="C1" s="87" t="s">
        <v>444</v>
      </c>
      <c r="D1" s="87"/>
      <c r="E1" s="87"/>
      <c r="F1" s="87"/>
      <c r="H1" s="111" t="s">
        <v>486</v>
      </c>
      <c r="M1" s="111" t="s">
        <v>403</v>
      </c>
    </row>
    <row r="2" spans="1:14" x14ac:dyDescent="0.2">
      <c r="A2" s="88" t="s">
        <v>445</v>
      </c>
      <c r="B2" s="89"/>
      <c r="C2" s="90"/>
      <c r="D2" s="87"/>
      <c r="E2" s="87"/>
      <c r="F2" s="87"/>
      <c r="H2" s="111" t="s">
        <v>229</v>
      </c>
      <c r="I2" s="84" t="s">
        <v>404</v>
      </c>
      <c r="J2" s="84" t="s">
        <v>405</v>
      </c>
      <c r="K2" s="84" t="s">
        <v>406</v>
      </c>
      <c r="L2" s="84" t="s">
        <v>407</v>
      </c>
      <c r="M2" s="84" t="s">
        <v>406</v>
      </c>
      <c r="N2" s="84" t="s">
        <v>407</v>
      </c>
    </row>
    <row r="3" spans="1:14" x14ac:dyDescent="0.2">
      <c r="A3" s="86" t="s">
        <v>446</v>
      </c>
      <c r="B3" s="86"/>
      <c r="C3" s="87"/>
      <c r="D3" s="87"/>
      <c r="E3" s="87"/>
      <c r="F3" s="87"/>
      <c r="H3" s="110">
        <v>43633</v>
      </c>
      <c r="I3">
        <v>0</v>
      </c>
      <c r="J3" t="s">
        <v>408</v>
      </c>
      <c r="K3">
        <v>2.8</v>
      </c>
      <c r="L3">
        <v>14.7</v>
      </c>
      <c r="M3" s="25">
        <f>K3-$K$42</f>
        <v>2.3499999999999996</v>
      </c>
      <c r="N3">
        <f>L3-$L$42</f>
        <v>12.799999999999999</v>
      </c>
    </row>
    <row r="4" spans="1:14" x14ac:dyDescent="0.2">
      <c r="A4" s="91" t="s">
        <v>447</v>
      </c>
      <c r="B4" s="86"/>
      <c r="C4" s="87"/>
      <c r="D4" s="87"/>
      <c r="E4" s="87"/>
      <c r="F4" s="87"/>
      <c r="H4" s="110">
        <v>43640</v>
      </c>
      <c r="I4">
        <v>7</v>
      </c>
      <c r="J4" t="s">
        <v>409</v>
      </c>
      <c r="K4">
        <v>3.7</v>
      </c>
      <c r="L4">
        <v>16.8</v>
      </c>
      <c r="M4" s="25">
        <f>K4-$K$42</f>
        <v>3.25</v>
      </c>
      <c r="N4">
        <f>L4-$L$42</f>
        <v>14.9</v>
      </c>
    </row>
    <row r="5" spans="1:14" ht="14.25" customHeight="1" x14ac:dyDescent="0.2">
      <c r="A5" s="92" t="s">
        <v>448</v>
      </c>
      <c r="B5" s="93"/>
      <c r="C5" s="94"/>
      <c r="D5" s="95" t="s">
        <v>449</v>
      </c>
      <c r="E5" s="95" t="s">
        <v>450</v>
      </c>
      <c r="F5" s="105"/>
      <c r="H5" s="110">
        <v>43648</v>
      </c>
      <c r="I5">
        <v>15</v>
      </c>
      <c r="J5" t="s">
        <v>410</v>
      </c>
      <c r="K5">
        <v>5</v>
      </c>
      <c r="L5">
        <v>17.899999999999999</v>
      </c>
      <c r="M5" s="25">
        <f>K5-$K$42</f>
        <v>4.55</v>
      </c>
      <c r="N5" s="25">
        <f>L5-$L$42</f>
        <v>15.999999999999998</v>
      </c>
    </row>
    <row r="6" spans="1:14" x14ac:dyDescent="0.2">
      <c r="A6" s="92" t="s">
        <v>451</v>
      </c>
      <c r="B6" s="93"/>
      <c r="C6" s="94"/>
      <c r="D6" s="96" t="s">
        <v>452</v>
      </c>
      <c r="E6" s="96" t="s">
        <v>452</v>
      </c>
      <c r="F6" s="106"/>
      <c r="H6" s="110">
        <v>43655</v>
      </c>
      <c r="I6">
        <v>22</v>
      </c>
      <c r="J6" t="s">
        <v>411</v>
      </c>
      <c r="K6" s="36" t="s">
        <v>412</v>
      </c>
      <c r="L6" s="36" t="s">
        <v>413</v>
      </c>
      <c r="N6" s="25"/>
    </row>
    <row r="7" spans="1:14" x14ac:dyDescent="0.2">
      <c r="A7" s="92" t="s">
        <v>453</v>
      </c>
      <c r="B7" s="93"/>
      <c r="C7" s="94"/>
      <c r="D7" s="103">
        <v>0.2</v>
      </c>
      <c r="E7" s="103">
        <v>0.5</v>
      </c>
      <c r="F7" s="107"/>
      <c r="H7" s="110">
        <v>43662</v>
      </c>
      <c r="I7">
        <v>29</v>
      </c>
      <c r="J7" t="s">
        <v>414</v>
      </c>
      <c r="K7">
        <v>6.6</v>
      </c>
      <c r="L7">
        <v>16.899999999999999</v>
      </c>
      <c r="M7" s="25">
        <f>K7-$K$42</f>
        <v>6.1499999999999995</v>
      </c>
      <c r="N7" s="25">
        <f>L7-$L$42</f>
        <v>14.999999999999998</v>
      </c>
    </row>
    <row r="8" spans="1:14" x14ac:dyDescent="0.2">
      <c r="A8" s="97" t="s">
        <v>454</v>
      </c>
      <c r="B8" s="98" t="s">
        <v>2</v>
      </c>
      <c r="C8" s="99" t="s">
        <v>455</v>
      </c>
      <c r="D8" s="96"/>
      <c r="E8" s="96"/>
      <c r="F8" s="106"/>
      <c r="H8" s="8"/>
    </row>
    <row r="9" spans="1:14" x14ac:dyDescent="0.2">
      <c r="A9" s="96" t="s">
        <v>456</v>
      </c>
      <c r="B9" s="100" t="s">
        <v>434</v>
      </c>
      <c r="C9" s="101">
        <v>43640</v>
      </c>
      <c r="D9" s="104">
        <v>0.3</v>
      </c>
      <c r="E9" s="104">
        <v>2.2999999999999998</v>
      </c>
      <c r="F9" s="108"/>
      <c r="H9" s="111" t="s">
        <v>487</v>
      </c>
    </row>
    <row r="10" spans="1:14" x14ac:dyDescent="0.2">
      <c r="A10" s="96" t="s">
        <v>457</v>
      </c>
      <c r="B10" s="100" t="s">
        <v>410</v>
      </c>
      <c r="C10" s="101">
        <v>43648</v>
      </c>
      <c r="D10" s="104">
        <v>5</v>
      </c>
      <c r="E10" s="104">
        <v>17.899999999999999</v>
      </c>
      <c r="F10" s="108"/>
      <c r="H10" s="111" t="s">
        <v>229</v>
      </c>
      <c r="I10" s="84" t="s">
        <v>404</v>
      </c>
      <c r="J10" s="84" t="s">
        <v>405</v>
      </c>
      <c r="K10" s="84" t="s">
        <v>406</v>
      </c>
      <c r="L10" s="84" t="s">
        <v>407</v>
      </c>
      <c r="M10" s="84"/>
      <c r="N10" s="84"/>
    </row>
    <row r="11" spans="1:14" x14ac:dyDescent="0.2">
      <c r="A11" s="96" t="s">
        <v>458</v>
      </c>
      <c r="B11" s="100" t="s">
        <v>417</v>
      </c>
      <c r="C11" s="101">
        <v>43648</v>
      </c>
      <c r="D11" s="104">
        <v>3.6</v>
      </c>
      <c r="E11" s="104">
        <v>17.399999999999999</v>
      </c>
      <c r="F11" s="108"/>
      <c r="H11" s="110">
        <v>43633</v>
      </c>
      <c r="I11">
        <v>0</v>
      </c>
      <c r="J11" t="s">
        <v>415</v>
      </c>
      <c r="K11">
        <v>3.3</v>
      </c>
      <c r="L11">
        <v>16.899999999999999</v>
      </c>
      <c r="M11" s="25">
        <f>K11-$K$42</f>
        <v>2.8499999999999996</v>
      </c>
      <c r="N11" s="25">
        <f>L11-$L$42</f>
        <v>14.999999999999998</v>
      </c>
    </row>
    <row r="12" spans="1:14" x14ac:dyDescent="0.2">
      <c r="A12" s="96" t="s">
        <v>459</v>
      </c>
      <c r="B12" s="100" t="s">
        <v>422</v>
      </c>
      <c r="C12" s="101">
        <v>43648</v>
      </c>
      <c r="D12" s="104">
        <v>0.6</v>
      </c>
      <c r="E12" s="104">
        <v>8.3000000000000007</v>
      </c>
      <c r="F12" s="108"/>
      <c r="H12" s="110">
        <v>43640</v>
      </c>
      <c r="I12">
        <v>7</v>
      </c>
      <c r="J12" t="s">
        <v>416</v>
      </c>
      <c r="K12">
        <v>2.5</v>
      </c>
      <c r="L12">
        <v>15.1</v>
      </c>
      <c r="M12" s="25">
        <f>K12-$K$42</f>
        <v>2.0499999999999998</v>
      </c>
      <c r="N12">
        <f>L12-$L$42</f>
        <v>13.2</v>
      </c>
    </row>
    <row r="13" spans="1:14" x14ac:dyDescent="0.2">
      <c r="A13" s="96" t="s">
        <v>460</v>
      </c>
      <c r="B13" s="100" t="s">
        <v>428</v>
      </c>
      <c r="C13" s="101">
        <v>43648</v>
      </c>
      <c r="D13" s="104">
        <v>0.6</v>
      </c>
      <c r="E13" s="104">
        <v>8.9</v>
      </c>
      <c r="F13" s="108"/>
      <c r="H13" s="110">
        <v>43648</v>
      </c>
      <c r="I13">
        <v>15</v>
      </c>
      <c r="J13" t="s">
        <v>417</v>
      </c>
      <c r="K13">
        <v>3.6</v>
      </c>
      <c r="L13">
        <v>17.399999999999999</v>
      </c>
      <c r="M13" s="25">
        <f>K13-$K$42</f>
        <v>3.1500000000000004</v>
      </c>
      <c r="N13">
        <f>L13-$L$42</f>
        <v>15.499999999999998</v>
      </c>
    </row>
    <row r="14" spans="1:14" x14ac:dyDescent="0.2">
      <c r="A14" s="96" t="s">
        <v>461</v>
      </c>
      <c r="B14" s="100" t="s">
        <v>435</v>
      </c>
      <c r="C14" s="101">
        <v>43648</v>
      </c>
      <c r="D14" s="100" t="s">
        <v>412</v>
      </c>
      <c r="E14" s="104">
        <v>0.6</v>
      </c>
      <c r="F14" s="108"/>
      <c r="H14" s="110">
        <v>43655</v>
      </c>
      <c r="I14">
        <v>22</v>
      </c>
      <c r="J14" t="s">
        <v>418</v>
      </c>
      <c r="K14">
        <v>4.4000000000000004</v>
      </c>
      <c r="L14">
        <v>17</v>
      </c>
      <c r="M14" s="25">
        <f>K14-$K$42</f>
        <v>3.95</v>
      </c>
      <c r="N14">
        <f>L14-$L$42</f>
        <v>15.1</v>
      </c>
    </row>
    <row r="15" spans="1:14" x14ac:dyDescent="0.2">
      <c r="A15" s="96" t="s">
        <v>462</v>
      </c>
      <c r="B15" s="100" t="s">
        <v>411</v>
      </c>
      <c r="C15" s="101">
        <v>43655</v>
      </c>
      <c r="D15" s="100" t="s">
        <v>412</v>
      </c>
      <c r="E15" s="100" t="s">
        <v>413</v>
      </c>
      <c r="F15" s="109"/>
      <c r="H15" s="110">
        <v>43662</v>
      </c>
      <c r="I15">
        <v>29</v>
      </c>
      <c r="J15" t="s">
        <v>419</v>
      </c>
      <c r="K15">
        <v>4.2</v>
      </c>
      <c r="L15">
        <v>16</v>
      </c>
      <c r="M15" s="25">
        <f>K15-$K$42</f>
        <v>3.75</v>
      </c>
      <c r="N15">
        <f>L15-$L$42</f>
        <v>14.1</v>
      </c>
    </row>
    <row r="16" spans="1:14" x14ac:dyDescent="0.2">
      <c r="A16" s="96" t="s">
        <v>463</v>
      </c>
      <c r="B16" s="100" t="s">
        <v>418</v>
      </c>
      <c r="C16" s="101">
        <v>43655</v>
      </c>
      <c r="D16" s="104">
        <v>4.4000000000000004</v>
      </c>
      <c r="E16" s="104">
        <v>17</v>
      </c>
      <c r="F16" s="108"/>
      <c r="H16" s="8"/>
    </row>
    <row r="17" spans="1:14" x14ac:dyDescent="0.2">
      <c r="A17" s="96" t="s">
        <v>464</v>
      </c>
      <c r="B17" s="100" t="s">
        <v>440</v>
      </c>
      <c r="C17" s="101">
        <v>43655</v>
      </c>
      <c r="D17" s="104">
        <v>3.4</v>
      </c>
      <c r="E17" s="104">
        <v>15.9</v>
      </c>
      <c r="F17" s="108"/>
      <c r="H17" s="111" t="s">
        <v>488</v>
      </c>
    </row>
    <row r="18" spans="1:14" x14ac:dyDescent="0.2">
      <c r="A18" s="96" t="s">
        <v>465</v>
      </c>
      <c r="B18" s="100" t="s">
        <v>423</v>
      </c>
      <c r="C18" s="101">
        <v>43655</v>
      </c>
      <c r="D18" s="104">
        <v>0.9</v>
      </c>
      <c r="E18" s="104">
        <v>8.6</v>
      </c>
      <c r="F18" s="108"/>
      <c r="H18" s="111" t="s">
        <v>229</v>
      </c>
      <c r="I18" s="84" t="s">
        <v>404</v>
      </c>
      <c r="J18" s="84" t="s">
        <v>405</v>
      </c>
      <c r="K18" s="84" t="s">
        <v>406</v>
      </c>
      <c r="L18" s="84" t="s">
        <v>407</v>
      </c>
      <c r="M18" s="84"/>
      <c r="N18" s="84"/>
    </row>
    <row r="19" spans="1:14" x14ac:dyDescent="0.2">
      <c r="A19" s="96" t="s">
        <v>466</v>
      </c>
      <c r="B19" s="100" t="s">
        <v>408</v>
      </c>
      <c r="C19" s="101">
        <v>43633</v>
      </c>
      <c r="D19" s="104">
        <v>2.8</v>
      </c>
      <c r="E19" s="104">
        <v>14.7</v>
      </c>
      <c r="F19" s="108"/>
      <c r="H19" s="110">
        <v>43633</v>
      </c>
      <c r="I19">
        <v>0</v>
      </c>
      <c r="J19" t="s">
        <v>420</v>
      </c>
      <c r="K19">
        <v>0.8</v>
      </c>
      <c r="L19">
        <v>5.7</v>
      </c>
      <c r="M19" s="25">
        <f>K19-$K$42</f>
        <v>0.35000000000000009</v>
      </c>
      <c r="N19">
        <f>L19-$L$42</f>
        <v>3.8000000000000003</v>
      </c>
    </row>
    <row r="20" spans="1:14" x14ac:dyDescent="0.2">
      <c r="A20" s="96" t="s">
        <v>467</v>
      </c>
      <c r="B20" s="100" t="s">
        <v>439</v>
      </c>
      <c r="C20" s="101">
        <v>43633</v>
      </c>
      <c r="D20" s="104">
        <v>3.2</v>
      </c>
      <c r="E20" s="104">
        <v>17</v>
      </c>
      <c r="F20" s="108"/>
      <c r="H20" s="110">
        <v>43640</v>
      </c>
      <c r="I20">
        <v>7</v>
      </c>
      <c r="J20" t="s">
        <v>421</v>
      </c>
      <c r="K20">
        <v>0.3</v>
      </c>
      <c r="L20">
        <v>6</v>
      </c>
      <c r="M20" s="36" t="s">
        <v>412</v>
      </c>
      <c r="N20">
        <f>L20-$L$42</f>
        <v>4.0999999999999996</v>
      </c>
    </row>
    <row r="21" spans="1:14" x14ac:dyDescent="0.2">
      <c r="A21" s="96" t="s">
        <v>468</v>
      </c>
      <c r="B21" s="100" t="s">
        <v>415</v>
      </c>
      <c r="C21" s="101">
        <v>43633</v>
      </c>
      <c r="D21" s="104">
        <v>3.3</v>
      </c>
      <c r="E21" s="104">
        <v>16.899999999999999</v>
      </c>
      <c r="F21" s="108"/>
      <c r="H21" s="110">
        <v>43648</v>
      </c>
      <c r="I21">
        <v>15</v>
      </c>
      <c r="J21" t="s">
        <v>422</v>
      </c>
      <c r="K21">
        <v>0.6</v>
      </c>
      <c r="L21">
        <v>8.3000000000000007</v>
      </c>
      <c r="M21" s="25">
        <f>K21-$K$42</f>
        <v>0.15000000000000002</v>
      </c>
      <c r="N21">
        <f>L21-$L$42</f>
        <v>6.4</v>
      </c>
    </row>
    <row r="22" spans="1:14" x14ac:dyDescent="0.2">
      <c r="A22" s="96" t="s">
        <v>469</v>
      </c>
      <c r="B22" s="100" t="s">
        <v>420</v>
      </c>
      <c r="C22" s="101">
        <v>43633</v>
      </c>
      <c r="D22" s="104">
        <v>0.8</v>
      </c>
      <c r="E22" s="104">
        <v>5.7</v>
      </c>
      <c r="F22" s="108"/>
      <c r="H22" s="110">
        <v>43655</v>
      </c>
      <c r="I22">
        <v>22</v>
      </c>
      <c r="J22" t="s">
        <v>423</v>
      </c>
      <c r="K22">
        <v>0.9</v>
      </c>
      <c r="L22">
        <v>8.6</v>
      </c>
      <c r="M22" s="25">
        <f>K22-$K$42</f>
        <v>0.45000000000000007</v>
      </c>
      <c r="N22">
        <f>L22-$L$42</f>
        <v>6.6999999999999993</v>
      </c>
    </row>
    <row r="23" spans="1:14" x14ac:dyDescent="0.2">
      <c r="A23" s="96" t="s">
        <v>470</v>
      </c>
      <c r="B23" s="100" t="s">
        <v>426</v>
      </c>
      <c r="C23" s="101">
        <v>43633</v>
      </c>
      <c r="D23" s="104">
        <v>1.2</v>
      </c>
      <c r="E23" s="104">
        <v>7.2</v>
      </c>
      <c r="F23" s="108"/>
      <c r="H23" s="110">
        <v>43662</v>
      </c>
      <c r="I23">
        <v>29</v>
      </c>
      <c r="J23" t="s">
        <v>424</v>
      </c>
      <c r="K23">
        <v>0.7</v>
      </c>
      <c r="L23">
        <v>7.4</v>
      </c>
      <c r="M23" s="25">
        <f>K23-$K$42</f>
        <v>0.25</v>
      </c>
      <c r="N23">
        <f>L23-$L$42</f>
        <v>5.5</v>
      </c>
    </row>
    <row r="24" spans="1:14" x14ac:dyDescent="0.2">
      <c r="A24" s="96" t="s">
        <v>471</v>
      </c>
      <c r="B24" s="100" t="s">
        <v>433</v>
      </c>
      <c r="C24" s="101">
        <v>43633</v>
      </c>
      <c r="D24" s="100" t="s">
        <v>412</v>
      </c>
      <c r="E24" s="100" t="s">
        <v>413</v>
      </c>
      <c r="F24" s="109"/>
      <c r="H24" s="8"/>
      <c r="J24" s="85"/>
      <c r="K24" s="85"/>
      <c r="L24" s="85"/>
      <c r="M24" s="85"/>
      <c r="N24" s="85"/>
    </row>
    <row r="25" spans="1:14" x14ac:dyDescent="0.2">
      <c r="A25" s="96" t="s">
        <v>472</v>
      </c>
      <c r="B25" s="100" t="s">
        <v>409</v>
      </c>
      <c r="C25" s="101">
        <v>43640</v>
      </c>
      <c r="D25" s="104">
        <v>3.7</v>
      </c>
      <c r="E25" s="104">
        <v>16.8</v>
      </c>
      <c r="F25" s="108"/>
      <c r="H25" s="111" t="s">
        <v>489</v>
      </c>
    </row>
    <row r="26" spans="1:14" x14ac:dyDescent="0.2">
      <c r="A26" s="96" t="s">
        <v>473</v>
      </c>
      <c r="B26" s="100" t="s">
        <v>416</v>
      </c>
      <c r="C26" s="101">
        <v>43640</v>
      </c>
      <c r="D26" s="104">
        <v>2.5</v>
      </c>
      <c r="E26" s="104">
        <v>15.1</v>
      </c>
      <c r="F26" s="108"/>
      <c r="H26" s="8" t="s">
        <v>229</v>
      </c>
      <c r="J26" t="s">
        <v>405</v>
      </c>
      <c r="K26" t="s">
        <v>406</v>
      </c>
      <c r="L26" t="s">
        <v>407</v>
      </c>
    </row>
    <row r="27" spans="1:14" x14ac:dyDescent="0.2">
      <c r="A27" s="96" t="s">
        <v>474</v>
      </c>
      <c r="B27" s="100" t="s">
        <v>421</v>
      </c>
      <c r="C27" s="101">
        <v>43640</v>
      </c>
      <c r="D27" s="104">
        <v>0.3</v>
      </c>
      <c r="E27" s="104">
        <v>6</v>
      </c>
      <c r="F27" s="108"/>
      <c r="H27" s="110">
        <v>43633</v>
      </c>
      <c r="I27">
        <v>0</v>
      </c>
      <c r="J27" t="s">
        <v>426</v>
      </c>
      <c r="K27">
        <v>1.2</v>
      </c>
      <c r="L27">
        <v>7.2</v>
      </c>
      <c r="M27" s="25">
        <f>K27-$K$42</f>
        <v>0.75</v>
      </c>
      <c r="N27">
        <f>L27-$L$42</f>
        <v>5.3000000000000007</v>
      </c>
    </row>
    <row r="28" spans="1:14" x14ac:dyDescent="0.2">
      <c r="A28" s="96" t="s">
        <v>475</v>
      </c>
      <c r="B28" s="100" t="s">
        <v>427</v>
      </c>
      <c r="C28" s="101">
        <v>43640</v>
      </c>
      <c r="D28" s="104">
        <v>1.4</v>
      </c>
      <c r="E28" s="104">
        <v>7.8</v>
      </c>
      <c r="F28" s="108"/>
      <c r="H28" s="110">
        <v>43640</v>
      </c>
      <c r="I28">
        <v>7</v>
      </c>
      <c r="J28" t="s">
        <v>427</v>
      </c>
      <c r="K28">
        <v>1.4</v>
      </c>
      <c r="L28">
        <v>7.8</v>
      </c>
      <c r="M28" s="25">
        <f>K28-$K$42</f>
        <v>0.95</v>
      </c>
      <c r="N28">
        <f>L28-$L$42</f>
        <v>5.9</v>
      </c>
    </row>
    <row r="29" spans="1:14" x14ac:dyDescent="0.2">
      <c r="A29" s="96" t="s">
        <v>476</v>
      </c>
      <c r="B29" s="100" t="s">
        <v>429</v>
      </c>
      <c r="C29" s="101">
        <v>43655</v>
      </c>
      <c r="D29" s="104">
        <v>1.8</v>
      </c>
      <c r="E29" s="104">
        <v>12.4</v>
      </c>
      <c r="F29" s="108"/>
      <c r="H29" s="110">
        <v>43648</v>
      </c>
      <c r="I29">
        <v>15</v>
      </c>
      <c r="J29" t="s">
        <v>428</v>
      </c>
      <c r="K29">
        <v>0.6</v>
      </c>
      <c r="L29">
        <v>8.9</v>
      </c>
      <c r="M29" s="25">
        <f>K29-$K$42</f>
        <v>0.15000000000000002</v>
      </c>
      <c r="N29" s="25">
        <f>L29-$L$42</f>
        <v>7</v>
      </c>
    </row>
    <row r="30" spans="1:14" x14ac:dyDescent="0.2">
      <c r="A30" s="96" t="s">
        <v>477</v>
      </c>
      <c r="B30" s="100" t="s">
        <v>414</v>
      </c>
      <c r="C30" s="101">
        <v>43662</v>
      </c>
      <c r="D30" s="104">
        <v>6.6</v>
      </c>
      <c r="E30" s="104">
        <v>16.899999999999999</v>
      </c>
      <c r="F30" s="108"/>
      <c r="H30" s="110">
        <v>43655</v>
      </c>
      <c r="I30">
        <v>22</v>
      </c>
      <c r="J30" t="s">
        <v>429</v>
      </c>
      <c r="K30">
        <v>1.8</v>
      </c>
      <c r="L30">
        <v>12.4</v>
      </c>
      <c r="M30" s="25">
        <f>K30-$K$42</f>
        <v>1.35</v>
      </c>
      <c r="N30">
        <f>L30-$L$42</f>
        <v>10.5</v>
      </c>
    </row>
    <row r="31" spans="1:14" x14ac:dyDescent="0.2">
      <c r="A31" s="96" t="s">
        <v>478</v>
      </c>
      <c r="B31" s="100" t="s">
        <v>419</v>
      </c>
      <c r="C31" s="101">
        <v>43662</v>
      </c>
      <c r="D31" s="104">
        <v>4.2</v>
      </c>
      <c r="E31" s="104">
        <v>16</v>
      </c>
      <c r="F31" s="108"/>
      <c r="H31" s="110">
        <v>43662</v>
      </c>
      <c r="I31">
        <v>29</v>
      </c>
      <c r="J31" t="s">
        <v>430</v>
      </c>
      <c r="K31">
        <v>0.6</v>
      </c>
      <c r="L31">
        <v>11.7</v>
      </c>
      <c r="M31" s="25">
        <f>K31-$K$42</f>
        <v>0.15000000000000002</v>
      </c>
      <c r="N31">
        <f>L31-$L$42</f>
        <v>9.7999999999999989</v>
      </c>
    </row>
    <row r="32" spans="1:14" x14ac:dyDescent="0.2">
      <c r="A32" s="96" t="s">
        <v>479</v>
      </c>
      <c r="B32" s="100" t="s">
        <v>424</v>
      </c>
      <c r="C32" s="101">
        <v>43662</v>
      </c>
      <c r="D32" s="104">
        <v>0.7</v>
      </c>
      <c r="E32" s="104">
        <v>7.4</v>
      </c>
      <c r="F32" s="108"/>
      <c r="H32" s="8"/>
    </row>
    <row r="33" spans="1:14" x14ac:dyDescent="0.2">
      <c r="A33" s="96" t="s">
        <v>480</v>
      </c>
      <c r="B33" s="100" t="s">
        <v>430</v>
      </c>
      <c r="C33" s="101">
        <v>43662</v>
      </c>
      <c r="D33" s="104">
        <v>0.6</v>
      </c>
      <c r="E33" s="104">
        <v>11.7</v>
      </c>
      <c r="F33" s="108"/>
      <c r="H33" s="8"/>
    </row>
    <row r="34" spans="1:14" x14ac:dyDescent="0.2">
      <c r="A34" s="96" t="s">
        <v>481</v>
      </c>
      <c r="B34" s="100" t="s">
        <v>436</v>
      </c>
      <c r="C34" s="101">
        <v>43662</v>
      </c>
      <c r="D34" s="104">
        <v>0.6</v>
      </c>
      <c r="E34" s="104">
        <v>1.5</v>
      </c>
      <c r="F34" s="108"/>
      <c r="H34" s="111" t="s">
        <v>432</v>
      </c>
    </row>
    <row r="35" spans="1:14" x14ac:dyDescent="0.2">
      <c r="A35" s="96" t="s">
        <v>482</v>
      </c>
      <c r="B35" s="100" t="s">
        <v>441</v>
      </c>
      <c r="C35" s="101">
        <v>43669</v>
      </c>
      <c r="D35" s="104">
        <v>0.4</v>
      </c>
      <c r="E35" s="104">
        <v>7.6</v>
      </c>
      <c r="F35" s="108"/>
      <c r="H35" s="84" t="s">
        <v>229</v>
      </c>
      <c r="I35" s="84" t="s">
        <v>404</v>
      </c>
      <c r="J35" s="84" t="s">
        <v>405</v>
      </c>
      <c r="K35" s="84" t="s">
        <v>406</v>
      </c>
      <c r="L35" s="84" t="s">
        <v>407</v>
      </c>
      <c r="M35" s="84"/>
      <c r="N35" s="84"/>
    </row>
    <row r="36" spans="1:14" x14ac:dyDescent="0.2">
      <c r="A36" s="96" t="s">
        <v>483</v>
      </c>
      <c r="B36" s="100" t="s">
        <v>431</v>
      </c>
      <c r="C36" s="101">
        <v>43669</v>
      </c>
      <c r="D36" s="104">
        <v>0.6</v>
      </c>
      <c r="E36" s="104">
        <v>9.3000000000000007</v>
      </c>
      <c r="F36" s="108"/>
      <c r="H36" s="110">
        <v>43633</v>
      </c>
      <c r="I36">
        <v>0</v>
      </c>
      <c r="J36" t="s">
        <v>433</v>
      </c>
      <c r="K36" s="36" t="s">
        <v>412</v>
      </c>
      <c r="L36" s="36" t="s">
        <v>413</v>
      </c>
    </row>
    <row r="37" spans="1:14" x14ac:dyDescent="0.2">
      <c r="A37" s="102"/>
      <c r="B37" s="102"/>
      <c r="C37" s="87"/>
      <c r="D37" s="87"/>
      <c r="E37" s="87"/>
      <c r="F37" s="87"/>
      <c r="H37" s="110">
        <v>43640</v>
      </c>
      <c r="I37">
        <v>7</v>
      </c>
      <c r="J37" t="s">
        <v>434</v>
      </c>
      <c r="K37" s="36">
        <v>0.3</v>
      </c>
      <c r="L37" s="36">
        <v>2.2999999999999998</v>
      </c>
    </row>
    <row r="38" spans="1:14" x14ac:dyDescent="0.2">
      <c r="A38" s="102" t="s">
        <v>484</v>
      </c>
      <c r="B38" s="102"/>
      <c r="C38" s="87"/>
      <c r="D38" s="87"/>
      <c r="E38" s="87"/>
      <c r="F38" s="87"/>
      <c r="H38" s="110">
        <v>43648</v>
      </c>
      <c r="I38">
        <v>15</v>
      </c>
      <c r="J38" t="s">
        <v>435</v>
      </c>
      <c r="K38" s="36" t="s">
        <v>412</v>
      </c>
      <c r="L38" s="36">
        <v>0.6</v>
      </c>
    </row>
    <row r="39" spans="1:14" x14ac:dyDescent="0.2">
      <c r="A39" s="102" t="s">
        <v>485</v>
      </c>
      <c r="B39" s="102"/>
      <c r="C39" s="87"/>
      <c r="D39" s="87"/>
      <c r="E39" s="87"/>
      <c r="F39" s="87"/>
      <c r="H39" s="110">
        <v>43662</v>
      </c>
      <c r="I39">
        <v>29</v>
      </c>
      <c r="J39" t="s">
        <v>436</v>
      </c>
      <c r="K39" s="36">
        <v>0.6</v>
      </c>
      <c r="L39" s="36">
        <v>1.5</v>
      </c>
    </row>
    <row r="42" spans="1:14" x14ac:dyDescent="0.2">
      <c r="J42" t="s">
        <v>437</v>
      </c>
      <c r="K42">
        <f>AVERAGE(K37,K39)</f>
        <v>0.44999999999999996</v>
      </c>
      <c r="L42">
        <f>AVERAGE(L37,L39)</f>
        <v>1.9</v>
      </c>
    </row>
    <row r="44" spans="1:14" x14ac:dyDescent="0.2">
      <c r="H44" s="111" t="s">
        <v>438</v>
      </c>
    </row>
    <row r="45" spans="1:14" x14ac:dyDescent="0.2">
      <c r="H45" s="110">
        <v>43633</v>
      </c>
      <c r="I45">
        <v>0</v>
      </c>
      <c r="J45" t="s">
        <v>408</v>
      </c>
      <c r="K45">
        <v>2.8</v>
      </c>
      <c r="L45">
        <v>14.7</v>
      </c>
    </row>
    <row r="46" spans="1:14" x14ac:dyDescent="0.2">
      <c r="I46">
        <v>0</v>
      </c>
      <c r="J46" t="s">
        <v>439</v>
      </c>
      <c r="K46">
        <v>3.2</v>
      </c>
      <c r="L46">
        <v>17</v>
      </c>
    </row>
    <row r="47" spans="1:14" x14ac:dyDescent="0.2">
      <c r="J47" t="s">
        <v>246</v>
      </c>
      <c r="K47" s="112">
        <f>100*(STDEV(K45:K46)/AVERAGE(K45:K46))</f>
        <v>9.4280904158206429</v>
      </c>
      <c r="L47" s="112">
        <f>100*(STDEV(L45:L46)/AVERAGE(L45:L46))</f>
        <v>10.260855499867885</v>
      </c>
      <c r="M47" s="28"/>
      <c r="N47" s="28"/>
    </row>
    <row r="49" spans="8:14" x14ac:dyDescent="0.2">
      <c r="H49" s="110">
        <v>43655</v>
      </c>
      <c r="I49">
        <v>22</v>
      </c>
      <c r="J49" t="s">
        <v>418</v>
      </c>
      <c r="K49">
        <v>4.4000000000000004</v>
      </c>
      <c r="L49">
        <v>17</v>
      </c>
    </row>
    <row r="50" spans="8:14" x14ac:dyDescent="0.2">
      <c r="I50">
        <v>22</v>
      </c>
      <c r="J50" t="s">
        <v>440</v>
      </c>
      <c r="K50">
        <v>3.4</v>
      </c>
      <c r="L50">
        <v>15.9</v>
      </c>
    </row>
    <row r="51" spans="8:14" x14ac:dyDescent="0.2">
      <c r="K51" s="112">
        <f>100*(STDEV(K49:K50)/AVERAGE(K49:K50))</f>
        <v>18.130943107347306</v>
      </c>
      <c r="L51" s="112">
        <f>100*(STDEV(L49:L50)/AVERAGE(L49:L50))</f>
        <v>4.7283736127975802</v>
      </c>
      <c r="M51" s="28"/>
      <c r="N51" s="28"/>
    </row>
    <row r="53" spans="8:14" x14ac:dyDescent="0.2">
      <c r="H53" s="110">
        <v>43669</v>
      </c>
      <c r="I53">
        <v>36</v>
      </c>
      <c r="J53" t="s">
        <v>425</v>
      </c>
      <c r="K53">
        <v>0.4</v>
      </c>
      <c r="L53">
        <v>8.4</v>
      </c>
    </row>
    <row r="54" spans="8:14" x14ac:dyDescent="0.2">
      <c r="I54">
        <v>36</v>
      </c>
      <c r="J54" t="s">
        <v>441</v>
      </c>
      <c r="K54">
        <v>0.4</v>
      </c>
      <c r="L54">
        <v>7.6</v>
      </c>
    </row>
    <row r="55" spans="8:14" x14ac:dyDescent="0.2">
      <c r="K55" s="112">
        <f>100*(STDEV(K53:K54)/AVERAGE(K53:K54))</f>
        <v>0</v>
      </c>
      <c r="L55" s="112">
        <f>100*(STDEV(L53:L54)/AVERAGE(L53:L54))</f>
        <v>7.0710678118654817</v>
      </c>
      <c r="M55" s="28"/>
      <c r="N55" s="28"/>
    </row>
    <row r="58" spans="8:14" x14ac:dyDescent="0.2">
      <c r="J58" t="s">
        <v>442</v>
      </c>
      <c r="K58" s="112">
        <f>AVERAGE(K47,K51,K55)</f>
        <v>9.1863445077226498</v>
      </c>
      <c r="L58" s="112">
        <f>AVERAGE(L47,L51,L55)</f>
        <v>7.3534323081769832</v>
      </c>
      <c r="M58" s="28"/>
      <c r="N58" s="28"/>
    </row>
  </sheetData>
  <conditionalFormatting sqref="D5:F5">
    <cfRule type="cellIs" dxfId="0" priority="1" stopIfTrue="1" operator="equal">
      <formula>"Calculated Parameters"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workbookViewId="0">
      <selection activeCell="J78" sqref="J78"/>
    </sheetView>
  </sheetViews>
  <sheetFormatPr defaultColWidth="8.85546875" defaultRowHeight="12.75" x14ac:dyDescent="0.2"/>
  <cols>
    <col min="1" max="1" width="20.140625" style="9" customWidth="1"/>
    <col min="2" max="2" width="5.28515625" style="8" bestFit="1" customWidth="1"/>
    <col min="3" max="3" width="9" style="8" bestFit="1" customWidth="1"/>
    <col min="4" max="4" width="10.42578125" style="8" bestFit="1" customWidth="1"/>
    <col min="5" max="5" width="12" style="8" bestFit="1" customWidth="1"/>
    <col min="6" max="6" width="11" style="8" customWidth="1"/>
    <col min="7" max="7" width="13.5703125" style="14" bestFit="1" customWidth="1"/>
    <col min="8" max="8" width="8.85546875" style="16" bestFit="1" customWidth="1"/>
    <col min="9" max="9" width="12.140625" style="16" bestFit="1" customWidth="1"/>
    <col min="10" max="10" width="20.28515625" style="12" bestFit="1" customWidth="1"/>
    <col min="11" max="11" width="8.42578125" style="43" bestFit="1" customWidth="1"/>
    <col min="12" max="12" width="9" style="16" bestFit="1" customWidth="1"/>
    <col min="13" max="13" width="12.28515625" style="16" bestFit="1" customWidth="1"/>
    <col min="14" max="14" width="20.42578125" style="12" bestFit="1" customWidth="1"/>
    <col min="15" max="15" width="9.42578125" style="16" bestFit="1" customWidth="1"/>
    <col min="16" max="16" width="12.7109375" style="16" bestFit="1" customWidth="1"/>
    <col min="17" max="17" width="20.85546875" style="12" bestFit="1" customWidth="1"/>
    <col min="18" max="18" width="3.140625" style="8" customWidth="1"/>
    <col min="19" max="19" width="7.42578125" style="8" customWidth="1"/>
    <col min="20" max="20" width="19.85546875" style="8" bestFit="1" customWidth="1"/>
    <col min="21" max="21" width="11.28515625" style="8" customWidth="1"/>
    <col min="22" max="16384" width="8.85546875" style="8"/>
  </cols>
  <sheetData>
    <row r="1" spans="1:21" x14ac:dyDescent="0.2">
      <c r="A1" s="9" t="s">
        <v>24</v>
      </c>
    </row>
    <row r="3" spans="1:21" s="9" customFormat="1" ht="18.600000000000001" customHeight="1" x14ac:dyDescent="0.25">
      <c r="A3" s="9" t="s">
        <v>259</v>
      </c>
      <c r="B3" s="9" t="s">
        <v>228</v>
      </c>
      <c r="C3" s="9" t="s">
        <v>229</v>
      </c>
      <c r="D3" s="9" t="s">
        <v>230</v>
      </c>
      <c r="E3" s="9" t="s">
        <v>231</v>
      </c>
      <c r="F3" s="11" t="s">
        <v>243</v>
      </c>
      <c r="G3" s="13" t="s">
        <v>236</v>
      </c>
      <c r="H3" s="15" t="s">
        <v>233</v>
      </c>
      <c r="I3" s="15" t="s">
        <v>242</v>
      </c>
      <c r="J3" s="17" t="s">
        <v>237</v>
      </c>
      <c r="K3" s="44" t="s">
        <v>232</v>
      </c>
      <c r="L3" s="15" t="s">
        <v>234</v>
      </c>
      <c r="M3" s="15" t="s">
        <v>241</v>
      </c>
      <c r="N3" s="17" t="s">
        <v>238</v>
      </c>
      <c r="O3" s="15" t="s">
        <v>235</v>
      </c>
      <c r="P3" s="15" t="s">
        <v>240</v>
      </c>
      <c r="Q3" s="17" t="s">
        <v>239</v>
      </c>
      <c r="S3" s="10" t="s">
        <v>244</v>
      </c>
      <c r="T3" s="10" t="s">
        <v>363</v>
      </c>
      <c r="U3" s="10" t="s">
        <v>263</v>
      </c>
    </row>
    <row r="4" spans="1:21" x14ac:dyDescent="0.2">
      <c r="A4" s="30" t="s">
        <v>260</v>
      </c>
      <c r="B4" s="4">
        <v>2.1</v>
      </c>
      <c r="C4" s="2">
        <v>43633</v>
      </c>
      <c r="D4" s="1" t="s">
        <v>23</v>
      </c>
      <c r="E4" s="8">
        <v>0</v>
      </c>
      <c r="F4" s="12">
        <v>1</v>
      </c>
      <c r="G4" s="14">
        <v>1.42316</v>
      </c>
      <c r="H4" s="23">
        <v>58</v>
      </c>
      <c r="I4" s="16">
        <f>H4*G4</f>
        <v>82.543279999999996</v>
      </c>
      <c r="L4" s="23">
        <v>33</v>
      </c>
      <c r="M4" s="16">
        <f t="shared" ref="M4:M20" si="0">L4*G4</f>
        <v>46.964280000000002</v>
      </c>
      <c r="O4" s="23">
        <v>3.2</v>
      </c>
      <c r="P4" s="16">
        <f t="shared" ref="P4:P20" si="1">O4*G4</f>
        <v>4.5541119999999999</v>
      </c>
      <c r="S4" s="16">
        <v>7.6467857142857136</v>
      </c>
      <c r="T4" s="16">
        <v>8.2035714285714274</v>
      </c>
      <c r="U4" s="12">
        <v>131.63785714285714</v>
      </c>
    </row>
    <row r="5" spans="1:21" x14ac:dyDescent="0.2">
      <c r="A5" s="30" t="s">
        <v>260</v>
      </c>
      <c r="B5" s="1">
        <v>2.1</v>
      </c>
      <c r="C5" s="2">
        <v>43634</v>
      </c>
      <c r="D5" s="1" t="s">
        <v>49</v>
      </c>
      <c r="E5" s="8">
        <v>1</v>
      </c>
      <c r="F5" s="12">
        <v>1</v>
      </c>
      <c r="G5" s="14">
        <v>1.3861600000000001</v>
      </c>
      <c r="H5" s="23">
        <v>56.4</v>
      </c>
      <c r="I5" s="16">
        <f t="shared" ref="I5:I20" si="2">H5*G5</f>
        <v>78.179423999999997</v>
      </c>
      <c r="L5" s="23">
        <v>31</v>
      </c>
      <c r="M5" s="16">
        <f t="shared" si="0"/>
        <v>42.970960000000005</v>
      </c>
      <c r="O5" s="23">
        <v>2.4</v>
      </c>
      <c r="P5" s="16">
        <f t="shared" si="1"/>
        <v>3.326784</v>
      </c>
      <c r="S5" s="16">
        <v>7.6581249999999983</v>
      </c>
      <c r="T5" s="16">
        <v>6.7541666666666709</v>
      </c>
      <c r="U5" s="12">
        <v>118.60875</v>
      </c>
    </row>
    <row r="6" spans="1:21" x14ac:dyDescent="0.2">
      <c r="A6" s="30" t="s">
        <v>260</v>
      </c>
      <c r="B6" s="1">
        <v>2.1</v>
      </c>
      <c r="C6" s="2">
        <v>43635</v>
      </c>
      <c r="D6" s="1" t="s">
        <v>60</v>
      </c>
      <c r="E6" s="8">
        <v>2</v>
      </c>
      <c r="F6" s="12">
        <v>1</v>
      </c>
      <c r="G6" s="14">
        <v>1.3811599999999999</v>
      </c>
      <c r="H6" s="23">
        <v>62.5</v>
      </c>
      <c r="I6" s="16">
        <f t="shared" si="2"/>
        <v>86.322499999999991</v>
      </c>
      <c r="L6" s="23">
        <v>31</v>
      </c>
      <c r="M6" s="16">
        <f t="shared" si="0"/>
        <v>42.815959999999997</v>
      </c>
      <c r="O6" s="23">
        <v>2.4</v>
      </c>
      <c r="P6" s="16">
        <f t="shared" si="1"/>
        <v>3.314784</v>
      </c>
      <c r="S6" s="16">
        <v>7.6312500000000005</v>
      </c>
      <c r="T6" s="16">
        <v>6.7270833333333329</v>
      </c>
      <c r="U6" s="12">
        <v>104.79583333333331</v>
      </c>
    </row>
    <row r="7" spans="1:21" x14ac:dyDescent="0.2">
      <c r="A7" s="30" t="s">
        <v>260</v>
      </c>
      <c r="B7" s="1">
        <v>2.1</v>
      </c>
      <c r="C7" s="2">
        <v>43637</v>
      </c>
      <c r="D7" s="1" t="s">
        <v>70</v>
      </c>
      <c r="E7" s="8">
        <v>4</v>
      </c>
      <c r="F7" s="12">
        <v>1</v>
      </c>
      <c r="G7" s="14">
        <v>1.37616</v>
      </c>
      <c r="H7" s="23">
        <v>65.7</v>
      </c>
      <c r="I7" s="16">
        <f t="shared" si="2"/>
        <v>90.413712000000004</v>
      </c>
      <c r="L7" s="23">
        <v>36</v>
      </c>
      <c r="M7" s="16">
        <f t="shared" si="0"/>
        <v>49.541760000000004</v>
      </c>
      <c r="O7" s="23">
        <v>1.7</v>
      </c>
      <c r="P7" s="16">
        <f t="shared" si="1"/>
        <v>2.3394720000000002</v>
      </c>
      <c r="S7" s="16">
        <v>7.6614583333333393</v>
      </c>
      <c r="T7" s="16">
        <v>6.7395833333333393</v>
      </c>
      <c r="U7" s="12">
        <v>104.439375</v>
      </c>
    </row>
    <row r="8" spans="1:21" x14ac:dyDescent="0.2">
      <c r="A8" s="30" t="s">
        <v>260</v>
      </c>
      <c r="B8" s="1">
        <v>2.1</v>
      </c>
      <c r="C8" s="2">
        <v>43640</v>
      </c>
      <c r="D8" s="1" t="s">
        <v>80</v>
      </c>
      <c r="E8" s="8">
        <v>7</v>
      </c>
      <c r="F8" s="12">
        <v>1</v>
      </c>
      <c r="G8" s="14">
        <v>1.3711599999999999</v>
      </c>
      <c r="H8" s="23">
        <v>66.7</v>
      </c>
      <c r="I8" s="16">
        <f t="shared" si="2"/>
        <v>91.456372000000002</v>
      </c>
      <c r="J8" s="12">
        <f>(I8-I4)/(E8-E4)/0.00581</f>
        <v>219.15642980083615</v>
      </c>
      <c r="L8" s="23">
        <v>26</v>
      </c>
      <c r="M8" s="16">
        <f t="shared" si="0"/>
        <v>35.65016</v>
      </c>
      <c r="N8" s="12">
        <f>((M8-M4)/(E8-E4))/(0.00581)</f>
        <v>-278.19326284730766</v>
      </c>
      <c r="O8" s="23">
        <v>1.1000000000000001</v>
      </c>
      <c r="P8" s="16">
        <f t="shared" si="1"/>
        <v>1.508276</v>
      </c>
      <c r="Q8" s="12">
        <f>((P8-P4)/(E8-E4))/0.00581</f>
        <v>-74.891467912466183</v>
      </c>
      <c r="S8" s="16">
        <v>7.6133333333333333</v>
      </c>
      <c r="T8" s="16">
        <v>6.1</v>
      </c>
      <c r="U8" s="12">
        <v>98.258749999999964</v>
      </c>
    </row>
    <row r="9" spans="1:21" x14ac:dyDescent="0.2">
      <c r="A9" s="30" t="s">
        <v>260</v>
      </c>
      <c r="B9" s="1">
        <v>2.1</v>
      </c>
      <c r="C9" s="2">
        <v>43641</v>
      </c>
      <c r="D9" s="1" t="s">
        <v>90</v>
      </c>
      <c r="E9" s="8">
        <v>8</v>
      </c>
      <c r="F9" s="12">
        <v>2</v>
      </c>
      <c r="G9" s="14">
        <v>1.3511599999999999</v>
      </c>
      <c r="H9" s="23">
        <v>72.400000000000006</v>
      </c>
      <c r="I9" s="16">
        <f t="shared" si="2"/>
        <v>97.823983999999996</v>
      </c>
      <c r="L9" s="23">
        <v>31</v>
      </c>
      <c r="M9" s="16">
        <f t="shared" si="0"/>
        <v>41.885959999999997</v>
      </c>
      <c r="O9" s="23">
        <v>2</v>
      </c>
      <c r="P9" s="16">
        <f t="shared" si="1"/>
        <v>2.7023199999999998</v>
      </c>
      <c r="S9" s="16">
        <v>7.6095833333333358</v>
      </c>
      <c r="T9" s="16">
        <v>11.689583333333333</v>
      </c>
      <c r="U9" s="12">
        <v>107.23479166666668</v>
      </c>
    </row>
    <row r="10" spans="1:21" x14ac:dyDescent="0.2">
      <c r="A10" s="30" t="s">
        <v>260</v>
      </c>
      <c r="B10" s="1">
        <v>2.1</v>
      </c>
      <c r="C10" s="2">
        <v>43642</v>
      </c>
      <c r="D10" s="1" t="s">
        <v>100</v>
      </c>
      <c r="E10" s="8">
        <v>9</v>
      </c>
      <c r="F10" s="12">
        <v>2</v>
      </c>
      <c r="G10" s="14">
        <v>1.34616</v>
      </c>
      <c r="H10" s="23">
        <v>74.400000000000006</v>
      </c>
      <c r="I10" s="16">
        <f t="shared" si="2"/>
        <v>100.15430400000001</v>
      </c>
      <c r="L10" s="23">
        <v>29</v>
      </c>
      <c r="M10" s="16">
        <f t="shared" si="0"/>
        <v>39.038640000000001</v>
      </c>
      <c r="O10" s="23">
        <v>1.4</v>
      </c>
      <c r="P10" s="16">
        <f t="shared" si="1"/>
        <v>1.8846239999999999</v>
      </c>
      <c r="S10" s="16">
        <v>7.6277083333333371</v>
      </c>
      <c r="T10" s="16">
        <v>11.691666666666663</v>
      </c>
      <c r="U10" s="12">
        <v>125.40083333333332</v>
      </c>
    </row>
    <row r="11" spans="1:21" x14ac:dyDescent="0.2">
      <c r="A11" s="30" t="s">
        <v>260</v>
      </c>
      <c r="B11" s="1">
        <v>2.1</v>
      </c>
      <c r="C11" s="2">
        <v>43644</v>
      </c>
      <c r="D11" s="1" t="s">
        <v>110</v>
      </c>
      <c r="E11" s="8">
        <v>11</v>
      </c>
      <c r="F11" s="12">
        <v>2</v>
      </c>
      <c r="G11" s="14">
        <v>1.3411599999999999</v>
      </c>
      <c r="H11" s="23">
        <v>77.900000000000006</v>
      </c>
      <c r="I11" s="16">
        <f t="shared" si="2"/>
        <v>104.476364</v>
      </c>
      <c r="L11" s="23">
        <v>27</v>
      </c>
      <c r="M11" s="16">
        <f t="shared" si="0"/>
        <v>36.211320000000001</v>
      </c>
      <c r="O11" s="23">
        <v>0.9</v>
      </c>
      <c r="P11" s="16">
        <f t="shared" si="1"/>
        <v>1.207044</v>
      </c>
      <c r="S11" s="16">
        <v>7.6454166666666623</v>
      </c>
      <c r="T11" s="16">
        <v>11.697916666666663</v>
      </c>
      <c r="U11" s="12">
        <v>191.18645833333338</v>
      </c>
    </row>
    <row r="12" spans="1:21" x14ac:dyDescent="0.2">
      <c r="A12" s="30" t="s">
        <v>260</v>
      </c>
      <c r="B12" s="1">
        <v>2.1</v>
      </c>
      <c r="C12" s="2">
        <v>43648</v>
      </c>
      <c r="D12" s="1" t="s">
        <v>120</v>
      </c>
      <c r="E12" s="8">
        <v>15</v>
      </c>
      <c r="F12" s="12">
        <v>2</v>
      </c>
      <c r="G12" s="14">
        <v>1.33616</v>
      </c>
      <c r="H12" s="23">
        <v>85</v>
      </c>
      <c r="I12" s="16">
        <f t="shared" si="2"/>
        <v>113.5736</v>
      </c>
      <c r="J12" s="12">
        <f>(I12-I9)/(E12-E9)/0.00581</f>
        <v>387.25389722153932</v>
      </c>
      <c r="L12" s="23">
        <v>22</v>
      </c>
      <c r="M12" s="16">
        <f t="shared" si="0"/>
        <v>29.395520000000001</v>
      </c>
      <c r="N12" s="12">
        <f>((M12-M9)/(E12-E9))/(0.00581)</f>
        <v>-307.11679370543391</v>
      </c>
      <c r="O12" s="23">
        <v>0.8</v>
      </c>
      <c r="P12" s="16">
        <f t="shared" si="1"/>
        <v>1.0689280000000001</v>
      </c>
      <c r="Q12" s="12">
        <f>((P12-P9)/(E12-E9))/0.00581</f>
        <v>-40.162085074993847</v>
      </c>
      <c r="S12" s="16">
        <v>7.6277083333333353</v>
      </c>
      <c r="T12" s="16">
        <v>11.1</v>
      </c>
      <c r="U12" s="12">
        <v>258.85395833333337</v>
      </c>
    </row>
    <row r="13" spans="1:21" x14ac:dyDescent="0.2">
      <c r="A13" s="30" t="s">
        <v>260</v>
      </c>
      <c r="B13" s="1">
        <v>2.1</v>
      </c>
      <c r="C13" s="2">
        <v>43649</v>
      </c>
      <c r="D13" s="1" t="s">
        <v>130</v>
      </c>
      <c r="E13" s="8">
        <v>16</v>
      </c>
      <c r="F13" s="12">
        <v>3</v>
      </c>
      <c r="G13" s="14">
        <v>1.31616</v>
      </c>
      <c r="H13" s="23">
        <v>84.3</v>
      </c>
      <c r="I13" s="16">
        <f t="shared" si="2"/>
        <v>110.952288</v>
      </c>
      <c r="L13" s="23">
        <v>25</v>
      </c>
      <c r="M13" s="16">
        <f t="shared" si="0"/>
        <v>32.903999999999996</v>
      </c>
      <c r="O13" s="23">
        <v>2.2999999999999998</v>
      </c>
      <c r="P13" s="16">
        <f t="shared" si="1"/>
        <v>3.0271679999999996</v>
      </c>
      <c r="S13" s="16">
        <v>7.5954166666666678</v>
      </c>
      <c r="T13" s="16">
        <v>16.374999999999996</v>
      </c>
      <c r="U13" s="12">
        <v>272.25166666666661</v>
      </c>
    </row>
    <row r="14" spans="1:21" x14ac:dyDescent="0.2">
      <c r="A14" s="30" t="s">
        <v>260</v>
      </c>
      <c r="B14" s="1">
        <v>2.1</v>
      </c>
      <c r="C14" s="2">
        <v>43650</v>
      </c>
      <c r="D14" s="1" t="s">
        <v>140</v>
      </c>
      <c r="E14" s="8">
        <v>17</v>
      </c>
      <c r="F14" s="12">
        <v>3</v>
      </c>
      <c r="G14" s="14">
        <v>1.3111600000000001</v>
      </c>
      <c r="H14" s="23">
        <v>84.8</v>
      </c>
      <c r="I14" s="16">
        <f t="shared" si="2"/>
        <v>111.186368</v>
      </c>
      <c r="L14" s="23">
        <v>26</v>
      </c>
      <c r="M14" s="16">
        <f t="shared" si="0"/>
        <v>34.090160000000004</v>
      </c>
      <c r="O14" s="23">
        <v>2</v>
      </c>
      <c r="P14" s="16">
        <f t="shared" si="1"/>
        <v>2.6223200000000002</v>
      </c>
      <c r="S14" s="16">
        <v>7.5947916666666666</v>
      </c>
      <c r="T14" s="16">
        <v>16.364583333333325</v>
      </c>
      <c r="U14" s="12">
        <v>299.12562500000007</v>
      </c>
    </row>
    <row r="15" spans="1:21" x14ac:dyDescent="0.2">
      <c r="A15" s="30" t="s">
        <v>260</v>
      </c>
      <c r="B15" s="1">
        <v>2.1</v>
      </c>
      <c r="C15" s="2">
        <v>43654</v>
      </c>
      <c r="D15" s="1" t="s">
        <v>150</v>
      </c>
      <c r="E15" s="8">
        <v>21</v>
      </c>
      <c r="F15" s="12">
        <v>3</v>
      </c>
      <c r="G15" s="14">
        <v>1.30616</v>
      </c>
      <c r="H15" s="23">
        <v>86.3</v>
      </c>
      <c r="I15" s="16">
        <f t="shared" si="2"/>
        <v>112.72160799999999</v>
      </c>
      <c r="J15" s="12">
        <f>((I15-I13)/(E15-E13))/0.00581</f>
        <v>60.906024096385316</v>
      </c>
      <c r="L15" s="23">
        <v>31</v>
      </c>
      <c r="M15" s="16">
        <f t="shared" si="0"/>
        <v>40.490960000000001</v>
      </c>
      <c r="N15" s="12">
        <f>((M15-M13)/(E15-E13))/0.00581</f>
        <v>261.16901893287451</v>
      </c>
      <c r="O15" s="23">
        <v>1.8</v>
      </c>
      <c r="P15" s="16">
        <f t="shared" si="1"/>
        <v>2.3510879999999998</v>
      </c>
      <c r="Q15" s="12">
        <f>((P15-P13)/(E15-E13))/0.00581</f>
        <v>-23.272977624784843</v>
      </c>
      <c r="S15" s="16">
        <v>7.5741666666666667</v>
      </c>
      <c r="T15" s="16">
        <v>15.7</v>
      </c>
      <c r="U15" s="12">
        <v>374.97812500000003</v>
      </c>
    </row>
    <row r="16" spans="1:21" x14ac:dyDescent="0.2">
      <c r="A16" s="30" t="s">
        <v>260</v>
      </c>
      <c r="B16" s="1">
        <v>2.1</v>
      </c>
      <c r="C16" s="2">
        <v>43655</v>
      </c>
      <c r="D16" s="1" t="s">
        <v>160</v>
      </c>
      <c r="E16" s="8">
        <v>22</v>
      </c>
      <c r="F16" s="12">
        <v>4</v>
      </c>
      <c r="G16" s="14">
        <v>1.3011600000000001</v>
      </c>
      <c r="H16" s="23">
        <v>101</v>
      </c>
      <c r="I16" s="16">
        <f t="shared" si="2"/>
        <v>131.41716</v>
      </c>
      <c r="L16" s="23">
        <v>35</v>
      </c>
      <c r="M16" s="16">
        <f t="shared" si="0"/>
        <v>45.540600000000005</v>
      </c>
      <c r="O16" s="23">
        <v>1.6</v>
      </c>
      <c r="P16" s="16">
        <f t="shared" si="1"/>
        <v>2.0818560000000002</v>
      </c>
      <c r="S16" s="16">
        <v>7.5216666666666638</v>
      </c>
      <c r="T16" s="16">
        <v>21.470833333333331</v>
      </c>
      <c r="U16" s="12">
        <v>389.16666666666657</v>
      </c>
    </row>
    <row r="17" spans="1:21" x14ac:dyDescent="0.2">
      <c r="A17" s="30" t="s">
        <v>260</v>
      </c>
      <c r="B17" s="1">
        <v>2.1</v>
      </c>
      <c r="C17" s="2">
        <v>43656</v>
      </c>
      <c r="D17" s="1" t="s">
        <v>170</v>
      </c>
      <c r="E17" s="8">
        <v>23</v>
      </c>
      <c r="F17" s="12">
        <v>4</v>
      </c>
      <c r="G17" s="14">
        <v>1.2811600000000001</v>
      </c>
      <c r="H17" s="23">
        <v>101</v>
      </c>
      <c r="I17" s="16">
        <f t="shared" si="2"/>
        <v>129.39716000000001</v>
      </c>
      <c r="L17" s="23">
        <v>43</v>
      </c>
      <c r="M17" s="16">
        <f t="shared" si="0"/>
        <v>55.089880000000001</v>
      </c>
      <c r="O17" s="23">
        <v>1.8</v>
      </c>
      <c r="P17" s="16">
        <f t="shared" si="1"/>
        <v>2.3060880000000004</v>
      </c>
      <c r="S17" s="16">
        <v>7.4891666666666659</v>
      </c>
      <c r="T17" s="16">
        <v>21.466666666666665</v>
      </c>
      <c r="U17" s="12">
        <v>400.00499999999988</v>
      </c>
    </row>
    <row r="18" spans="1:21" x14ac:dyDescent="0.2">
      <c r="A18" s="30" t="s">
        <v>260</v>
      </c>
      <c r="B18" s="1">
        <v>2.1</v>
      </c>
      <c r="C18" s="2">
        <v>43657</v>
      </c>
      <c r="D18" s="1" t="s">
        <v>180</v>
      </c>
      <c r="E18" s="8">
        <v>24</v>
      </c>
      <c r="F18" s="12">
        <v>4</v>
      </c>
      <c r="G18" s="14">
        <v>1.27616</v>
      </c>
      <c r="H18" s="23">
        <v>109</v>
      </c>
      <c r="I18" s="16">
        <f t="shared" si="2"/>
        <v>139.10144</v>
      </c>
      <c r="L18" s="23">
        <v>37</v>
      </c>
      <c r="M18" s="16">
        <f t="shared" si="0"/>
        <v>47.217919999999999</v>
      </c>
      <c r="O18" s="23">
        <v>2.1</v>
      </c>
      <c r="P18" s="16">
        <f t="shared" si="1"/>
        <v>2.6799360000000001</v>
      </c>
      <c r="S18" s="16">
        <v>7.475625000000008</v>
      </c>
      <c r="T18" s="16">
        <v>21.427083333333329</v>
      </c>
      <c r="U18" s="12">
        <v>409.73187499999995</v>
      </c>
    </row>
    <row r="19" spans="1:21" x14ac:dyDescent="0.2">
      <c r="A19" s="30" t="s">
        <v>260</v>
      </c>
      <c r="B19" s="1">
        <v>2.1</v>
      </c>
      <c r="C19" s="2">
        <v>43661</v>
      </c>
      <c r="D19" s="1" t="s">
        <v>190</v>
      </c>
      <c r="E19" s="8">
        <v>28</v>
      </c>
      <c r="F19" s="12">
        <v>4</v>
      </c>
      <c r="G19" s="14">
        <v>1.2711600000000001</v>
      </c>
      <c r="H19" s="23">
        <v>110</v>
      </c>
      <c r="I19" s="16">
        <f t="shared" si="2"/>
        <v>139.82760000000002</v>
      </c>
      <c r="L19" s="23">
        <v>41</v>
      </c>
      <c r="M19" s="16">
        <f t="shared" si="0"/>
        <v>52.117560000000005</v>
      </c>
      <c r="O19" s="23">
        <v>1.4</v>
      </c>
      <c r="P19" s="16">
        <f t="shared" si="1"/>
        <v>1.7796239999999999</v>
      </c>
      <c r="S19" s="16">
        <v>7.5252083333333353</v>
      </c>
      <c r="T19" s="16">
        <v>21.487499999999997</v>
      </c>
      <c r="U19" s="12">
        <v>417.31375000000003</v>
      </c>
    </row>
    <row r="20" spans="1:21" x14ac:dyDescent="0.2">
      <c r="A20" s="30" t="s">
        <v>260</v>
      </c>
      <c r="B20" s="1">
        <v>2.1</v>
      </c>
      <c r="C20" s="2">
        <v>43662</v>
      </c>
      <c r="D20" s="1" t="s">
        <v>200</v>
      </c>
      <c r="E20" s="8">
        <v>29</v>
      </c>
      <c r="F20" s="12">
        <v>4</v>
      </c>
      <c r="G20" s="14">
        <v>1.26616</v>
      </c>
      <c r="H20" s="23">
        <v>112</v>
      </c>
      <c r="I20" s="16">
        <f t="shared" si="2"/>
        <v>141.80992000000001</v>
      </c>
      <c r="J20" s="12">
        <f>((I20-I16)/(E20-E16))/0.00581</f>
        <v>255.53872633390728</v>
      </c>
      <c r="L20" s="23">
        <v>38</v>
      </c>
      <c r="M20" s="16">
        <f t="shared" si="0"/>
        <v>48.114080000000001</v>
      </c>
      <c r="N20" s="12">
        <f>((M20-M16)/(E20-E16))/0.00581</f>
        <v>63.277108433734846</v>
      </c>
      <c r="O20" s="23">
        <v>1.1000000000000001</v>
      </c>
      <c r="P20" s="16">
        <f t="shared" si="1"/>
        <v>1.392776</v>
      </c>
      <c r="Q20" s="12">
        <f>((P20-P16)/(E20-E16))/0.00581</f>
        <v>-16.943201376936319</v>
      </c>
      <c r="S20" s="16">
        <v>7.4668750000000026</v>
      </c>
      <c r="T20" s="16">
        <v>21.52553191489363</v>
      </c>
      <c r="U20" s="12">
        <v>425.59666666666675</v>
      </c>
    </row>
    <row r="21" spans="1:21" x14ac:dyDescent="0.2">
      <c r="F21" s="12"/>
      <c r="S21" s="16"/>
      <c r="T21" s="16"/>
      <c r="U21" s="12"/>
    </row>
    <row r="22" spans="1:21" x14ac:dyDescent="0.2">
      <c r="A22" s="30" t="s">
        <v>260</v>
      </c>
      <c r="B22" s="1">
        <v>2.2000000000000002</v>
      </c>
      <c r="C22" s="2">
        <v>43633</v>
      </c>
      <c r="D22" s="1" t="s">
        <v>40</v>
      </c>
      <c r="E22" s="8">
        <v>0</v>
      </c>
      <c r="F22" s="12">
        <v>1</v>
      </c>
      <c r="G22" s="14">
        <v>1.4449399999999999</v>
      </c>
      <c r="H22" s="23">
        <v>34.200000000000003</v>
      </c>
      <c r="I22" s="16">
        <f>H22*G22</f>
        <v>49.416947999999998</v>
      </c>
      <c r="L22" s="23">
        <v>36</v>
      </c>
      <c r="M22" s="16">
        <f t="shared" ref="M22:M38" si="3">L22*G22</f>
        <v>52.017839999999993</v>
      </c>
      <c r="O22" s="23">
        <v>4.0999999999999996</v>
      </c>
      <c r="P22" s="16">
        <f t="shared" ref="P22:P38" si="4">O22*G22</f>
        <v>5.9242539999999995</v>
      </c>
      <c r="S22" s="16">
        <v>7.6467857142857136</v>
      </c>
      <c r="T22" s="16">
        <v>8.0750000000000011</v>
      </c>
      <c r="U22" s="12">
        <v>169.4653571428571</v>
      </c>
    </row>
    <row r="23" spans="1:21" x14ac:dyDescent="0.2">
      <c r="A23" s="30" t="s">
        <v>260</v>
      </c>
      <c r="B23" s="1">
        <v>2.2000000000000002</v>
      </c>
      <c r="C23" s="2">
        <v>43634</v>
      </c>
      <c r="D23" s="1" t="s">
        <v>51</v>
      </c>
      <c r="E23" s="8">
        <v>1</v>
      </c>
      <c r="F23" s="12">
        <v>1</v>
      </c>
      <c r="G23" s="14">
        <v>1.4249400000000001</v>
      </c>
      <c r="H23" s="23">
        <v>33.9</v>
      </c>
      <c r="I23" s="16">
        <f t="shared" ref="I23:I38" si="5">H23*G23</f>
        <v>48.305466000000003</v>
      </c>
      <c r="L23" s="23">
        <v>36</v>
      </c>
      <c r="M23" s="16">
        <f t="shared" si="3"/>
        <v>51.297840000000001</v>
      </c>
      <c r="O23" s="23">
        <v>3.2</v>
      </c>
      <c r="P23" s="16">
        <f t="shared" si="4"/>
        <v>4.5598080000000003</v>
      </c>
      <c r="S23" s="16">
        <v>7.7245833333333351</v>
      </c>
      <c r="T23" s="16">
        <v>6.6583333333333323</v>
      </c>
      <c r="U23" s="12">
        <v>115.91791666666666</v>
      </c>
    </row>
    <row r="24" spans="1:21" x14ac:dyDescent="0.2">
      <c r="A24" s="30" t="s">
        <v>260</v>
      </c>
      <c r="B24" s="1">
        <v>2.2000000000000002</v>
      </c>
      <c r="C24" s="2">
        <v>43635</v>
      </c>
      <c r="D24" s="1" t="s">
        <v>62</v>
      </c>
      <c r="E24" s="8">
        <v>2</v>
      </c>
      <c r="F24" s="12">
        <v>1</v>
      </c>
      <c r="G24" s="14">
        <v>1.41994</v>
      </c>
      <c r="H24" s="23">
        <v>34.799999999999997</v>
      </c>
      <c r="I24" s="16">
        <f t="shared" si="5"/>
        <v>49.413911999999996</v>
      </c>
      <c r="L24" s="23">
        <v>32</v>
      </c>
      <c r="M24" s="16">
        <f t="shared" si="3"/>
        <v>45.438079999999999</v>
      </c>
      <c r="O24" s="23">
        <v>3.3</v>
      </c>
      <c r="P24" s="16">
        <f t="shared" si="4"/>
        <v>4.6858019999999998</v>
      </c>
      <c r="S24" s="16">
        <v>7.7002083333333351</v>
      </c>
      <c r="T24" s="16">
        <v>6.6020833333333329</v>
      </c>
      <c r="U24" s="12">
        <v>111.61895833333331</v>
      </c>
    </row>
    <row r="25" spans="1:21" x14ac:dyDescent="0.2">
      <c r="A25" s="30" t="s">
        <v>260</v>
      </c>
      <c r="B25" s="1">
        <v>2.2000000000000002</v>
      </c>
      <c r="C25" s="2">
        <v>43637</v>
      </c>
      <c r="D25" s="1" t="s">
        <v>72</v>
      </c>
      <c r="E25" s="8">
        <v>4</v>
      </c>
      <c r="F25" s="12">
        <v>1</v>
      </c>
      <c r="G25" s="14">
        <v>1.4149400000000001</v>
      </c>
      <c r="H25" s="23">
        <v>35.200000000000003</v>
      </c>
      <c r="I25" s="16">
        <f t="shared" si="5"/>
        <v>49.80588800000001</v>
      </c>
      <c r="L25" s="23">
        <v>28</v>
      </c>
      <c r="M25" s="16">
        <f t="shared" si="3"/>
        <v>39.618320000000004</v>
      </c>
      <c r="O25" s="23">
        <v>3.5</v>
      </c>
      <c r="P25" s="16">
        <f t="shared" si="4"/>
        <v>4.9522900000000005</v>
      </c>
      <c r="S25" s="16">
        <v>7.433749999999999</v>
      </c>
      <c r="T25" s="16">
        <v>6.5791666666666657</v>
      </c>
      <c r="U25" s="12">
        <v>109.41645833333335</v>
      </c>
    </row>
    <row r="26" spans="1:21" x14ac:dyDescent="0.2">
      <c r="A26" s="30" t="s">
        <v>260</v>
      </c>
      <c r="B26" s="1">
        <v>2.2000000000000002</v>
      </c>
      <c r="C26" s="2">
        <v>43640</v>
      </c>
      <c r="D26" s="1" t="s">
        <v>82</v>
      </c>
      <c r="E26" s="8">
        <v>7</v>
      </c>
      <c r="F26" s="12">
        <v>1</v>
      </c>
      <c r="G26" s="14">
        <v>1.4049400000000001</v>
      </c>
      <c r="H26" s="23">
        <v>36.700000000000003</v>
      </c>
      <c r="I26" s="16">
        <f t="shared" si="5"/>
        <v>51.561298000000008</v>
      </c>
      <c r="J26" s="12">
        <f>((I26-I22)/(E26-E22))/0.00581</f>
        <v>52.72559626260167</v>
      </c>
      <c r="L26" s="23">
        <v>18</v>
      </c>
      <c r="M26" s="16">
        <f t="shared" si="3"/>
        <v>25.288920000000001</v>
      </c>
      <c r="N26" s="12">
        <f>((M26-M22)/(E26-E22))/0.00581</f>
        <v>-657.21465453651319</v>
      </c>
      <c r="O26" s="23">
        <v>0.2</v>
      </c>
      <c r="P26" s="16">
        <f t="shared" si="4"/>
        <v>0.28098800000000002</v>
      </c>
      <c r="Q26" s="12">
        <f>((P26-P22)/(E26-E22))/0.00581</f>
        <v>-138.75746250307353</v>
      </c>
      <c r="S26" s="16">
        <v>7.4837500000000015</v>
      </c>
      <c r="T26" s="16">
        <v>6</v>
      </c>
      <c r="U26" s="12">
        <v>135.27249999999995</v>
      </c>
    </row>
    <row r="27" spans="1:21" x14ac:dyDescent="0.2">
      <c r="A27" s="30" t="s">
        <v>260</v>
      </c>
      <c r="B27" s="1">
        <v>2.2000000000000002</v>
      </c>
      <c r="C27" s="2">
        <v>43641</v>
      </c>
      <c r="D27" s="1" t="s">
        <v>92</v>
      </c>
      <c r="E27" s="8">
        <v>8</v>
      </c>
      <c r="F27" s="12">
        <v>2</v>
      </c>
      <c r="G27" s="14">
        <v>1.3849400000000001</v>
      </c>
      <c r="H27" s="23">
        <v>36.4</v>
      </c>
      <c r="I27" s="16">
        <f t="shared" si="5"/>
        <v>50.411816000000002</v>
      </c>
      <c r="L27" s="23">
        <v>17</v>
      </c>
      <c r="M27" s="16">
        <f t="shared" si="3"/>
        <v>23.543980000000001</v>
      </c>
      <c r="O27" s="23">
        <v>0.8</v>
      </c>
      <c r="P27" s="16">
        <f t="shared" si="4"/>
        <v>1.107952</v>
      </c>
      <c r="S27" s="16">
        <v>7.415208333333335</v>
      </c>
      <c r="T27" s="16">
        <v>11.5375</v>
      </c>
      <c r="U27" s="12">
        <v>156.07541666666663</v>
      </c>
    </row>
    <row r="28" spans="1:21" x14ac:dyDescent="0.2">
      <c r="A28" s="30" t="s">
        <v>260</v>
      </c>
      <c r="B28" s="1">
        <v>2.2000000000000002</v>
      </c>
      <c r="C28" s="2">
        <v>43642</v>
      </c>
      <c r="D28" s="1" t="s">
        <v>102</v>
      </c>
      <c r="E28" s="8">
        <v>9</v>
      </c>
      <c r="F28" s="12">
        <v>2</v>
      </c>
      <c r="G28" s="14">
        <v>1.3799399999999999</v>
      </c>
      <c r="H28" s="23">
        <v>37.5</v>
      </c>
      <c r="I28" s="16">
        <f t="shared" si="5"/>
        <v>51.747749999999996</v>
      </c>
      <c r="L28" s="23">
        <v>16</v>
      </c>
      <c r="M28" s="16">
        <f t="shared" si="3"/>
        <v>22.079039999999999</v>
      </c>
      <c r="O28" s="23">
        <v>0.5</v>
      </c>
      <c r="P28" s="16">
        <f t="shared" si="4"/>
        <v>0.68996999999999997</v>
      </c>
      <c r="S28" s="16">
        <v>7.4810416666666688</v>
      </c>
      <c r="T28" s="16">
        <v>11.541666666666666</v>
      </c>
      <c r="U28" s="12">
        <v>184.83416666666665</v>
      </c>
    </row>
    <row r="29" spans="1:21" x14ac:dyDescent="0.2">
      <c r="A29" s="30" t="s">
        <v>260</v>
      </c>
      <c r="B29" s="1">
        <v>2.2000000000000002</v>
      </c>
      <c r="C29" s="2">
        <v>43644</v>
      </c>
      <c r="D29" s="1" t="s">
        <v>112</v>
      </c>
      <c r="E29" s="8">
        <v>11</v>
      </c>
      <c r="F29" s="12">
        <v>2</v>
      </c>
      <c r="G29" s="14">
        <v>1.3749400000000001</v>
      </c>
      <c r="H29" s="23">
        <v>38</v>
      </c>
      <c r="I29" s="16">
        <f t="shared" si="5"/>
        <v>52.247720000000001</v>
      </c>
      <c r="L29" s="23">
        <v>15</v>
      </c>
      <c r="M29" s="16">
        <f t="shared" si="3"/>
        <v>20.624100000000002</v>
      </c>
      <c r="O29" s="23">
        <v>0.5</v>
      </c>
      <c r="P29" s="16">
        <f t="shared" si="4"/>
        <v>0.68747000000000003</v>
      </c>
      <c r="S29" s="16">
        <v>7.5129166666666691</v>
      </c>
      <c r="T29" s="16">
        <v>11.512500000000001</v>
      </c>
      <c r="U29" s="12">
        <v>199.65083333333328</v>
      </c>
    </row>
    <row r="30" spans="1:21" x14ac:dyDescent="0.2">
      <c r="A30" s="30" t="s">
        <v>260</v>
      </c>
      <c r="B30" s="1">
        <v>2.2000000000000002</v>
      </c>
      <c r="C30" s="2">
        <v>43648</v>
      </c>
      <c r="D30" s="1" t="s">
        <v>122</v>
      </c>
      <c r="E30" s="8">
        <v>15</v>
      </c>
      <c r="F30" s="12">
        <v>2</v>
      </c>
      <c r="G30" s="14">
        <v>1.3699399999999999</v>
      </c>
      <c r="H30" s="23">
        <v>41.8</v>
      </c>
      <c r="I30" s="16">
        <f t="shared" si="5"/>
        <v>57.263491999999992</v>
      </c>
      <c r="J30" s="12">
        <f>((I30-I27)/(E30-E27))/0.00581</f>
        <v>168.47002704696311</v>
      </c>
      <c r="L30" s="23">
        <v>13</v>
      </c>
      <c r="M30" s="16">
        <f t="shared" si="3"/>
        <v>17.80922</v>
      </c>
      <c r="N30" s="12">
        <f>((M30-M27)/(E26-E22))/0.00581</f>
        <v>-141.00713056306864</v>
      </c>
      <c r="O30" s="23">
        <v>0.5</v>
      </c>
      <c r="P30" s="16">
        <f t="shared" si="4"/>
        <v>0.68496999999999997</v>
      </c>
      <c r="Q30" s="12">
        <f>((P30-P27)/(E30-E27))/0.00581</f>
        <v>-10.400344234079176</v>
      </c>
      <c r="S30" s="16">
        <v>7.4335416666666676</v>
      </c>
      <c r="T30" s="16">
        <v>11</v>
      </c>
      <c r="U30" s="12">
        <v>184.32729166666672</v>
      </c>
    </row>
    <row r="31" spans="1:21" x14ac:dyDescent="0.2">
      <c r="A31" s="30" t="s">
        <v>260</v>
      </c>
      <c r="B31" s="1">
        <v>2.2000000000000002</v>
      </c>
      <c r="C31" s="2">
        <v>43649</v>
      </c>
      <c r="D31" s="1" t="s">
        <v>132</v>
      </c>
      <c r="E31" s="8">
        <v>16</v>
      </c>
      <c r="F31" s="12">
        <v>3</v>
      </c>
      <c r="G31" s="14">
        <v>1.3499399999999999</v>
      </c>
      <c r="H31" s="23">
        <v>41.1</v>
      </c>
      <c r="I31" s="16">
        <f t="shared" si="5"/>
        <v>55.482534000000001</v>
      </c>
      <c r="L31" s="23">
        <v>19</v>
      </c>
      <c r="M31" s="16">
        <f t="shared" si="3"/>
        <v>25.648859999999999</v>
      </c>
      <c r="O31" s="23">
        <v>1.7</v>
      </c>
      <c r="P31" s="16">
        <f t="shared" si="4"/>
        <v>2.2948979999999999</v>
      </c>
      <c r="S31" s="16">
        <v>7.3910416666666627</v>
      </c>
      <c r="T31" s="16">
        <v>15.68333333333333</v>
      </c>
      <c r="U31" s="12">
        <v>183.90708333333328</v>
      </c>
    </row>
    <row r="32" spans="1:21" x14ac:dyDescent="0.2">
      <c r="A32" s="30" t="s">
        <v>260</v>
      </c>
      <c r="B32" s="1">
        <v>2.2000000000000002</v>
      </c>
      <c r="C32" s="2">
        <v>43650</v>
      </c>
      <c r="D32" s="1" t="s">
        <v>142</v>
      </c>
      <c r="E32" s="8">
        <v>17</v>
      </c>
      <c r="F32" s="12">
        <v>3</v>
      </c>
      <c r="G32" s="14">
        <v>1.34494</v>
      </c>
      <c r="H32" s="23">
        <v>42.8</v>
      </c>
      <c r="I32" s="16">
        <f t="shared" si="5"/>
        <v>57.563431999999999</v>
      </c>
      <c r="L32" s="23">
        <v>17</v>
      </c>
      <c r="M32" s="16">
        <f t="shared" si="3"/>
        <v>22.863980000000002</v>
      </c>
      <c r="O32" s="23">
        <v>0.9</v>
      </c>
      <c r="P32" s="16">
        <f t="shared" si="4"/>
        <v>1.2104460000000001</v>
      </c>
      <c r="S32" s="16">
        <v>7.3556250000000007</v>
      </c>
      <c r="T32" s="16">
        <v>15.78125</v>
      </c>
      <c r="U32" s="12">
        <v>186.56979166666665</v>
      </c>
    </row>
    <row r="33" spans="1:21" x14ac:dyDescent="0.2">
      <c r="A33" s="30" t="s">
        <v>260</v>
      </c>
      <c r="B33" s="1">
        <v>2.2000000000000002</v>
      </c>
      <c r="C33" s="2">
        <v>43654</v>
      </c>
      <c r="D33" s="1" t="s">
        <v>152</v>
      </c>
      <c r="E33" s="8">
        <v>21</v>
      </c>
      <c r="F33" s="12">
        <v>3</v>
      </c>
      <c r="G33" s="14">
        <v>1.3399399999999999</v>
      </c>
      <c r="H33" s="23">
        <v>43.1</v>
      </c>
      <c r="I33" s="16">
        <f t="shared" si="5"/>
        <v>57.751413999999997</v>
      </c>
      <c r="J33" s="12">
        <f>((I33-I31)/(E33-E31))/0.00581</f>
        <v>78.102581755593661</v>
      </c>
      <c r="L33" s="23">
        <v>15</v>
      </c>
      <c r="M33" s="16">
        <f t="shared" si="3"/>
        <v>20.0991</v>
      </c>
      <c r="N33" s="12">
        <f>((M33-M31)/(E33-E31))/0.00581</f>
        <v>-191.04165232358</v>
      </c>
      <c r="O33" s="23">
        <v>0.6</v>
      </c>
      <c r="P33" s="16">
        <f t="shared" si="4"/>
        <v>0.8039639999999999</v>
      </c>
      <c r="Q33" s="12">
        <f>((P33-P31)/(E33-E31))/0.00581</f>
        <v>-51.323029259896728</v>
      </c>
      <c r="S33" s="16">
        <v>7.293958333333336</v>
      </c>
      <c r="T33" s="16">
        <v>15.7</v>
      </c>
      <c r="U33" s="12">
        <v>227.16874999999993</v>
      </c>
    </row>
    <row r="34" spans="1:21" x14ac:dyDescent="0.2">
      <c r="A34" s="30" t="s">
        <v>260</v>
      </c>
      <c r="B34" s="1">
        <v>2.2000000000000002</v>
      </c>
      <c r="C34" s="2">
        <v>43655</v>
      </c>
      <c r="D34" s="1" t="s">
        <v>164</v>
      </c>
      <c r="E34" s="8">
        <v>22</v>
      </c>
      <c r="F34" s="12">
        <v>4</v>
      </c>
      <c r="G34" s="14">
        <v>1.33494</v>
      </c>
      <c r="H34" s="23">
        <v>46.2</v>
      </c>
      <c r="I34" s="16">
        <f t="shared" si="5"/>
        <v>61.674228000000006</v>
      </c>
      <c r="L34" s="23">
        <v>15</v>
      </c>
      <c r="M34" s="16">
        <f t="shared" si="3"/>
        <v>20.024100000000001</v>
      </c>
      <c r="O34" s="23">
        <v>0.6</v>
      </c>
      <c r="P34" s="16">
        <f t="shared" si="4"/>
        <v>0.80096400000000001</v>
      </c>
      <c r="S34" s="16">
        <v>7.2891666666666657</v>
      </c>
      <c r="T34" s="16">
        <v>21.356249999999985</v>
      </c>
      <c r="U34" s="12">
        <v>266.45354166666669</v>
      </c>
    </row>
    <row r="35" spans="1:21" x14ac:dyDescent="0.2">
      <c r="A35" s="30" t="s">
        <v>260</v>
      </c>
      <c r="B35" s="1">
        <v>2.2000000000000002</v>
      </c>
      <c r="C35" s="2">
        <v>43656</v>
      </c>
      <c r="D35" s="1" t="s">
        <v>172</v>
      </c>
      <c r="E35" s="8">
        <v>23</v>
      </c>
      <c r="F35" s="12">
        <v>4</v>
      </c>
      <c r="G35" s="14">
        <v>1.2979400000000001</v>
      </c>
      <c r="H35" s="23">
        <v>44.5</v>
      </c>
      <c r="I35" s="16">
        <f t="shared" si="5"/>
        <v>57.758330000000001</v>
      </c>
      <c r="L35" s="23">
        <v>15</v>
      </c>
      <c r="M35" s="16">
        <f t="shared" si="3"/>
        <v>19.469100000000001</v>
      </c>
      <c r="O35" s="23">
        <v>0.8</v>
      </c>
      <c r="P35" s="16">
        <f t="shared" si="4"/>
        <v>1.0383520000000002</v>
      </c>
      <c r="S35" s="16">
        <v>7.2868749999999993</v>
      </c>
      <c r="T35" s="16">
        <v>21.372916666666651</v>
      </c>
      <c r="U35" s="12">
        <v>285.68708333333331</v>
      </c>
    </row>
    <row r="36" spans="1:21" x14ac:dyDescent="0.2">
      <c r="A36" s="30" t="s">
        <v>260</v>
      </c>
      <c r="B36" s="1">
        <v>2.2000000000000002</v>
      </c>
      <c r="C36" s="2">
        <v>43657</v>
      </c>
      <c r="D36" s="1" t="s">
        <v>182</v>
      </c>
      <c r="E36" s="8">
        <v>24</v>
      </c>
      <c r="F36" s="12">
        <v>4</v>
      </c>
      <c r="G36" s="14">
        <v>1.29294</v>
      </c>
      <c r="H36" s="23">
        <v>45.5</v>
      </c>
      <c r="I36" s="16">
        <f t="shared" si="5"/>
        <v>58.828769999999999</v>
      </c>
      <c r="L36" s="23">
        <v>15</v>
      </c>
      <c r="M36" s="16">
        <f t="shared" si="3"/>
        <v>19.394099999999998</v>
      </c>
      <c r="O36" s="23">
        <v>0.5</v>
      </c>
      <c r="P36" s="16">
        <f t="shared" si="4"/>
        <v>0.64646999999999999</v>
      </c>
      <c r="S36" s="16">
        <v>7.3597916666666698</v>
      </c>
      <c r="T36" s="16">
        <v>21.341666666666654</v>
      </c>
      <c r="U36" s="12">
        <v>301.08854166666657</v>
      </c>
    </row>
    <row r="37" spans="1:21" x14ac:dyDescent="0.2">
      <c r="A37" s="30" t="s">
        <v>260</v>
      </c>
      <c r="B37" s="1">
        <v>2.2000000000000002</v>
      </c>
      <c r="C37" s="2">
        <v>43661</v>
      </c>
      <c r="D37" s="1" t="s">
        <v>192</v>
      </c>
      <c r="E37" s="8">
        <v>28</v>
      </c>
      <c r="F37" s="12">
        <v>4</v>
      </c>
      <c r="G37" s="14">
        <v>1.2879400000000001</v>
      </c>
      <c r="H37" s="23">
        <v>47.1</v>
      </c>
      <c r="I37" s="16">
        <f t="shared" si="5"/>
        <v>60.661974000000008</v>
      </c>
      <c r="L37" s="23">
        <v>13</v>
      </c>
      <c r="M37" s="16">
        <f t="shared" si="3"/>
        <v>16.743220000000001</v>
      </c>
      <c r="O37" s="23">
        <v>0.4</v>
      </c>
      <c r="P37" s="16">
        <f t="shared" si="4"/>
        <v>0.51517600000000008</v>
      </c>
      <c r="S37" s="16">
        <v>7.4381249999999994</v>
      </c>
      <c r="T37" s="16">
        <v>21.397916666666649</v>
      </c>
      <c r="U37" s="12">
        <v>307.32083333333333</v>
      </c>
    </row>
    <row r="38" spans="1:21" x14ac:dyDescent="0.2">
      <c r="A38" s="30" t="s">
        <v>260</v>
      </c>
      <c r="B38" s="1">
        <v>2.2000000000000002</v>
      </c>
      <c r="C38" s="2">
        <v>43662</v>
      </c>
      <c r="D38" s="1" t="s">
        <v>202</v>
      </c>
      <c r="E38" s="8">
        <v>29</v>
      </c>
      <c r="F38" s="12">
        <v>4</v>
      </c>
      <c r="G38" s="14">
        <v>1.2779400000000001</v>
      </c>
      <c r="H38" s="23">
        <v>49.8</v>
      </c>
      <c r="I38" s="16">
        <f t="shared" si="5"/>
        <v>63.641412000000003</v>
      </c>
      <c r="J38" s="12">
        <f>((I38-I34)/(E38-E34))/0.00581</f>
        <v>48.36941234325046</v>
      </c>
      <c r="L38" s="23">
        <v>10</v>
      </c>
      <c r="M38" s="16">
        <f t="shared" si="3"/>
        <v>12.779400000000001</v>
      </c>
      <c r="N38" s="12">
        <f>((M38-M34)/(E38-E34))/0.00581</f>
        <v>-178.13375952790756</v>
      </c>
      <c r="O38" s="23">
        <v>0.2</v>
      </c>
      <c r="P38" s="16">
        <f t="shared" si="4"/>
        <v>0.25558800000000004</v>
      </c>
      <c r="Q38" s="12">
        <f>((P38-P34)/(E38-E34))/0.00581</f>
        <v>-13.409786083107942</v>
      </c>
      <c r="S38" s="16">
        <v>7.3350000000000017</v>
      </c>
      <c r="T38" s="16">
        <v>21.181249999999988</v>
      </c>
      <c r="U38" s="12">
        <v>309.7233333333333</v>
      </c>
    </row>
    <row r="39" spans="1:21" x14ac:dyDescent="0.2">
      <c r="B39" s="1"/>
      <c r="C39" s="2"/>
      <c r="D39" s="1"/>
      <c r="F39" s="12"/>
      <c r="H39" s="23"/>
      <c r="L39" s="23"/>
      <c r="O39" s="23"/>
      <c r="S39" s="16"/>
      <c r="T39" s="16"/>
      <c r="U39" s="12"/>
    </row>
    <row r="40" spans="1:21" x14ac:dyDescent="0.2">
      <c r="A40" s="30" t="s">
        <v>262</v>
      </c>
      <c r="B40" s="1">
        <v>2.2999999999999998</v>
      </c>
      <c r="C40" s="2">
        <v>43633</v>
      </c>
      <c r="D40" s="1" t="s">
        <v>42</v>
      </c>
      <c r="E40" s="8">
        <v>0</v>
      </c>
      <c r="F40" s="12">
        <v>1</v>
      </c>
      <c r="G40" s="14">
        <v>1.30698</v>
      </c>
      <c r="H40" s="23">
        <v>23.5</v>
      </c>
      <c r="I40" s="16">
        <f>H40*G40</f>
        <v>30.714030000000001</v>
      </c>
      <c r="K40" s="31" t="s">
        <v>32</v>
      </c>
      <c r="L40" s="23">
        <v>5</v>
      </c>
      <c r="M40" s="16">
        <f t="shared" ref="M40:M56" si="6">L40*G40</f>
        <v>6.5349000000000004</v>
      </c>
      <c r="O40" s="23">
        <v>168</v>
      </c>
      <c r="P40" s="16">
        <f t="shared" ref="P40:P56" si="7">O40*G40</f>
        <v>219.57264000000001</v>
      </c>
      <c r="S40" s="16">
        <v>7.0960714285714266</v>
      </c>
      <c r="T40" s="16">
        <v>8.3571428571428577</v>
      </c>
      <c r="U40" s="12">
        <v>289.88071428571425</v>
      </c>
    </row>
    <row r="41" spans="1:21" x14ac:dyDescent="0.2">
      <c r="A41" s="30" t="s">
        <v>262</v>
      </c>
      <c r="B41" s="1">
        <v>2.2999999999999998</v>
      </c>
      <c r="C41" s="2">
        <v>43634</v>
      </c>
      <c r="D41" s="1" t="s">
        <v>53</v>
      </c>
      <c r="E41" s="8">
        <v>1</v>
      </c>
      <c r="F41" s="12">
        <v>1</v>
      </c>
      <c r="G41" s="14">
        <v>1.2899799999999999</v>
      </c>
      <c r="H41" s="23">
        <v>25.9</v>
      </c>
      <c r="I41" s="16">
        <f t="shared" ref="I41:I56" si="8">H41*G41</f>
        <v>33.410481999999995</v>
      </c>
      <c r="K41" s="31" t="s">
        <v>32</v>
      </c>
      <c r="L41" s="23">
        <v>5</v>
      </c>
      <c r="M41" s="16">
        <f t="shared" si="6"/>
        <v>6.4498999999999995</v>
      </c>
      <c r="O41" s="23">
        <v>186</v>
      </c>
      <c r="P41" s="16">
        <f t="shared" si="7"/>
        <v>239.93627999999998</v>
      </c>
      <c r="S41" s="16">
        <v>7.2166666666666659</v>
      </c>
      <c r="T41" s="16">
        <v>6.6749999999999972</v>
      </c>
      <c r="U41" s="12">
        <v>201.83750000000001</v>
      </c>
    </row>
    <row r="42" spans="1:21" x14ac:dyDescent="0.2">
      <c r="A42" s="30" t="s">
        <v>262</v>
      </c>
      <c r="B42" s="1">
        <v>2.2999999999999998</v>
      </c>
      <c r="C42" s="2">
        <v>43635</v>
      </c>
      <c r="D42" s="1" t="s">
        <v>64</v>
      </c>
      <c r="E42" s="8">
        <v>2</v>
      </c>
      <c r="F42" s="12">
        <v>1</v>
      </c>
      <c r="G42" s="14">
        <v>1.28498</v>
      </c>
      <c r="H42" s="23">
        <v>33.200000000000003</v>
      </c>
      <c r="I42" s="16">
        <f t="shared" si="8"/>
        <v>42.661336000000006</v>
      </c>
      <c r="K42" s="31" t="s">
        <v>32</v>
      </c>
      <c r="L42" s="23">
        <v>5</v>
      </c>
      <c r="M42" s="16">
        <f t="shared" si="6"/>
        <v>6.4249000000000001</v>
      </c>
      <c r="O42" s="23">
        <v>196</v>
      </c>
      <c r="P42" s="16">
        <f t="shared" si="7"/>
        <v>251.85607999999999</v>
      </c>
      <c r="S42" s="16">
        <v>7.2162499999999996</v>
      </c>
      <c r="T42" s="16">
        <v>6.6104166666666702</v>
      </c>
      <c r="U42" s="12">
        <v>184.24437499999996</v>
      </c>
    </row>
    <row r="43" spans="1:21" x14ac:dyDescent="0.2">
      <c r="A43" s="30" t="s">
        <v>262</v>
      </c>
      <c r="B43" s="1">
        <v>2.2999999999999998</v>
      </c>
      <c r="C43" s="2">
        <v>43637</v>
      </c>
      <c r="D43" s="1" t="s">
        <v>76</v>
      </c>
      <c r="E43" s="8">
        <v>4</v>
      </c>
      <c r="F43" s="12">
        <v>1</v>
      </c>
      <c r="G43" s="14">
        <v>1.2799799999999999</v>
      </c>
      <c r="H43" s="23">
        <v>44.2</v>
      </c>
      <c r="I43" s="16">
        <f t="shared" si="8"/>
        <v>56.575116000000001</v>
      </c>
      <c r="K43" s="31" t="s">
        <v>32</v>
      </c>
      <c r="L43" s="23">
        <v>5</v>
      </c>
      <c r="M43" s="16">
        <f t="shared" si="6"/>
        <v>6.3998999999999997</v>
      </c>
      <c r="O43" s="23">
        <v>204</v>
      </c>
      <c r="P43" s="16">
        <f t="shared" si="7"/>
        <v>261.11591999999996</v>
      </c>
      <c r="S43" s="16">
        <v>7.2704166666666623</v>
      </c>
      <c r="T43" s="16">
        <v>6.7270833333333337</v>
      </c>
      <c r="U43" s="12">
        <v>174.63979166666664</v>
      </c>
    </row>
    <row r="44" spans="1:21" x14ac:dyDescent="0.2">
      <c r="A44" s="30" t="s">
        <v>262</v>
      </c>
      <c r="B44" s="1">
        <v>2.2999999999999998</v>
      </c>
      <c r="C44" s="2">
        <v>43640</v>
      </c>
      <c r="D44" s="1" t="s">
        <v>84</v>
      </c>
      <c r="E44" s="8">
        <v>7</v>
      </c>
      <c r="F44" s="12">
        <v>1</v>
      </c>
      <c r="G44" s="14">
        <v>1.27498</v>
      </c>
      <c r="H44" s="23">
        <v>54.6</v>
      </c>
      <c r="I44" s="16">
        <f t="shared" si="8"/>
        <v>69.613907999999995</v>
      </c>
      <c r="J44" s="12">
        <f>((I44-I40)/(E44-E40))/0.00581</f>
        <v>956.47597737890317</v>
      </c>
      <c r="K44" s="31" t="s">
        <v>32</v>
      </c>
      <c r="L44" s="23">
        <v>5</v>
      </c>
      <c r="M44" s="16">
        <f t="shared" si="6"/>
        <v>6.3749000000000002</v>
      </c>
      <c r="N44" s="12">
        <f>((M44-M40)/(E44-E40))/0.00581</f>
        <v>-3.9341037619867261</v>
      </c>
      <c r="O44" s="23">
        <v>212</v>
      </c>
      <c r="P44" s="16">
        <f t="shared" si="7"/>
        <v>270.29575999999997</v>
      </c>
      <c r="Q44" s="12">
        <f>((P44-P40)/(E44-E40))/0.00581</f>
        <v>1247.1876075731489</v>
      </c>
      <c r="S44" s="16">
        <v>7.2583333333333355</v>
      </c>
      <c r="T44" s="16">
        <v>6.3</v>
      </c>
      <c r="U44" s="12">
        <v>176.10354166666664</v>
      </c>
    </row>
    <row r="45" spans="1:21" x14ac:dyDescent="0.2">
      <c r="A45" s="30" t="s">
        <v>262</v>
      </c>
      <c r="B45" s="1">
        <v>2.2999999999999998</v>
      </c>
      <c r="C45" s="2">
        <v>43641</v>
      </c>
      <c r="D45" s="1" t="s">
        <v>94</v>
      </c>
      <c r="E45" s="8">
        <v>8</v>
      </c>
      <c r="F45" s="12">
        <v>2</v>
      </c>
      <c r="G45" s="14">
        <v>1.2579800000000001</v>
      </c>
      <c r="H45" s="23">
        <v>55.8</v>
      </c>
      <c r="I45" s="16">
        <f t="shared" si="8"/>
        <v>70.195284000000001</v>
      </c>
      <c r="K45" s="31" t="s">
        <v>32</v>
      </c>
      <c r="L45" s="23">
        <v>5</v>
      </c>
      <c r="M45" s="16">
        <f t="shared" si="6"/>
        <v>6.2899000000000003</v>
      </c>
      <c r="O45" s="23">
        <v>199</v>
      </c>
      <c r="P45" s="16">
        <f t="shared" si="7"/>
        <v>250.33802000000003</v>
      </c>
      <c r="S45" s="16">
        <v>7.2781250000000028</v>
      </c>
      <c r="T45" s="16">
        <v>11.59375</v>
      </c>
      <c r="U45" s="12">
        <v>176.17312500000003</v>
      </c>
    </row>
    <row r="46" spans="1:21" x14ac:dyDescent="0.2">
      <c r="A46" s="30" t="s">
        <v>262</v>
      </c>
      <c r="B46" s="1">
        <v>2.2999999999999998</v>
      </c>
      <c r="C46" s="2">
        <v>43642</v>
      </c>
      <c r="D46" s="1" t="s">
        <v>104</v>
      </c>
      <c r="E46" s="8">
        <v>9</v>
      </c>
      <c r="F46" s="12">
        <v>2</v>
      </c>
      <c r="G46" s="14">
        <v>1.25298</v>
      </c>
      <c r="H46" s="23">
        <v>58.3</v>
      </c>
      <c r="I46" s="16">
        <f t="shared" si="8"/>
        <v>73.048733999999996</v>
      </c>
      <c r="K46" s="31" t="s">
        <v>25</v>
      </c>
      <c r="L46" s="23">
        <v>7</v>
      </c>
      <c r="M46" s="16">
        <f t="shared" si="6"/>
        <v>8.770859999999999</v>
      </c>
      <c r="O46" s="23">
        <v>195</v>
      </c>
      <c r="P46" s="16">
        <f t="shared" si="7"/>
        <v>244.33109999999999</v>
      </c>
      <c r="S46" s="16">
        <v>7.2900000000000027</v>
      </c>
      <c r="T46" s="16">
        <v>11.618749999999993</v>
      </c>
      <c r="U46" s="12">
        <v>176.67479166666669</v>
      </c>
    </row>
    <row r="47" spans="1:21" x14ac:dyDescent="0.2">
      <c r="A47" s="30" t="s">
        <v>262</v>
      </c>
      <c r="B47" s="1">
        <v>2.2999999999999998</v>
      </c>
      <c r="C47" s="2">
        <v>43644</v>
      </c>
      <c r="D47" s="1" t="s">
        <v>114</v>
      </c>
      <c r="E47" s="8">
        <v>11</v>
      </c>
      <c r="F47" s="12">
        <v>2</v>
      </c>
      <c r="G47" s="14">
        <v>1.24298</v>
      </c>
      <c r="H47" s="23">
        <v>61.5</v>
      </c>
      <c r="I47" s="16">
        <f t="shared" si="8"/>
        <v>76.443269999999998</v>
      </c>
      <c r="K47" s="31" t="s">
        <v>32</v>
      </c>
      <c r="L47" s="23">
        <v>5</v>
      </c>
      <c r="M47" s="16">
        <f t="shared" si="6"/>
        <v>6.2149000000000001</v>
      </c>
      <c r="O47" s="23">
        <v>175</v>
      </c>
      <c r="P47" s="16">
        <f t="shared" si="7"/>
        <v>217.5215</v>
      </c>
      <c r="S47" s="16">
        <v>7.3189583333333346</v>
      </c>
      <c r="T47" s="16">
        <v>11.622916666666661</v>
      </c>
      <c r="U47" s="12">
        <v>181.34041666666667</v>
      </c>
    </row>
    <row r="48" spans="1:21" x14ac:dyDescent="0.2">
      <c r="A48" s="30" t="s">
        <v>262</v>
      </c>
      <c r="B48" s="1">
        <v>2.2999999999999998</v>
      </c>
      <c r="C48" s="2">
        <v>43648</v>
      </c>
      <c r="D48" s="1" t="s">
        <v>124</v>
      </c>
      <c r="E48" s="8">
        <v>15</v>
      </c>
      <c r="F48" s="12">
        <v>2</v>
      </c>
      <c r="G48" s="14">
        <v>1.2379800000000001</v>
      </c>
      <c r="H48" s="23">
        <v>68.7</v>
      </c>
      <c r="I48" s="16">
        <f t="shared" si="8"/>
        <v>85.049226000000004</v>
      </c>
      <c r="J48" s="12">
        <f>((I48-I45)/(E48-E45))/0.00581</f>
        <v>365.23093189082874</v>
      </c>
      <c r="K48" s="31" t="s">
        <v>32</v>
      </c>
      <c r="L48" s="23">
        <v>5</v>
      </c>
      <c r="M48" s="16">
        <f t="shared" si="6"/>
        <v>6.1899000000000006</v>
      </c>
      <c r="N48" s="12">
        <f>((M48-M45)/(E48-E45))/0.00581</f>
        <v>-2.4588148512416925</v>
      </c>
      <c r="O48" s="23">
        <v>139</v>
      </c>
      <c r="P48" s="16">
        <f t="shared" si="7"/>
        <v>172.07922000000002</v>
      </c>
      <c r="Q48" s="12">
        <f>((P48-P45)/(E48-E45))/0.00581</f>
        <v>-1924.2389968035409</v>
      </c>
      <c r="S48" s="16">
        <v>7.344166666666669</v>
      </c>
      <c r="T48" s="16">
        <v>11.2</v>
      </c>
      <c r="U48" s="12">
        <v>186.78604166666662</v>
      </c>
    </row>
    <row r="49" spans="1:21" x14ac:dyDescent="0.2">
      <c r="A49" s="30" t="s">
        <v>262</v>
      </c>
      <c r="B49" s="1">
        <v>2.2999999999999998</v>
      </c>
      <c r="C49" s="2">
        <v>43649</v>
      </c>
      <c r="D49" s="1" t="s">
        <v>134</v>
      </c>
      <c r="E49" s="8">
        <v>16</v>
      </c>
      <c r="F49" s="12">
        <v>3</v>
      </c>
      <c r="G49" s="14">
        <v>1.22098</v>
      </c>
      <c r="H49" s="23">
        <v>67.099999999999994</v>
      </c>
      <c r="I49" s="16">
        <f t="shared" si="8"/>
        <v>81.927757999999983</v>
      </c>
      <c r="K49" s="31" t="s">
        <v>25</v>
      </c>
      <c r="L49" s="23">
        <v>5</v>
      </c>
      <c r="M49" s="16">
        <f t="shared" si="6"/>
        <v>6.1048999999999998</v>
      </c>
      <c r="O49" s="23">
        <v>120</v>
      </c>
      <c r="P49" s="16">
        <f t="shared" si="7"/>
        <v>146.51759999999999</v>
      </c>
      <c r="S49" s="16">
        <v>7.3437500000000044</v>
      </c>
      <c r="T49" s="16">
        <v>16.260416666666679</v>
      </c>
      <c r="U49" s="12">
        <v>179.73416666666665</v>
      </c>
    </row>
    <row r="50" spans="1:21" x14ac:dyDescent="0.2">
      <c r="A50" s="30" t="s">
        <v>262</v>
      </c>
      <c r="B50" s="1">
        <v>2.2999999999999998</v>
      </c>
      <c r="C50" s="2">
        <v>43650</v>
      </c>
      <c r="D50" s="1" t="s">
        <v>144</v>
      </c>
      <c r="E50" s="8">
        <v>17</v>
      </c>
      <c r="F50" s="12">
        <v>3</v>
      </c>
      <c r="G50" s="14">
        <v>1.2159800000000001</v>
      </c>
      <c r="H50" s="23">
        <v>68.5</v>
      </c>
      <c r="I50" s="16">
        <f t="shared" si="8"/>
        <v>83.294629999999998</v>
      </c>
      <c r="K50" s="31" t="s">
        <v>32</v>
      </c>
      <c r="L50" s="23">
        <v>5</v>
      </c>
      <c r="M50" s="16">
        <f t="shared" si="6"/>
        <v>6.0799000000000003</v>
      </c>
      <c r="O50" s="23">
        <v>108</v>
      </c>
      <c r="P50" s="16">
        <f t="shared" si="7"/>
        <v>131.32584</v>
      </c>
      <c r="S50" s="16">
        <v>7.3358333333333361</v>
      </c>
      <c r="T50" s="16">
        <v>16.260416666666671</v>
      </c>
      <c r="U50" s="12">
        <v>179.03166666666661</v>
      </c>
    </row>
    <row r="51" spans="1:21" x14ac:dyDescent="0.2">
      <c r="A51" s="30" t="s">
        <v>262</v>
      </c>
      <c r="B51" s="1">
        <v>2.2999999999999998</v>
      </c>
      <c r="C51" s="2">
        <v>43654</v>
      </c>
      <c r="D51" s="1" t="s">
        <v>154</v>
      </c>
      <c r="E51" s="8">
        <v>21</v>
      </c>
      <c r="F51" s="12">
        <v>3</v>
      </c>
      <c r="G51" s="14">
        <v>1.2109799999999999</v>
      </c>
      <c r="H51" s="23">
        <v>73.2</v>
      </c>
      <c r="I51" s="16">
        <f t="shared" si="8"/>
        <v>88.643736000000004</v>
      </c>
      <c r="J51" s="12">
        <f>((I51-I49)/(E51-E49))/0.00581</f>
        <v>231.18685025817629</v>
      </c>
      <c r="K51" s="31" t="s">
        <v>32</v>
      </c>
      <c r="L51" s="23">
        <v>5</v>
      </c>
      <c r="M51" s="16">
        <f t="shared" si="6"/>
        <v>6.0548999999999999</v>
      </c>
      <c r="N51" s="12">
        <f>((M51-M49)/(E51-E49))/0.00581</f>
        <v>-1.7211703958691849</v>
      </c>
      <c r="O51" s="23">
        <v>64.400000000000006</v>
      </c>
      <c r="P51" s="16">
        <f t="shared" si="7"/>
        <v>77.98711200000001</v>
      </c>
      <c r="Q51" s="12">
        <f>((P51-P49)/(E51-E49))/0.00581</f>
        <v>-2359.0529432013764</v>
      </c>
      <c r="S51" s="16">
        <v>7.3837499999999991</v>
      </c>
      <c r="T51" s="16">
        <v>15.9</v>
      </c>
      <c r="U51" s="12">
        <v>174.69374999999999</v>
      </c>
    </row>
    <row r="52" spans="1:21" x14ac:dyDescent="0.2">
      <c r="A52" s="30" t="s">
        <v>262</v>
      </c>
      <c r="B52" s="1">
        <v>2.2999999999999998</v>
      </c>
      <c r="C52" s="2">
        <v>43655</v>
      </c>
      <c r="D52" s="1" t="s">
        <v>166</v>
      </c>
      <c r="E52" s="8">
        <v>22</v>
      </c>
      <c r="F52" s="12">
        <v>4</v>
      </c>
      <c r="G52" s="14">
        <v>1.2059800000000001</v>
      </c>
      <c r="H52" s="23">
        <v>78.900000000000006</v>
      </c>
      <c r="I52" s="16">
        <f t="shared" si="8"/>
        <v>95.15182200000001</v>
      </c>
      <c r="K52" s="31" t="s">
        <v>32</v>
      </c>
      <c r="L52" s="23">
        <v>5</v>
      </c>
      <c r="M52" s="16">
        <f t="shared" si="6"/>
        <v>6.0299000000000005</v>
      </c>
      <c r="O52" s="23">
        <v>56</v>
      </c>
      <c r="P52" s="16">
        <f t="shared" si="7"/>
        <v>67.534880000000001</v>
      </c>
      <c r="S52" s="16">
        <v>7.3874999999999993</v>
      </c>
      <c r="T52" s="16">
        <v>21.262500000000006</v>
      </c>
      <c r="U52" s="12">
        <v>175.28249999999994</v>
      </c>
    </row>
    <row r="53" spans="1:21" x14ac:dyDescent="0.2">
      <c r="A53" s="30" t="s">
        <v>262</v>
      </c>
      <c r="B53" s="1">
        <v>2.2999999999999998</v>
      </c>
      <c r="C53" s="2">
        <v>43656</v>
      </c>
      <c r="D53" s="1" t="s">
        <v>174</v>
      </c>
      <c r="E53" s="8">
        <v>23</v>
      </c>
      <c r="F53" s="12">
        <v>4</v>
      </c>
      <c r="G53" s="14">
        <v>1.1889799999999999</v>
      </c>
      <c r="H53" s="23">
        <v>77.3</v>
      </c>
      <c r="I53" s="16">
        <f t="shared" si="8"/>
        <v>91.908153999999996</v>
      </c>
      <c r="K53" s="31" t="s">
        <v>32</v>
      </c>
      <c r="L53" s="23">
        <v>5</v>
      </c>
      <c r="M53" s="16">
        <f t="shared" si="6"/>
        <v>5.9448999999999996</v>
      </c>
      <c r="O53" s="23">
        <v>44.8</v>
      </c>
      <c r="P53" s="16">
        <f t="shared" si="7"/>
        <v>53.266303999999991</v>
      </c>
      <c r="S53" s="16">
        <v>7.3941666666666626</v>
      </c>
      <c r="T53" s="16">
        <v>21.254166666666674</v>
      </c>
      <c r="U53" s="12">
        <v>176.58437500000002</v>
      </c>
    </row>
    <row r="54" spans="1:21" x14ac:dyDescent="0.2">
      <c r="A54" s="30" t="s">
        <v>262</v>
      </c>
      <c r="B54" s="1">
        <v>2.2999999999999998</v>
      </c>
      <c r="C54" s="2">
        <v>43657</v>
      </c>
      <c r="D54" s="1" t="s">
        <v>184</v>
      </c>
      <c r="E54" s="8">
        <v>24</v>
      </c>
      <c r="F54" s="12">
        <v>4</v>
      </c>
      <c r="G54" s="14">
        <v>1.18398</v>
      </c>
      <c r="H54" s="23">
        <v>79.3</v>
      </c>
      <c r="I54" s="16">
        <f t="shared" si="8"/>
        <v>93.889613999999995</v>
      </c>
      <c r="K54" s="31" t="s">
        <v>25</v>
      </c>
      <c r="L54" s="23">
        <v>35</v>
      </c>
      <c r="M54" s="16">
        <f t="shared" si="6"/>
        <v>41.439300000000003</v>
      </c>
      <c r="O54" s="23">
        <v>37.1</v>
      </c>
      <c r="P54" s="16">
        <f t="shared" si="7"/>
        <v>43.925658000000006</v>
      </c>
      <c r="S54" s="16">
        <v>7.3941666666666634</v>
      </c>
      <c r="T54" s="16">
        <v>21.264583333333341</v>
      </c>
      <c r="U54" s="12">
        <v>180.45937499999999</v>
      </c>
    </row>
    <row r="55" spans="1:21" x14ac:dyDescent="0.2">
      <c r="A55" s="30" t="s">
        <v>262</v>
      </c>
      <c r="B55" s="1">
        <v>2.2999999999999998</v>
      </c>
      <c r="C55" s="2">
        <v>43661</v>
      </c>
      <c r="D55" s="1" t="s">
        <v>196</v>
      </c>
      <c r="E55" s="8">
        <v>28</v>
      </c>
      <c r="F55" s="12">
        <v>4</v>
      </c>
      <c r="G55" s="14">
        <v>1.1789799999999999</v>
      </c>
      <c r="H55" s="23">
        <v>85.6</v>
      </c>
      <c r="I55" s="16">
        <f t="shared" si="8"/>
        <v>100.92068799999998</v>
      </c>
      <c r="K55" s="31" t="s">
        <v>32</v>
      </c>
      <c r="L55" s="23">
        <v>5</v>
      </c>
      <c r="M55" s="16">
        <f t="shared" si="6"/>
        <v>5.8948999999999998</v>
      </c>
      <c r="O55" s="23">
        <v>13.6</v>
      </c>
      <c r="P55" s="16">
        <f t="shared" si="7"/>
        <v>16.034127999999999</v>
      </c>
      <c r="S55" s="16">
        <v>7.4633333333333285</v>
      </c>
      <c r="T55" s="16">
        <v>21.28958333333334</v>
      </c>
      <c r="U55" s="12">
        <v>182.76416666666671</v>
      </c>
    </row>
    <row r="56" spans="1:21" x14ac:dyDescent="0.2">
      <c r="A56" s="30" t="s">
        <v>262</v>
      </c>
      <c r="B56" s="1">
        <v>2.2999999999999998</v>
      </c>
      <c r="C56" s="2">
        <v>43662</v>
      </c>
      <c r="D56" s="1" t="s">
        <v>204</v>
      </c>
      <c r="E56" s="8">
        <v>29</v>
      </c>
      <c r="F56" s="12">
        <v>4</v>
      </c>
      <c r="G56" s="14">
        <v>1.17398</v>
      </c>
      <c r="H56" s="23">
        <v>89</v>
      </c>
      <c r="I56" s="16">
        <f t="shared" si="8"/>
        <v>104.48422000000001</v>
      </c>
      <c r="J56" s="12">
        <f>((I56-I52)/(E56-E52))/0.00581</f>
        <v>229.46638800098347</v>
      </c>
      <c r="K56" s="31" t="s">
        <v>32</v>
      </c>
      <c r="L56" s="23">
        <v>5</v>
      </c>
      <c r="M56" s="16">
        <f t="shared" si="6"/>
        <v>5.8699000000000003</v>
      </c>
      <c r="N56" s="12">
        <f>((M56-M52)/(E56-E52))/0.00581</f>
        <v>-3.9341037619867261</v>
      </c>
      <c r="O56" s="23">
        <v>10</v>
      </c>
      <c r="P56" s="16">
        <f t="shared" si="7"/>
        <v>11.739800000000001</v>
      </c>
      <c r="Q56" s="12">
        <f>((P56-P52)/(E56-E52))/0.00581</f>
        <v>-1371.8977133021883</v>
      </c>
      <c r="S56" s="16">
        <v>7.4087500000000004</v>
      </c>
      <c r="T56" s="16">
        <v>21.308333333333348</v>
      </c>
      <c r="U56" s="12">
        <v>186.01583333333338</v>
      </c>
    </row>
    <row r="57" spans="1:21" x14ac:dyDescent="0.2">
      <c r="B57" s="1"/>
      <c r="C57" s="2"/>
      <c r="D57" s="1"/>
      <c r="F57" s="12"/>
      <c r="H57" s="23"/>
      <c r="K57" s="31"/>
      <c r="L57" s="23"/>
      <c r="O57" s="23"/>
      <c r="S57" s="16"/>
      <c r="T57" s="16"/>
      <c r="U57" s="12"/>
    </row>
    <row r="58" spans="1:21" x14ac:dyDescent="0.2">
      <c r="A58" s="30" t="s">
        <v>262</v>
      </c>
      <c r="B58" s="1">
        <v>2.4</v>
      </c>
      <c r="C58" s="2">
        <v>43633</v>
      </c>
      <c r="D58" s="1" t="s">
        <v>44</v>
      </c>
      <c r="E58" s="8">
        <v>0</v>
      </c>
      <c r="F58" s="12">
        <v>1</v>
      </c>
      <c r="G58" s="14">
        <v>1.30698</v>
      </c>
      <c r="H58" s="23">
        <v>22.6</v>
      </c>
      <c r="I58" s="16">
        <f>H58*G58</f>
        <v>29.537748000000004</v>
      </c>
      <c r="K58" s="31" t="s">
        <v>32</v>
      </c>
      <c r="L58" s="23">
        <v>5</v>
      </c>
      <c r="M58" s="16">
        <f t="shared" ref="M58:M74" si="9">L58*G58</f>
        <v>6.5349000000000004</v>
      </c>
      <c r="O58" s="23">
        <v>48.6</v>
      </c>
      <c r="P58" s="16">
        <f t="shared" ref="P58:P74" si="10">O58*G58</f>
        <v>63.519228000000005</v>
      </c>
      <c r="S58" s="16">
        <v>7.0960714285714266</v>
      </c>
      <c r="T58" s="16">
        <v>8.1749999999999989</v>
      </c>
      <c r="U58" s="12">
        <v>228.0275</v>
      </c>
    </row>
    <row r="59" spans="1:21" x14ac:dyDescent="0.2">
      <c r="A59" s="30" t="s">
        <v>262</v>
      </c>
      <c r="B59" s="1">
        <v>2.4</v>
      </c>
      <c r="C59" s="2">
        <v>43634</v>
      </c>
      <c r="D59" s="1" t="s">
        <v>55</v>
      </c>
      <c r="E59" s="8">
        <v>1</v>
      </c>
      <c r="F59" s="12">
        <v>1</v>
      </c>
      <c r="G59" s="14">
        <v>1.2899799999999999</v>
      </c>
      <c r="H59" s="23">
        <v>23.1</v>
      </c>
      <c r="I59" s="16">
        <f t="shared" ref="I59:I74" si="11">H59*G59</f>
        <v>29.798538000000001</v>
      </c>
      <c r="K59" s="31" t="s">
        <v>32</v>
      </c>
      <c r="L59" s="23">
        <v>5</v>
      </c>
      <c r="M59" s="16">
        <f t="shared" si="9"/>
        <v>6.4498999999999995</v>
      </c>
      <c r="O59" s="23">
        <v>46.3</v>
      </c>
      <c r="P59" s="16">
        <f t="shared" si="10"/>
        <v>59.72607399999999</v>
      </c>
      <c r="S59" s="16">
        <v>7.2735416666666657</v>
      </c>
      <c r="T59" s="16">
        <v>6.6333333333333329</v>
      </c>
      <c r="U59" s="12">
        <v>174.10270833333334</v>
      </c>
    </row>
    <row r="60" spans="1:21" x14ac:dyDescent="0.2">
      <c r="A60" s="30" t="s">
        <v>262</v>
      </c>
      <c r="B60" s="1">
        <v>2.4</v>
      </c>
      <c r="C60" s="2">
        <v>43635</v>
      </c>
      <c r="D60" s="1" t="s">
        <v>66</v>
      </c>
      <c r="E60" s="8">
        <v>2</v>
      </c>
      <c r="F60" s="12">
        <v>1</v>
      </c>
      <c r="G60" s="14">
        <v>1.28498</v>
      </c>
      <c r="H60" s="23">
        <v>28.7</v>
      </c>
      <c r="I60" s="16">
        <f t="shared" si="11"/>
        <v>36.878926</v>
      </c>
      <c r="K60" s="31" t="s">
        <v>32</v>
      </c>
      <c r="L60" s="23">
        <v>5</v>
      </c>
      <c r="M60" s="16">
        <f t="shared" si="9"/>
        <v>6.4249000000000001</v>
      </c>
      <c r="O60" s="23">
        <v>46.5</v>
      </c>
      <c r="P60" s="16">
        <f t="shared" si="10"/>
        <v>59.751570000000001</v>
      </c>
      <c r="S60" s="16">
        <v>7.3177083333333313</v>
      </c>
      <c r="T60" s="16">
        <v>6.6333333333333364</v>
      </c>
      <c r="U60" s="12">
        <v>171.75333333333333</v>
      </c>
    </row>
    <row r="61" spans="1:21" x14ac:dyDescent="0.2">
      <c r="A61" s="30" t="s">
        <v>262</v>
      </c>
      <c r="B61" s="1">
        <v>2.4</v>
      </c>
      <c r="C61" s="2">
        <v>43637</v>
      </c>
      <c r="D61" s="1" t="s">
        <v>78</v>
      </c>
      <c r="E61" s="8">
        <v>4</v>
      </c>
      <c r="F61" s="12">
        <v>1</v>
      </c>
      <c r="G61" s="14">
        <v>1.2799799999999999</v>
      </c>
      <c r="H61" s="23">
        <v>37.1</v>
      </c>
      <c r="I61" s="16">
        <f t="shared" si="11"/>
        <v>47.487257999999997</v>
      </c>
      <c r="K61" s="31" t="s">
        <v>32</v>
      </c>
      <c r="L61" s="23">
        <v>5</v>
      </c>
      <c r="M61" s="16">
        <f t="shared" si="9"/>
        <v>6.3998999999999997</v>
      </c>
      <c r="O61" s="23">
        <v>42.9</v>
      </c>
      <c r="P61" s="16">
        <f t="shared" si="10"/>
        <v>54.911141999999991</v>
      </c>
      <c r="S61" s="16">
        <v>7.353125000000003</v>
      </c>
      <c r="T61" s="16">
        <v>6.6750000000000016</v>
      </c>
      <c r="U61" s="12">
        <v>170.59604166666665</v>
      </c>
    </row>
    <row r="62" spans="1:21" x14ac:dyDescent="0.2">
      <c r="A62" s="30" t="s">
        <v>262</v>
      </c>
      <c r="B62" s="1">
        <v>2.4</v>
      </c>
      <c r="C62" s="2">
        <v>43640</v>
      </c>
      <c r="D62" s="1" t="s">
        <v>86</v>
      </c>
      <c r="E62" s="8">
        <v>7</v>
      </c>
      <c r="F62" s="12">
        <v>1</v>
      </c>
      <c r="G62" s="14">
        <v>1.27498</v>
      </c>
      <c r="H62" s="23">
        <v>45.4</v>
      </c>
      <c r="I62" s="16">
        <f t="shared" si="11"/>
        <v>57.884091999999995</v>
      </c>
      <c r="J62" s="12">
        <f>((I62-I58)/(E62-E58))/0.00581</f>
        <v>696.98411605606077</v>
      </c>
      <c r="K62" s="31" t="s">
        <v>32</v>
      </c>
      <c r="L62" s="23">
        <v>5</v>
      </c>
      <c r="M62" s="16">
        <f t="shared" si="9"/>
        <v>6.3749000000000002</v>
      </c>
      <c r="N62" s="12">
        <f>((M62-M58)/(E62-E58))/0.00581</f>
        <v>-3.9341037619867261</v>
      </c>
      <c r="O62" s="23">
        <v>35.9</v>
      </c>
      <c r="P62" s="16">
        <f t="shared" si="10"/>
        <v>45.771782000000002</v>
      </c>
      <c r="Q62" s="12">
        <f>((P62-P58)/(E62-E58))/0.00581</f>
        <v>-436.37683796410141</v>
      </c>
      <c r="S62" s="16">
        <v>7.2881250000000053</v>
      </c>
      <c r="T62" s="16">
        <v>6.2</v>
      </c>
      <c r="U62" s="12">
        <v>172.63624999999993</v>
      </c>
    </row>
    <row r="63" spans="1:21" x14ac:dyDescent="0.2">
      <c r="A63" s="30" t="s">
        <v>262</v>
      </c>
      <c r="B63" s="1">
        <v>2.4</v>
      </c>
      <c r="C63" s="2">
        <v>43641</v>
      </c>
      <c r="D63" s="1" t="s">
        <v>96</v>
      </c>
      <c r="E63" s="8">
        <v>8</v>
      </c>
      <c r="F63" s="12">
        <v>2</v>
      </c>
      <c r="G63" s="14">
        <v>1.2579800000000001</v>
      </c>
      <c r="H63" s="23">
        <v>46.9</v>
      </c>
      <c r="I63" s="16">
        <f t="shared" si="11"/>
        <v>58.999262000000002</v>
      </c>
      <c r="K63" s="31" t="s">
        <v>32</v>
      </c>
      <c r="L63" s="23">
        <v>5</v>
      </c>
      <c r="M63" s="16">
        <f t="shared" si="9"/>
        <v>6.2899000000000003</v>
      </c>
      <c r="O63" s="23">
        <v>31.5</v>
      </c>
      <c r="P63" s="16">
        <f t="shared" si="10"/>
        <v>39.626370000000001</v>
      </c>
      <c r="S63" s="16">
        <v>7.2429166666666669</v>
      </c>
      <c r="T63" s="16">
        <v>11.585416666666662</v>
      </c>
      <c r="U63" s="12">
        <v>177.94437500000004</v>
      </c>
    </row>
    <row r="64" spans="1:21" x14ac:dyDescent="0.2">
      <c r="A64" s="30" t="s">
        <v>262</v>
      </c>
      <c r="B64" s="1">
        <v>2.4</v>
      </c>
      <c r="C64" s="2">
        <v>43642</v>
      </c>
      <c r="D64" s="1" t="s">
        <v>108</v>
      </c>
      <c r="E64" s="8">
        <v>9</v>
      </c>
      <c r="F64" s="12">
        <v>2</v>
      </c>
      <c r="G64" s="14">
        <v>1.25298</v>
      </c>
      <c r="H64" s="23">
        <v>48.6</v>
      </c>
      <c r="I64" s="16">
        <f t="shared" si="11"/>
        <v>60.894828000000004</v>
      </c>
      <c r="K64" s="31" t="s">
        <v>32</v>
      </c>
      <c r="L64" s="23">
        <v>5</v>
      </c>
      <c r="M64" s="16">
        <f t="shared" si="9"/>
        <v>6.2648999999999999</v>
      </c>
      <c r="O64" s="23">
        <v>28.8</v>
      </c>
      <c r="P64" s="16">
        <f t="shared" si="10"/>
        <v>36.085824000000002</v>
      </c>
      <c r="S64" s="16">
        <v>7.2937499999999984</v>
      </c>
      <c r="T64" s="16">
        <v>11.574999999999994</v>
      </c>
      <c r="U64" s="12">
        <v>174.979375</v>
      </c>
    </row>
    <row r="65" spans="1:21" x14ac:dyDescent="0.2">
      <c r="A65" s="30" t="s">
        <v>262</v>
      </c>
      <c r="B65" s="1">
        <v>2.4</v>
      </c>
      <c r="C65" s="2">
        <v>43644</v>
      </c>
      <c r="D65" s="1" t="s">
        <v>116</v>
      </c>
      <c r="E65" s="8">
        <v>11</v>
      </c>
      <c r="F65" s="12">
        <v>2</v>
      </c>
      <c r="G65" s="14">
        <v>1.24298</v>
      </c>
      <c r="H65" s="23">
        <v>51.1</v>
      </c>
      <c r="I65" s="16">
        <f t="shared" si="11"/>
        <v>63.516278</v>
      </c>
      <c r="K65" s="31" t="s">
        <v>32</v>
      </c>
      <c r="L65" s="23">
        <v>5</v>
      </c>
      <c r="M65" s="16">
        <f t="shared" si="9"/>
        <v>6.2149000000000001</v>
      </c>
      <c r="O65" s="23">
        <v>23.1</v>
      </c>
      <c r="P65" s="16">
        <f t="shared" si="10"/>
        <v>28.712838000000001</v>
      </c>
      <c r="S65" s="16">
        <v>7.2993749999999986</v>
      </c>
      <c r="T65" s="16">
        <v>11.604166666666663</v>
      </c>
      <c r="U65" s="12">
        <v>174.63749999999996</v>
      </c>
    </row>
    <row r="66" spans="1:21" x14ac:dyDescent="0.2">
      <c r="A66" s="30" t="s">
        <v>262</v>
      </c>
      <c r="B66" s="1">
        <v>2.4</v>
      </c>
      <c r="C66" s="2">
        <v>43648</v>
      </c>
      <c r="D66" s="1" t="s">
        <v>126</v>
      </c>
      <c r="E66" s="8">
        <v>15</v>
      </c>
      <c r="F66" s="12">
        <v>2</v>
      </c>
      <c r="G66" s="14">
        <v>1.2379800000000001</v>
      </c>
      <c r="H66" s="23">
        <v>57.2</v>
      </c>
      <c r="I66" s="16">
        <f t="shared" si="11"/>
        <v>70.812456000000012</v>
      </c>
      <c r="J66" s="12">
        <f>((I66-I63)/(E66-E63))/0.00581</f>
        <v>290.46456847799385</v>
      </c>
      <c r="K66" s="31" t="s">
        <v>32</v>
      </c>
      <c r="L66" s="23">
        <v>5</v>
      </c>
      <c r="M66" s="16">
        <f t="shared" si="9"/>
        <v>6.1899000000000006</v>
      </c>
      <c r="N66" s="12">
        <f>((M66-M63)/(E66-E63))/0.00581</f>
        <v>-2.4588148512416925</v>
      </c>
      <c r="O66" s="23">
        <v>14.8</v>
      </c>
      <c r="P66" s="16">
        <f t="shared" si="10"/>
        <v>18.322104000000003</v>
      </c>
      <c r="Q66" s="12">
        <f>((P66-P63)/(E66-E63))/0.00581</f>
        <v>-523.83245635603635</v>
      </c>
      <c r="S66" s="16">
        <v>7.2683333333333353</v>
      </c>
      <c r="T66" s="16">
        <v>11.1</v>
      </c>
      <c r="U66" s="12">
        <v>177.09416666666664</v>
      </c>
    </row>
    <row r="67" spans="1:21" x14ac:dyDescent="0.2">
      <c r="A67" s="30" t="s">
        <v>262</v>
      </c>
      <c r="B67" s="1">
        <v>2.4</v>
      </c>
      <c r="C67" s="2">
        <v>43649</v>
      </c>
      <c r="D67" s="1" t="s">
        <v>136</v>
      </c>
      <c r="E67" s="8">
        <v>16</v>
      </c>
      <c r="F67" s="12">
        <v>3</v>
      </c>
      <c r="G67" s="14">
        <v>1.22098</v>
      </c>
      <c r="H67" s="23">
        <v>56.8</v>
      </c>
      <c r="I67" s="16">
        <f t="shared" si="11"/>
        <v>69.351664</v>
      </c>
      <c r="K67" s="31" t="s">
        <v>32</v>
      </c>
      <c r="L67" s="23">
        <v>5</v>
      </c>
      <c r="M67" s="16">
        <f t="shared" si="9"/>
        <v>6.1048999999999998</v>
      </c>
      <c r="O67" s="23">
        <v>12.3</v>
      </c>
      <c r="P67" s="16">
        <f t="shared" si="10"/>
        <v>15.018054000000001</v>
      </c>
      <c r="S67" s="16">
        <v>7.2206250000000045</v>
      </c>
      <c r="T67" s="16">
        <v>16.235416666666676</v>
      </c>
      <c r="U67" s="12">
        <v>181.70729166666663</v>
      </c>
    </row>
    <row r="68" spans="1:21" x14ac:dyDescent="0.2">
      <c r="A68" s="30" t="s">
        <v>262</v>
      </c>
      <c r="B68" s="1">
        <v>2.4</v>
      </c>
      <c r="C68" s="2">
        <v>43650</v>
      </c>
      <c r="D68" s="1" t="s">
        <v>146</v>
      </c>
      <c r="E68" s="8">
        <v>17</v>
      </c>
      <c r="F68" s="12">
        <v>3</v>
      </c>
      <c r="G68" s="14">
        <v>1.2159800000000001</v>
      </c>
      <c r="H68" s="23">
        <v>57.7</v>
      </c>
      <c r="I68" s="16">
        <f t="shared" si="11"/>
        <v>70.162046000000004</v>
      </c>
      <c r="K68" s="31" t="s">
        <v>32</v>
      </c>
      <c r="L68" s="23">
        <v>5</v>
      </c>
      <c r="M68" s="16">
        <f t="shared" si="9"/>
        <v>6.0799000000000003</v>
      </c>
      <c r="O68" s="23">
        <v>10.8</v>
      </c>
      <c r="P68" s="16">
        <f t="shared" si="10"/>
        <v>13.132584000000001</v>
      </c>
      <c r="S68" s="16">
        <v>7.2266666666666728</v>
      </c>
      <c r="T68" s="16">
        <v>16.245833333333341</v>
      </c>
      <c r="U68" s="12">
        <v>181.26666666666674</v>
      </c>
    </row>
    <row r="69" spans="1:21" x14ac:dyDescent="0.2">
      <c r="A69" s="30" t="s">
        <v>262</v>
      </c>
      <c r="B69" s="1">
        <v>2.4</v>
      </c>
      <c r="C69" s="2">
        <v>43654</v>
      </c>
      <c r="D69" s="1" t="s">
        <v>156</v>
      </c>
      <c r="E69" s="8">
        <v>21</v>
      </c>
      <c r="F69" s="12">
        <v>3</v>
      </c>
      <c r="G69" s="14">
        <v>1.2109799999999999</v>
      </c>
      <c r="H69" s="23">
        <v>61.2</v>
      </c>
      <c r="I69" s="16">
        <f t="shared" si="11"/>
        <v>74.111975999999999</v>
      </c>
      <c r="J69" s="12">
        <f>((I69-I67)/(E69-E67))/0.00581</f>
        <v>163.86616179001717</v>
      </c>
      <c r="K69" s="31" t="s">
        <v>32</v>
      </c>
      <c r="L69" s="23">
        <v>5</v>
      </c>
      <c r="M69" s="16">
        <f t="shared" si="9"/>
        <v>6.0548999999999999</v>
      </c>
      <c r="N69" s="12">
        <f>((M69-M67)/(E69-E67))/0.00581</f>
        <v>-1.7211703958691849</v>
      </c>
      <c r="O69" s="23">
        <v>5.9</v>
      </c>
      <c r="P69" s="16">
        <f t="shared" si="10"/>
        <v>7.1447820000000002</v>
      </c>
      <c r="Q69" s="12">
        <f>((P69-P67)/(E69-E67))/0.00581</f>
        <v>-271.02485370051636</v>
      </c>
      <c r="S69" s="16">
        <v>7.293333333333333</v>
      </c>
      <c r="T69" s="16">
        <v>15.8</v>
      </c>
      <c r="U69" s="12">
        <v>180.34583333333339</v>
      </c>
    </row>
    <row r="70" spans="1:21" x14ac:dyDescent="0.2">
      <c r="A70" s="30" t="s">
        <v>262</v>
      </c>
      <c r="B70" s="1">
        <v>2.4</v>
      </c>
      <c r="C70" s="2">
        <v>43655</v>
      </c>
      <c r="D70" s="1" t="s">
        <v>168</v>
      </c>
      <c r="E70" s="8">
        <v>22</v>
      </c>
      <c r="F70" s="12">
        <v>4</v>
      </c>
      <c r="G70" s="14">
        <v>1.2059800000000001</v>
      </c>
      <c r="H70" s="23">
        <v>66.400000000000006</v>
      </c>
      <c r="I70" s="16">
        <f t="shared" si="11"/>
        <v>80.077072000000015</v>
      </c>
      <c r="K70" s="31" t="s">
        <v>32</v>
      </c>
      <c r="L70" s="23">
        <v>5</v>
      </c>
      <c r="M70" s="16">
        <f t="shared" si="9"/>
        <v>6.0299000000000005</v>
      </c>
      <c r="O70" s="23">
        <v>5.3</v>
      </c>
      <c r="P70" s="16">
        <f t="shared" si="10"/>
        <v>6.3916940000000002</v>
      </c>
      <c r="S70" s="16">
        <v>7.3339583333333307</v>
      </c>
      <c r="T70" s="16">
        <v>21.295833333333352</v>
      </c>
      <c r="U70" s="12">
        <v>177.43708333333336</v>
      </c>
    </row>
    <row r="71" spans="1:21" x14ac:dyDescent="0.2">
      <c r="A71" s="30" t="s">
        <v>262</v>
      </c>
      <c r="B71" s="1">
        <v>2.4</v>
      </c>
      <c r="C71" s="2">
        <v>43656</v>
      </c>
      <c r="D71" s="1" t="s">
        <v>176</v>
      </c>
      <c r="E71" s="8">
        <v>23</v>
      </c>
      <c r="F71" s="12">
        <v>4</v>
      </c>
      <c r="G71" s="14">
        <v>1.1889799999999999</v>
      </c>
      <c r="H71" s="23">
        <v>64.599999999999994</v>
      </c>
      <c r="I71" s="16">
        <f t="shared" si="11"/>
        <v>76.80810799999999</v>
      </c>
      <c r="K71" s="31" t="s">
        <v>25</v>
      </c>
      <c r="L71" s="23">
        <v>8</v>
      </c>
      <c r="M71" s="16">
        <f t="shared" si="9"/>
        <v>9.5118399999999994</v>
      </c>
      <c r="O71" s="23">
        <v>5.0999999999999996</v>
      </c>
      <c r="P71" s="16">
        <f t="shared" si="10"/>
        <v>6.0637979999999994</v>
      </c>
      <c r="S71" s="16">
        <v>7.3208333333333364</v>
      </c>
      <c r="T71" s="16">
        <v>21.277083333333344</v>
      </c>
      <c r="U71" s="12">
        <v>177.4745833333333</v>
      </c>
    </row>
    <row r="72" spans="1:21" x14ac:dyDescent="0.2">
      <c r="A72" s="30" t="s">
        <v>262</v>
      </c>
      <c r="B72" s="1">
        <v>2.4</v>
      </c>
      <c r="C72" s="2">
        <v>43657</v>
      </c>
      <c r="D72" s="1" t="s">
        <v>186</v>
      </c>
      <c r="E72" s="8">
        <v>24</v>
      </c>
      <c r="F72" s="12">
        <v>4</v>
      </c>
      <c r="G72" s="14">
        <v>1.18398</v>
      </c>
      <c r="H72" s="23">
        <v>66.7</v>
      </c>
      <c r="I72" s="16">
        <f t="shared" si="11"/>
        <v>78.971466000000007</v>
      </c>
      <c r="K72" s="31" t="s">
        <v>32</v>
      </c>
      <c r="L72" s="23">
        <v>5</v>
      </c>
      <c r="M72" s="16">
        <f t="shared" si="9"/>
        <v>5.9199000000000002</v>
      </c>
      <c r="O72" s="23">
        <v>4.3</v>
      </c>
      <c r="P72" s="16">
        <f t="shared" si="10"/>
        <v>5.0911140000000001</v>
      </c>
      <c r="S72" s="16">
        <v>7.3252083333333369</v>
      </c>
      <c r="T72" s="16">
        <v>21.270833333333346</v>
      </c>
      <c r="U72" s="12">
        <v>176.40104166666663</v>
      </c>
    </row>
    <row r="73" spans="1:21" x14ac:dyDescent="0.2">
      <c r="A73" s="30" t="s">
        <v>262</v>
      </c>
      <c r="B73" s="1">
        <v>2.4</v>
      </c>
      <c r="C73" s="2">
        <v>43661</v>
      </c>
      <c r="D73" s="1" t="s">
        <v>198</v>
      </c>
      <c r="E73" s="8">
        <v>28</v>
      </c>
      <c r="F73" s="12">
        <v>4</v>
      </c>
      <c r="G73" s="14">
        <v>1.1789799999999999</v>
      </c>
      <c r="H73" s="23">
        <v>70.900000000000006</v>
      </c>
      <c r="I73" s="16">
        <f t="shared" si="11"/>
        <v>83.589681999999996</v>
      </c>
      <c r="K73" s="31" t="s">
        <v>25</v>
      </c>
      <c r="L73" s="23">
        <v>5</v>
      </c>
      <c r="M73" s="16">
        <f t="shared" si="9"/>
        <v>5.8948999999999998</v>
      </c>
      <c r="O73" s="23">
        <v>2.9</v>
      </c>
      <c r="P73" s="16">
        <f t="shared" si="10"/>
        <v>3.4190419999999997</v>
      </c>
      <c r="S73" s="16">
        <v>7.3812500000000005</v>
      </c>
      <c r="T73" s="16">
        <v>21.285416666666677</v>
      </c>
      <c r="U73" s="12">
        <v>177.11833333333334</v>
      </c>
    </row>
    <row r="74" spans="1:21" x14ac:dyDescent="0.2">
      <c r="A74" s="30" t="s">
        <v>262</v>
      </c>
      <c r="B74" s="1">
        <v>2.4</v>
      </c>
      <c r="C74" s="2">
        <v>43662</v>
      </c>
      <c r="D74" s="1" t="s">
        <v>206</v>
      </c>
      <c r="E74" s="8">
        <v>29</v>
      </c>
      <c r="F74" s="12">
        <v>4</v>
      </c>
      <c r="G74" s="14">
        <v>1.17398</v>
      </c>
      <c r="H74" s="23">
        <v>75.2</v>
      </c>
      <c r="I74" s="16">
        <f t="shared" si="11"/>
        <v>88.283296000000007</v>
      </c>
      <c r="J74" s="12">
        <f>((I74-I70)/(E74-E70))/0.00581</f>
        <v>201.77585443816059</v>
      </c>
      <c r="K74" s="31" t="s">
        <v>32</v>
      </c>
      <c r="L74" s="23">
        <v>5</v>
      </c>
      <c r="M74" s="16">
        <f t="shared" si="9"/>
        <v>5.8699000000000003</v>
      </c>
      <c r="N74" s="12">
        <f>((M74-M70)/(E74-E70))/0.00581</f>
        <v>-3.9341037619867261</v>
      </c>
      <c r="O74" s="23">
        <v>2.2000000000000002</v>
      </c>
      <c r="P74" s="16">
        <f t="shared" si="10"/>
        <v>2.5827560000000003</v>
      </c>
      <c r="Q74" s="12">
        <f>((P74-P70)/(E74-E70))/0.00581</f>
        <v>-93.654733218588646</v>
      </c>
      <c r="S74" s="16">
        <v>7.3416666666666677</v>
      </c>
      <c r="T74" s="16">
        <v>21.306250000000016</v>
      </c>
      <c r="U74" s="12">
        <v>179.85124999999996</v>
      </c>
    </row>
    <row r="75" spans="1:21" x14ac:dyDescent="0.2">
      <c r="U75" s="12"/>
    </row>
    <row r="76" spans="1:21" x14ac:dyDescent="0.2">
      <c r="U76" s="12"/>
    </row>
    <row r="77" spans="1:21" x14ac:dyDescent="0.2">
      <c r="U77" s="12"/>
    </row>
    <row r="78" spans="1:21" x14ac:dyDescent="0.2">
      <c r="U78" s="12"/>
    </row>
    <row r="79" spans="1:21" x14ac:dyDescent="0.2">
      <c r="U79" s="12"/>
    </row>
    <row r="80" spans="1:21" x14ac:dyDescent="0.2">
      <c r="U80" s="12"/>
    </row>
    <row r="81" spans="21:21" x14ac:dyDescent="0.2">
      <c r="U81" s="12"/>
    </row>
    <row r="82" spans="21:21" x14ac:dyDescent="0.2">
      <c r="U82" s="12"/>
    </row>
    <row r="83" spans="21:21" x14ac:dyDescent="0.2">
      <c r="U83" s="12"/>
    </row>
    <row r="84" spans="21:21" x14ac:dyDescent="0.2">
      <c r="U84" s="12"/>
    </row>
    <row r="85" spans="21:21" x14ac:dyDescent="0.2">
      <c r="U85" s="12"/>
    </row>
    <row r="86" spans="21:21" x14ac:dyDescent="0.2">
      <c r="U86" s="12"/>
    </row>
    <row r="87" spans="21:21" x14ac:dyDescent="0.2">
      <c r="U87" s="12"/>
    </row>
    <row r="88" spans="21:21" x14ac:dyDescent="0.2">
      <c r="U88" s="12"/>
    </row>
    <row r="89" spans="21:21" x14ac:dyDescent="0.2">
      <c r="U89" s="12"/>
    </row>
    <row r="90" spans="21:21" x14ac:dyDescent="0.2">
      <c r="U90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F10" sqref="F10:F11"/>
    </sheetView>
  </sheetViews>
  <sheetFormatPr defaultRowHeight="12.75" x14ac:dyDescent="0.2"/>
  <cols>
    <col min="1" max="1" width="11.5703125" bestFit="1" customWidth="1"/>
    <col min="2" max="2" width="10" customWidth="1"/>
    <col min="3" max="3" width="11.7109375" customWidth="1"/>
    <col min="4" max="5" width="13.28515625" customWidth="1"/>
    <col min="6" max="6" width="11.85546875" customWidth="1"/>
    <col min="7" max="7" width="11" customWidth="1"/>
    <col min="8" max="8" width="11.7109375" customWidth="1"/>
  </cols>
  <sheetData>
    <row r="1" spans="1:13" x14ac:dyDescent="0.2">
      <c r="A1" s="6" t="s">
        <v>261</v>
      </c>
    </row>
    <row r="3" spans="1:13" x14ac:dyDescent="0.2">
      <c r="A3" s="6" t="s">
        <v>259</v>
      </c>
      <c r="B3" s="6" t="s">
        <v>228</v>
      </c>
      <c r="C3" s="6" t="s">
        <v>229</v>
      </c>
      <c r="D3" s="6" t="s">
        <v>230</v>
      </c>
      <c r="E3" s="6" t="s">
        <v>231</v>
      </c>
      <c r="F3" s="6" t="s">
        <v>233</v>
      </c>
      <c r="G3" s="6" t="s">
        <v>234</v>
      </c>
      <c r="H3" s="6" t="s">
        <v>235</v>
      </c>
      <c r="J3" s="6" t="s">
        <v>255</v>
      </c>
      <c r="K3" s="6" t="s">
        <v>233</v>
      </c>
      <c r="L3" s="6" t="s">
        <v>234</v>
      </c>
      <c r="M3" s="6" t="s">
        <v>235</v>
      </c>
    </row>
    <row r="4" spans="1:13" x14ac:dyDescent="0.2">
      <c r="A4" s="20" t="s">
        <v>260</v>
      </c>
      <c r="B4" s="1">
        <v>2.1</v>
      </c>
      <c r="C4" s="2">
        <v>43633</v>
      </c>
      <c r="D4" s="1" t="s">
        <v>23</v>
      </c>
      <c r="E4">
        <v>0</v>
      </c>
      <c r="F4" s="5">
        <v>124</v>
      </c>
      <c r="G4" s="5">
        <v>78</v>
      </c>
      <c r="H4" s="5">
        <v>45.4</v>
      </c>
      <c r="J4" s="29" t="s">
        <v>257</v>
      </c>
      <c r="K4" s="25">
        <f>AVERAGE(F4:F8)</f>
        <v>104.6</v>
      </c>
      <c r="L4" s="25">
        <f>AVERAGE(G4:G8)</f>
        <v>45.6</v>
      </c>
      <c r="M4" s="25">
        <f>AVERAGE(H4:H8)</f>
        <v>15.2</v>
      </c>
    </row>
    <row r="5" spans="1:13" x14ac:dyDescent="0.2">
      <c r="A5" s="20" t="s">
        <v>260</v>
      </c>
      <c r="B5" s="1">
        <v>2.1</v>
      </c>
      <c r="C5" s="2">
        <v>43640</v>
      </c>
      <c r="D5" s="1" t="s">
        <v>80</v>
      </c>
      <c r="E5">
        <v>7</v>
      </c>
      <c r="F5" s="5">
        <v>101</v>
      </c>
      <c r="G5" s="5">
        <v>23</v>
      </c>
      <c r="H5" s="5">
        <v>4</v>
      </c>
      <c r="J5" t="s">
        <v>258</v>
      </c>
      <c r="K5" s="25">
        <f>STDEV(F4:F8)</f>
        <v>13.885243966167799</v>
      </c>
      <c r="L5" s="25">
        <f>STDEV(G4:G8)</f>
        <v>24.805241381611271</v>
      </c>
      <c r="M5" s="25">
        <f>STDEV(H4:H8)</f>
        <v>19.17615707069589</v>
      </c>
    </row>
    <row r="6" spans="1:13" x14ac:dyDescent="0.2">
      <c r="A6" s="20" t="s">
        <v>260</v>
      </c>
      <c r="B6" s="1">
        <v>2.1</v>
      </c>
      <c r="C6" s="2">
        <v>43648</v>
      </c>
      <c r="D6" s="1" t="s">
        <v>120</v>
      </c>
      <c r="E6">
        <v>15</v>
      </c>
      <c r="F6" s="5">
        <v>86</v>
      </c>
      <c r="G6" s="5">
        <v>24</v>
      </c>
      <c r="H6" s="5">
        <v>1.1000000000000001</v>
      </c>
    </row>
    <row r="7" spans="1:13" x14ac:dyDescent="0.2">
      <c r="A7" s="20" t="s">
        <v>260</v>
      </c>
      <c r="B7" s="1">
        <v>2.1</v>
      </c>
      <c r="C7" s="2">
        <v>43654</v>
      </c>
      <c r="D7" s="1" t="s">
        <v>160</v>
      </c>
      <c r="E7">
        <v>22</v>
      </c>
      <c r="F7" s="5">
        <v>102</v>
      </c>
      <c r="G7" s="5">
        <v>38</v>
      </c>
      <c r="H7" s="5">
        <v>2.2000000000000002</v>
      </c>
    </row>
    <row r="8" spans="1:13" x14ac:dyDescent="0.2">
      <c r="A8" s="20" t="s">
        <v>260</v>
      </c>
      <c r="B8" s="1">
        <v>2.1</v>
      </c>
      <c r="C8" s="2">
        <v>43662</v>
      </c>
      <c r="D8" s="1" t="s">
        <v>200</v>
      </c>
      <c r="E8">
        <v>29</v>
      </c>
      <c r="F8" s="5">
        <v>110</v>
      </c>
      <c r="G8" s="5">
        <v>65</v>
      </c>
      <c r="H8" s="5">
        <v>23.3</v>
      </c>
    </row>
    <row r="9" spans="1:13" x14ac:dyDescent="0.2">
      <c r="A9" s="20"/>
      <c r="B9" s="1"/>
      <c r="C9" s="2"/>
      <c r="D9" s="1"/>
      <c r="F9" s="5"/>
      <c r="G9" s="5"/>
      <c r="H9" s="5"/>
    </row>
    <row r="10" spans="1:13" x14ac:dyDescent="0.2">
      <c r="A10" s="20" t="s">
        <v>260</v>
      </c>
      <c r="B10" s="1">
        <v>2.2000000000000002</v>
      </c>
      <c r="C10" s="2">
        <v>43633</v>
      </c>
      <c r="D10" s="1" t="s">
        <v>40</v>
      </c>
      <c r="E10">
        <v>0</v>
      </c>
      <c r="F10" s="5">
        <v>42.5</v>
      </c>
      <c r="G10" s="5">
        <v>463</v>
      </c>
      <c r="H10" s="5">
        <v>231</v>
      </c>
      <c r="J10" s="6" t="s">
        <v>256</v>
      </c>
      <c r="K10" s="6" t="s">
        <v>233</v>
      </c>
      <c r="L10" s="6" t="s">
        <v>234</v>
      </c>
      <c r="M10" s="6" t="s">
        <v>235</v>
      </c>
    </row>
    <row r="11" spans="1:13" x14ac:dyDescent="0.2">
      <c r="A11" s="20" t="s">
        <v>260</v>
      </c>
      <c r="B11" s="1">
        <v>2.2000000000000002</v>
      </c>
      <c r="C11" s="2">
        <v>43640</v>
      </c>
      <c r="D11" s="1" t="s">
        <v>82</v>
      </c>
      <c r="E11">
        <v>7</v>
      </c>
      <c r="F11" s="5">
        <v>32.299999999999997</v>
      </c>
      <c r="G11" s="5">
        <v>396</v>
      </c>
      <c r="H11" s="5">
        <v>177</v>
      </c>
      <c r="J11" s="29" t="s">
        <v>257</v>
      </c>
      <c r="K11" s="25">
        <f>AVERAGE(F10:F14)</f>
        <v>44.38</v>
      </c>
      <c r="L11" s="25">
        <f>AVERAGE(G10:G14)</f>
        <v>513</v>
      </c>
      <c r="M11" s="25">
        <f>AVERAGE(H10:H14)</f>
        <v>226</v>
      </c>
    </row>
    <row r="12" spans="1:13" x14ac:dyDescent="0.2">
      <c r="A12" s="20" t="s">
        <v>260</v>
      </c>
      <c r="B12" s="1">
        <v>2.2000000000000002</v>
      </c>
      <c r="C12" s="2">
        <v>43648</v>
      </c>
      <c r="D12" s="1" t="s">
        <v>122</v>
      </c>
      <c r="E12">
        <v>15</v>
      </c>
      <c r="F12" s="5">
        <v>40.6</v>
      </c>
      <c r="G12" s="5">
        <v>343</v>
      </c>
      <c r="H12" s="5">
        <v>165</v>
      </c>
      <c r="J12" t="s">
        <v>258</v>
      </c>
      <c r="K12" s="25">
        <f>STDEV(F10:F14)</f>
        <v>9.5685422087170515</v>
      </c>
      <c r="L12" s="25">
        <f>STDEV(G10:G14)</f>
        <v>244.78868437899658</v>
      </c>
      <c r="M12" s="25">
        <f>STDEV(H10:H14)</f>
        <v>81.055536516637773</v>
      </c>
    </row>
    <row r="13" spans="1:13" x14ac:dyDescent="0.2">
      <c r="A13" s="20" t="s">
        <v>260</v>
      </c>
      <c r="B13" s="1">
        <v>2.2000000000000002</v>
      </c>
      <c r="C13" s="2">
        <v>43654</v>
      </c>
      <c r="D13" s="1" t="s">
        <v>164</v>
      </c>
      <c r="E13">
        <v>22</v>
      </c>
      <c r="F13" s="5">
        <v>58</v>
      </c>
      <c r="G13" s="5">
        <v>419</v>
      </c>
      <c r="H13" s="5">
        <v>193</v>
      </c>
    </row>
    <row r="14" spans="1:13" x14ac:dyDescent="0.2">
      <c r="A14" s="20" t="s">
        <v>260</v>
      </c>
      <c r="B14" s="1">
        <v>2.2000000000000002</v>
      </c>
      <c r="C14" s="2">
        <v>43662</v>
      </c>
      <c r="D14" s="1" t="s">
        <v>202</v>
      </c>
      <c r="E14">
        <v>29</v>
      </c>
      <c r="F14" s="5">
        <v>48.5</v>
      </c>
      <c r="G14" s="5">
        <v>944</v>
      </c>
      <c r="H14" s="5">
        <v>364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2"/>
  <sheetViews>
    <sheetView workbookViewId="0">
      <selection activeCell="F57" sqref="F57"/>
    </sheetView>
  </sheetViews>
  <sheetFormatPr defaultRowHeight="12.75" x14ac:dyDescent="0.2"/>
  <cols>
    <col min="1" max="1" width="26.140625" customWidth="1"/>
    <col min="2" max="2" width="35.85546875" bestFit="1" customWidth="1"/>
    <col min="6" max="6" width="10.85546875" customWidth="1"/>
  </cols>
  <sheetData>
    <row r="1" spans="1:39" x14ac:dyDescent="0.2">
      <c r="A1" t="s">
        <v>264</v>
      </c>
      <c r="F1" t="s">
        <v>265</v>
      </c>
      <c r="G1">
        <v>1</v>
      </c>
    </row>
    <row r="2" spans="1:39" x14ac:dyDescent="0.2">
      <c r="A2" t="s">
        <v>266</v>
      </c>
      <c r="B2" t="s">
        <v>267</v>
      </c>
    </row>
    <row r="3" spans="1:39" x14ac:dyDescent="0.2">
      <c r="A3" t="s">
        <v>268</v>
      </c>
      <c r="B3" s="48">
        <v>43821</v>
      </c>
    </row>
    <row r="4" spans="1:39" x14ac:dyDescent="0.2">
      <c r="A4" t="s">
        <v>269</v>
      </c>
      <c r="B4" t="s">
        <v>270</v>
      </c>
    </row>
    <row r="5" spans="1:39" x14ac:dyDescent="0.2">
      <c r="A5" t="s">
        <v>271</v>
      </c>
      <c r="B5">
        <v>91</v>
      </c>
    </row>
    <row r="6" spans="1:39" x14ac:dyDescent="0.2">
      <c r="A6" t="s">
        <v>272</v>
      </c>
      <c r="B6" t="s">
        <v>262</v>
      </c>
    </row>
    <row r="7" spans="1:39" x14ac:dyDescent="0.2">
      <c r="A7" t="s">
        <v>273</v>
      </c>
    </row>
    <row r="8" spans="1:39" x14ac:dyDescent="0.2">
      <c r="A8" t="s">
        <v>274</v>
      </c>
    </row>
    <row r="9" spans="1:39" x14ac:dyDescent="0.2">
      <c r="A9" t="s">
        <v>275</v>
      </c>
      <c r="B9" s="48">
        <v>43809</v>
      </c>
    </row>
    <row r="11" spans="1:39" x14ac:dyDescent="0.2">
      <c r="B11" t="s">
        <v>276</v>
      </c>
      <c r="C11" t="s">
        <v>277</v>
      </c>
      <c r="D11" t="s">
        <v>277</v>
      </c>
      <c r="E11" t="s">
        <v>277</v>
      </c>
      <c r="F11" t="s">
        <v>277</v>
      </c>
      <c r="G11" t="s">
        <v>277</v>
      </c>
      <c r="H11" t="s">
        <v>277</v>
      </c>
      <c r="I11" t="s">
        <v>277</v>
      </c>
      <c r="J11" t="s">
        <v>277</v>
      </c>
      <c r="K11" t="s">
        <v>277</v>
      </c>
      <c r="L11" t="s">
        <v>277</v>
      </c>
      <c r="M11" t="s">
        <v>277</v>
      </c>
      <c r="N11" t="s">
        <v>277</v>
      </c>
      <c r="O11" t="s">
        <v>277</v>
      </c>
      <c r="P11" t="s">
        <v>277</v>
      </c>
      <c r="Q11" t="s">
        <v>277</v>
      </c>
      <c r="R11" t="s">
        <v>277</v>
      </c>
      <c r="S11" t="s">
        <v>277</v>
      </c>
      <c r="T11" t="s">
        <v>277</v>
      </c>
      <c r="U11" t="s">
        <v>277</v>
      </c>
      <c r="V11" t="s">
        <v>277</v>
      </c>
      <c r="W11" t="s">
        <v>277</v>
      </c>
      <c r="X11" t="s">
        <v>277</v>
      </c>
      <c r="Y11" t="s">
        <v>277</v>
      </c>
      <c r="Z11" t="s">
        <v>277</v>
      </c>
      <c r="AA11" t="s">
        <v>277</v>
      </c>
      <c r="AB11" t="s">
        <v>277</v>
      </c>
      <c r="AC11" t="s">
        <v>277</v>
      </c>
      <c r="AD11" t="s">
        <v>277</v>
      </c>
      <c r="AE11" t="s">
        <v>277</v>
      </c>
      <c r="AF11" t="s">
        <v>277</v>
      </c>
      <c r="AG11" t="s">
        <v>277</v>
      </c>
      <c r="AH11" t="s">
        <v>277</v>
      </c>
      <c r="AI11" t="s">
        <v>277</v>
      </c>
      <c r="AJ11" t="s">
        <v>277</v>
      </c>
      <c r="AK11" t="s">
        <v>277</v>
      </c>
      <c r="AL11" t="s">
        <v>277</v>
      </c>
      <c r="AM11" t="s">
        <v>277</v>
      </c>
    </row>
    <row r="12" spans="1:39" x14ac:dyDescent="0.2">
      <c r="B12" t="s">
        <v>278</v>
      </c>
      <c r="C12" t="s">
        <v>279</v>
      </c>
      <c r="D12" t="s">
        <v>280</v>
      </c>
      <c r="E12" t="s">
        <v>281</v>
      </c>
      <c r="F12" t="s">
        <v>282</v>
      </c>
      <c r="G12" t="s">
        <v>283</v>
      </c>
      <c r="H12" t="s">
        <v>284</v>
      </c>
      <c r="I12" t="s">
        <v>285</v>
      </c>
      <c r="J12" t="s">
        <v>286</v>
      </c>
      <c r="K12" t="s">
        <v>287</v>
      </c>
      <c r="L12" t="s">
        <v>254</v>
      </c>
      <c r="M12" t="s">
        <v>288</v>
      </c>
      <c r="N12" t="s">
        <v>289</v>
      </c>
      <c r="O12" t="s">
        <v>290</v>
      </c>
      <c r="P12" t="s">
        <v>291</v>
      </c>
      <c r="Q12" t="s">
        <v>292</v>
      </c>
      <c r="R12" t="s">
        <v>293</v>
      </c>
      <c r="S12" t="s">
        <v>294</v>
      </c>
      <c r="T12" t="s">
        <v>295</v>
      </c>
      <c r="U12" t="s">
        <v>296</v>
      </c>
      <c r="V12" t="s">
        <v>297</v>
      </c>
      <c r="W12" t="s">
        <v>298</v>
      </c>
      <c r="X12" t="s">
        <v>299</v>
      </c>
      <c r="Y12" t="s">
        <v>300</v>
      </c>
      <c r="Z12" t="s">
        <v>301</v>
      </c>
      <c r="AA12" t="s">
        <v>302</v>
      </c>
      <c r="AB12" t="s">
        <v>303</v>
      </c>
      <c r="AC12" t="s">
        <v>304</v>
      </c>
      <c r="AD12" t="s">
        <v>305</v>
      </c>
      <c r="AE12" t="s">
        <v>306</v>
      </c>
      <c r="AF12" t="s">
        <v>307</v>
      </c>
      <c r="AG12" t="s">
        <v>308</v>
      </c>
      <c r="AH12" t="s">
        <v>309</v>
      </c>
      <c r="AI12" t="s">
        <v>310</v>
      </c>
      <c r="AJ12" t="s">
        <v>311</v>
      </c>
      <c r="AK12" t="s">
        <v>312</v>
      </c>
      <c r="AL12" t="s">
        <v>313</v>
      </c>
      <c r="AM12" t="s">
        <v>314</v>
      </c>
    </row>
    <row r="13" spans="1:39" x14ac:dyDescent="0.2">
      <c r="B13" t="s">
        <v>315</v>
      </c>
      <c r="C13" t="s">
        <v>316</v>
      </c>
      <c r="D13" t="s">
        <v>316</v>
      </c>
      <c r="E13" t="s">
        <v>316</v>
      </c>
      <c r="F13" t="s">
        <v>316</v>
      </c>
      <c r="G13" t="s">
        <v>317</v>
      </c>
      <c r="H13" t="s">
        <v>316</v>
      </c>
      <c r="I13" t="s">
        <v>316</v>
      </c>
      <c r="J13" t="s">
        <v>316</v>
      </c>
      <c r="K13" t="s">
        <v>318</v>
      </c>
      <c r="L13" t="s">
        <v>316</v>
      </c>
      <c r="M13" t="s">
        <v>316</v>
      </c>
      <c r="N13" t="s">
        <v>317</v>
      </c>
      <c r="O13" t="s">
        <v>316</v>
      </c>
      <c r="P13" t="s">
        <v>316</v>
      </c>
      <c r="Q13" t="s">
        <v>316</v>
      </c>
      <c r="R13" t="s">
        <v>316</v>
      </c>
      <c r="S13" t="s">
        <v>316</v>
      </c>
      <c r="T13" t="s">
        <v>316</v>
      </c>
      <c r="U13" t="s">
        <v>318</v>
      </c>
      <c r="V13" t="s">
        <v>318</v>
      </c>
      <c r="W13" t="s">
        <v>316</v>
      </c>
      <c r="X13" t="s">
        <v>316</v>
      </c>
      <c r="Y13" t="s">
        <v>318</v>
      </c>
      <c r="Z13" t="s">
        <v>316</v>
      </c>
      <c r="AA13" t="s">
        <v>318</v>
      </c>
      <c r="AB13" t="s">
        <v>316</v>
      </c>
      <c r="AC13" t="s">
        <v>318</v>
      </c>
      <c r="AD13" t="s">
        <v>318</v>
      </c>
      <c r="AE13" t="s">
        <v>318</v>
      </c>
      <c r="AF13" t="s">
        <v>316</v>
      </c>
      <c r="AG13" t="s">
        <v>316</v>
      </c>
      <c r="AH13" t="s">
        <v>316</v>
      </c>
      <c r="AI13" t="s">
        <v>318</v>
      </c>
      <c r="AJ13" t="s">
        <v>317</v>
      </c>
      <c r="AK13" t="s">
        <v>316</v>
      </c>
      <c r="AL13" t="s">
        <v>316</v>
      </c>
      <c r="AM13" t="s">
        <v>316</v>
      </c>
    </row>
    <row r="14" spans="1:39" x14ac:dyDescent="0.2">
      <c r="B14" t="s">
        <v>319</v>
      </c>
      <c r="C14">
        <v>0.01</v>
      </c>
      <c r="D14">
        <v>0.01</v>
      </c>
      <c r="E14">
        <v>0.01</v>
      </c>
      <c r="F14">
        <v>0.1</v>
      </c>
      <c r="G14">
        <v>2</v>
      </c>
      <c r="H14">
        <v>0.1</v>
      </c>
      <c r="I14">
        <v>0.1</v>
      </c>
      <c r="J14">
        <v>1</v>
      </c>
      <c r="K14">
        <v>0.01</v>
      </c>
      <c r="L14">
        <v>0.1</v>
      </c>
      <c r="M14">
        <v>0.1</v>
      </c>
      <c r="N14">
        <v>0.2</v>
      </c>
      <c r="O14">
        <v>0.1</v>
      </c>
      <c r="P14">
        <v>0.5</v>
      </c>
      <c r="Q14">
        <v>0.01</v>
      </c>
      <c r="R14">
        <v>0.02</v>
      </c>
      <c r="S14">
        <v>0.02</v>
      </c>
      <c r="T14">
        <v>1</v>
      </c>
      <c r="U14">
        <v>0.01</v>
      </c>
      <c r="V14">
        <v>1E-3</v>
      </c>
      <c r="W14">
        <v>0.5</v>
      </c>
      <c r="X14">
        <v>0.5</v>
      </c>
      <c r="Y14">
        <v>0.01</v>
      </c>
      <c r="Z14">
        <v>0.5</v>
      </c>
      <c r="AA14">
        <v>1E-3</v>
      </c>
      <c r="AB14">
        <v>20</v>
      </c>
      <c r="AC14">
        <v>0.01</v>
      </c>
      <c r="AD14">
        <v>1E-3</v>
      </c>
      <c r="AE14">
        <v>0.01</v>
      </c>
      <c r="AF14">
        <v>0.1</v>
      </c>
      <c r="AG14">
        <v>0.1</v>
      </c>
      <c r="AH14">
        <v>0.02</v>
      </c>
      <c r="AI14">
        <v>0.02</v>
      </c>
      <c r="AJ14">
        <v>5</v>
      </c>
      <c r="AK14">
        <v>0.1</v>
      </c>
      <c r="AL14">
        <v>0.02</v>
      </c>
      <c r="AM14">
        <v>0.1</v>
      </c>
    </row>
    <row r="15" spans="1:39" x14ac:dyDescent="0.2">
      <c r="A15" t="s">
        <v>320</v>
      </c>
      <c r="B15" t="s">
        <v>321</v>
      </c>
    </row>
    <row r="16" spans="1:39" x14ac:dyDescent="0.2">
      <c r="A16" t="s">
        <v>322</v>
      </c>
      <c r="B16" t="s">
        <v>323</v>
      </c>
      <c r="C16">
        <v>1.65</v>
      </c>
      <c r="D16">
        <v>372.87</v>
      </c>
      <c r="E16">
        <v>168.9</v>
      </c>
      <c r="F16">
        <v>449</v>
      </c>
      <c r="G16">
        <v>8210</v>
      </c>
      <c r="H16">
        <v>63.7</v>
      </c>
      <c r="I16">
        <v>24.9</v>
      </c>
      <c r="J16">
        <v>1300</v>
      </c>
      <c r="K16">
        <v>4.24</v>
      </c>
      <c r="L16">
        <v>2009.3</v>
      </c>
      <c r="M16">
        <v>3.8</v>
      </c>
      <c r="N16">
        <v>2497.6999999999998</v>
      </c>
      <c r="O16">
        <v>9.4</v>
      </c>
      <c r="P16">
        <v>34.5</v>
      </c>
      <c r="Q16">
        <v>1.38</v>
      </c>
      <c r="R16">
        <v>118.69</v>
      </c>
      <c r="S16">
        <v>0.52</v>
      </c>
      <c r="T16">
        <v>53</v>
      </c>
      <c r="U16">
        <v>0.49</v>
      </c>
      <c r="V16">
        <v>7.8E-2</v>
      </c>
      <c r="W16">
        <v>26.3</v>
      </c>
      <c r="X16">
        <v>54.8</v>
      </c>
      <c r="Y16">
        <v>1.1200000000000001</v>
      </c>
      <c r="Z16">
        <v>175.1</v>
      </c>
      <c r="AA16">
        <v>5.8999999999999997E-2</v>
      </c>
      <c r="AB16" t="s">
        <v>324</v>
      </c>
      <c r="AC16">
        <v>2.08</v>
      </c>
      <c r="AD16">
        <v>2.5000000000000001E-2</v>
      </c>
      <c r="AE16">
        <v>0.34</v>
      </c>
      <c r="AF16">
        <v>1.5</v>
      </c>
      <c r="AG16">
        <v>6.3</v>
      </c>
      <c r="AH16">
        <v>0.26</v>
      </c>
      <c r="AI16">
        <v>0.11</v>
      </c>
      <c r="AJ16">
        <v>190</v>
      </c>
      <c r="AK16">
        <v>0.9</v>
      </c>
      <c r="AL16">
        <v>0.05</v>
      </c>
      <c r="AM16">
        <v>7.7</v>
      </c>
    </row>
    <row r="17" spans="1:39" x14ac:dyDescent="0.2">
      <c r="A17" t="s">
        <v>325</v>
      </c>
      <c r="B17" t="s">
        <v>323</v>
      </c>
      <c r="C17">
        <v>1.44</v>
      </c>
      <c r="D17">
        <v>363.68</v>
      </c>
      <c r="E17">
        <v>160.01</v>
      </c>
      <c r="F17">
        <v>455.9</v>
      </c>
      <c r="G17">
        <v>3393</v>
      </c>
      <c r="H17">
        <v>65.3</v>
      </c>
      <c r="I17">
        <v>21.7</v>
      </c>
      <c r="J17">
        <v>678</v>
      </c>
      <c r="K17">
        <v>3.99</v>
      </c>
      <c r="L17">
        <v>1961.5</v>
      </c>
      <c r="M17">
        <v>3.6</v>
      </c>
      <c r="N17">
        <v>2369.1999999999998</v>
      </c>
      <c r="O17">
        <v>9</v>
      </c>
      <c r="P17">
        <v>33</v>
      </c>
      <c r="Q17">
        <v>1.7</v>
      </c>
      <c r="R17">
        <v>175.22</v>
      </c>
      <c r="S17">
        <v>0.49</v>
      </c>
      <c r="T17">
        <v>50</v>
      </c>
      <c r="U17">
        <v>0.51</v>
      </c>
      <c r="V17">
        <v>7.2999999999999995E-2</v>
      </c>
      <c r="W17">
        <v>24.8</v>
      </c>
      <c r="X17">
        <v>52.1</v>
      </c>
      <c r="Y17">
        <v>1.08</v>
      </c>
      <c r="Z17">
        <v>171.3</v>
      </c>
      <c r="AA17">
        <v>5.7000000000000002E-2</v>
      </c>
      <c r="AB17" t="s">
        <v>324</v>
      </c>
      <c r="AC17">
        <v>1.96</v>
      </c>
      <c r="AD17">
        <v>2.4E-2</v>
      </c>
      <c r="AE17">
        <v>0.32</v>
      </c>
      <c r="AF17">
        <v>1.4</v>
      </c>
      <c r="AG17">
        <v>6</v>
      </c>
      <c r="AH17">
        <v>0.28999999999999998</v>
      </c>
      <c r="AI17">
        <v>0.15</v>
      </c>
      <c r="AJ17">
        <v>175</v>
      </c>
      <c r="AK17">
        <v>0.9</v>
      </c>
      <c r="AL17">
        <v>0.05</v>
      </c>
      <c r="AM17">
        <v>7.2</v>
      </c>
    </row>
    <row r="18" spans="1:39" x14ac:dyDescent="0.2">
      <c r="A18" t="s">
        <v>326</v>
      </c>
      <c r="B18" t="s">
        <v>323</v>
      </c>
      <c r="C18">
        <v>1.42</v>
      </c>
      <c r="D18">
        <v>367.59</v>
      </c>
      <c r="E18">
        <v>159.29</v>
      </c>
      <c r="F18">
        <v>441.7</v>
      </c>
      <c r="G18">
        <v>3395</v>
      </c>
      <c r="H18">
        <v>65.7</v>
      </c>
      <c r="I18">
        <v>22.2</v>
      </c>
      <c r="J18">
        <v>636</v>
      </c>
      <c r="K18">
        <v>3.83</v>
      </c>
      <c r="L18">
        <v>1334.4</v>
      </c>
      <c r="M18">
        <v>3.5</v>
      </c>
      <c r="N18">
        <v>2394.9</v>
      </c>
      <c r="O18">
        <v>8.6999999999999993</v>
      </c>
      <c r="P18">
        <v>31.3</v>
      </c>
      <c r="Q18">
        <v>1.54</v>
      </c>
      <c r="R18">
        <v>151.26</v>
      </c>
      <c r="S18">
        <v>0.48</v>
      </c>
      <c r="T18">
        <v>50</v>
      </c>
      <c r="U18">
        <v>0.53</v>
      </c>
      <c r="V18">
        <v>7.1999999999999995E-2</v>
      </c>
      <c r="W18">
        <v>24.5</v>
      </c>
      <c r="X18">
        <v>51.8</v>
      </c>
      <c r="Y18">
        <v>1.0900000000000001</v>
      </c>
      <c r="Z18">
        <v>169.4</v>
      </c>
      <c r="AA18">
        <v>5.6000000000000001E-2</v>
      </c>
      <c r="AB18" t="s">
        <v>324</v>
      </c>
      <c r="AC18">
        <v>1.98</v>
      </c>
      <c r="AD18">
        <v>2.4E-2</v>
      </c>
      <c r="AE18">
        <v>0.31</v>
      </c>
      <c r="AF18">
        <v>1.4</v>
      </c>
      <c r="AG18">
        <v>5.9</v>
      </c>
      <c r="AH18">
        <v>0.27</v>
      </c>
      <c r="AI18">
        <v>0.17</v>
      </c>
      <c r="AJ18">
        <v>210</v>
      </c>
      <c r="AK18">
        <v>0.8</v>
      </c>
      <c r="AL18">
        <v>0.05</v>
      </c>
      <c r="AM18">
        <v>7.1</v>
      </c>
    </row>
    <row r="19" spans="1:39" x14ac:dyDescent="0.2">
      <c r="A19" t="s">
        <v>327</v>
      </c>
      <c r="B19" t="s">
        <v>323</v>
      </c>
      <c r="C19">
        <v>1.43</v>
      </c>
      <c r="D19">
        <v>356.93</v>
      </c>
      <c r="E19">
        <v>149.06</v>
      </c>
      <c r="F19">
        <v>410.8</v>
      </c>
      <c r="G19">
        <v>3288</v>
      </c>
      <c r="H19">
        <v>62.6</v>
      </c>
      <c r="I19">
        <v>21.6</v>
      </c>
      <c r="J19">
        <v>674</v>
      </c>
      <c r="K19">
        <v>3.8</v>
      </c>
      <c r="L19">
        <v>1496.8</v>
      </c>
      <c r="M19">
        <v>3.4</v>
      </c>
      <c r="N19">
        <v>2318.6999999999998</v>
      </c>
      <c r="O19">
        <v>8.4</v>
      </c>
      <c r="P19">
        <v>30.8</v>
      </c>
      <c r="Q19">
        <v>1.41</v>
      </c>
      <c r="R19">
        <v>147.31</v>
      </c>
      <c r="S19">
        <v>0.45</v>
      </c>
      <c r="T19">
        <v>48</v>
      </c>
      <c r="U19">
        <v>0.5</v>
      </c>
      <c r="V19">
        <v>7.1999999999999995E-2</v>
      </c>
      <c r="W19">
        <v>23.9</v>
      </c>
      <c r="X19">
        <v>50.1</v>
      </c>
      <c r="Y19">
        <v>1.05</v>
      </c>
      <c r="Z19">
        <v>165</v>
      </c>
      <c r="AA19">
        <v>5.3999999999999999E-2</v>
      </c>
      <c r="AB19" t="s">
        <v>324</v>
      </c>
      <c r="AC19">
        <v>1.89</v>
      </c>
      <c r="AD19">
        <v>2.3E-2</v>
      </c>
      <c r="AE19">
        <v>0.3</v>
      </c>
      <c r="AF19">
        <v>1.4</v>
      </c>
      <c r="AG19">
        <v>5.7</v>
      </c>
      <c r="AH19">
        <v>0.25</v>
      </c>
      <c r="AI19">
        <v>0.17</v>
      </c>
      <c r="AJ19">
        <v>199</v>
      </c>
      <c r="AK19">
        <v>0.8</v>
      </c>
      <c r="AL19">
        <v>0.05</v>
      </c>
      <c r="AM19">
        <v>6.9</v>
      </c>
    </row>
    <row r="20" spans="1:39" x14ac:dyDescent="0.2">
      <c r="A20" t="s">
        <v>328</v>
      </c>
      <c r="B20" t="s">
        <v>323</v>
      </c>
      <c r="C20">
        <v>1.32</v>
      </c>
      <c r="D20">
        <v>351.89</v>
      </c>
      <c r="E20">
        <v>137.5</v>
      </c>
      <c r="F20">
        <v>374.7</v>
      </c>
      <c r="G20">
        <v>3326</v>
      </c>
      <c r="H20">
        <v>61.9</v>
      </c>
      <c r="I20">
        <v>21.5</v>
      </c>
      <c r="J20">
        <v>693</v>
      </c>
      <c r="K20">
        <v>3.88</v>
      </c>
      <c r="L20">
        <v>1852.7</v>
      </c>
      <c r="M20">
        <v>3.4</v>
      </c>
      <c r="N20">
        <v>2139.6</v>
      </c>
      <c r="O20">
        <v>8.4</v>
      </c>
      <c r="P20">
        <v>31.7</v>
      </c>
      <c r="Q20">
        <v>1.22</v>
      </c>
      <c r="R20">
        <v>123.49</v>
      </c>
      <c r="S20">
        <v>0.42</v>
      </c>
      <c r="T20">
        <v>48</v>
      </c>
      <c r="U20">
        <v>0.47</v>
      </c>
      <c r="V20">
        <v>7.6999999999999999E-2</v>
      </c>
      <c r="W20">
        <v>24.3</v>
      </c>
      <c r="X20">
        <v>49.8</v>
      </c>
      <c r="Y20">
        <v>1.02</v>
      </c>
      <c r="Z20">
        <v>164.3</v>
      </c>
      <c r="AA20">
        <v>5.6000000000000001E-2</v>
      </c>
      <c r="AB20" t="s">
        <v>324</v>
      </c>
      <c r="AC20">
        <v>1.87</v>
      </c>
      <c r="AD20">
        <v>2.3E-2</v>
      </c>
      <c r="AE20">
        <v>0.3</v>
      </c>
      <c r="AF20">
        <v>1.4</v>
      </c>
      <c r="AG20">
        <v>5.6</v>
      </c>
      <c r="AH20">
        <v>0.25</v>
      </c>
      <c r="AI20">
        <v>0.15</v>
      </c>
      <c r="AJ20">
        <v>175</v>
      </c>
      <c r="AK20">
        <v>0.8</v>
      </c>
      <c r="AL20">
        <v>0.05</v>
      </c>
      <c r="AM20">
        <v>6.9</v>
      </c>
    </row>
    <row r="21" spans="1:39" x14ac:dyDescent="0.2">
      <c r="A21" t="s">
        <v>329</v>
      </c>
      <c r="B21" t="s">
        <v>323</v>
      </c>
      <c r="C21">
        <v>1.46</v>
      </c>
      <c r="D21">
        <v>366.66</v>
      </c>
      <c r="E21">
        <v>149.88</v>
      </c>
      <c r="F21">
        <v>416.8</v>
      </c>
      <c r="G21">
        <v>3377</v>
      </c>
      <c r="H21">
        <v>64.8</v>
      </c>
      <c r="I21">
        <v>22.2</v>
      </c>
      <c r="J21">
        <v>698</v>
      </c>
      <c r="K21">
        <v>3.9</v>
      </c>
      <c r="L21">
        <v>1536.9</v>
      </c>
      <c r="M21">
        <v>3.4</v>
      </c>
      <c r="N21">
        <v>2279</v>
      </c>
      <c r="O21">
        <v>8.8000000000000007</v>
      </c>
      <c r="P21">
        <v>33.200000000000003</v>
      </c>
      <c r="Q21">
        <v>1.37</v>
      </c>
      <c r="R21">
        <v>144.13</v>
      </c>
      <c r="S21">
        <v>0.44</v>
      </c>
      <c r="T21">
        <v>49</v>
      </c>
      <c r="U21">
        <v>0.51</v>
      </c>
      <c r="V21">
        <v>7.3999999999999996E-2</v>
      </c>
      <c r="W21">
        <v>24.9</v>
      </c>
      <c r="X21">
        <v>51.4</v>
      </c>
      <c r="Y21">
        <v>1.07</v>
      </c>
      <c r="Z21">
        <v>167.7</v>
      </c>
      <c r="AA21">
        <v>5.8000000000000003E-2</v>
      </c>
      <c r="AB21" t="s">
        <v>324</v>
      </c>
      <c r="AC21">
        <v>1.99</v>
      </c>
      <c r="AD21">
        <v>2.4E-2</v>
      </c>
      <c r="AE21">
        <v>0.32</v>
      </c>
      <c r="AF21">
        <v>1.4</v>
      </c>
      <c r="AG21">
        <v>6</v>
      </c>
      <c r="AH21">
        <v>0.26</v>
      </c>
      <c r="AI21">
        <v>0.17</v>
      </c>
      <c r="AJ21">
        <v>187</v>
      </c>
      <c r="AK21">
        <v>0.8</v>
      </c>
      <c r="AL21">
        <v>0.04</v>
      </c>
      <c r="AM21">
        <v>7.2</v>
      </c>
    </row>
    <row r="22" spans="1:39" x14ac:dyDescent="0.2">
      <c r="A22" t="s">
        <v>330</v>
      </c>
      <c r="B22" t="s">
        <v>323</v>
      </c>
      <c r="C22">
        <v>1.5</v>
      </c>
      <c r="D22">
        <v>380.38</v>
      </c>
      <c r="E22">
        <v>175.55</v>
      </c>
      <c r="F22">
        <v>478.3</v>
      </c>
      <c r="G22">
        <v>3555</v>
      </c>
      <c r="H22">
        <v>65.900000000000006</v>
      </c>
      <c r="I22">
        <v>22.5</v>
      </c>
      <c r="J22">
        <v>697</v>
      </c>
      <c r="K22">
        <v>3.96</v>
      </c>
      <c r="L22">
        <v>1573</v>
      </c>
      <c r="M22">
        <v>3.4</v>
      </c>
      <c r="N22">
        <v>2617.4</v>
      </c>
      <c r="O22">
        <v>8.6999999999999993</v>
      </c>
      <c r="P22">
        <v>32.299999999999997</v>
      </c>
      <c r="Q22">
        <v>1.7</v>
      </c>
      <c r="R22">
        <v>167.63</v>
      </c>
      <c r="S22">
        <v>0.5</v>
      </c>
      <c r="T22">
        <v>50</v>
      </c>
      <c r="U22">
        <v>0.56000000000000005</v>
      </c>
      <c r="V22">
        <v>7.2999999999999995E-2</v>
      </c>
      <c r="W22">
        <v>24.4</v>
      </c>
      <c r="X22">
        <v>52.6</v>
      </c>
      <c r="Y22">
        <v>1.1100000000000001</v>
      </c>
      <c r="Z22">
        <v>172.1</v>
      </c>
      <c r="AA22">
        <v>5.3999999999999999E-2</v>
      </c>
      <c r="AB22" t="s">
        <v>324</v>
      </c>
      <c r="AC22">
        <v>1.98</v>
      </c>
      <c r="AD22">
        <v>2.4E-2</v>
      </c>
      <c r="AE22">
        <v>0.3</v>
      </c>
      <c r="AF22">
        <v>1.4</v>
      </c>
      <c r="AG22">
        <v>6</v>
      </c>
      <c r="AH22">
        <v>0.27</v>
      </c>
      <c r="AI22">
        <v>0.2</v>
      </c>
      <c r="AJ22">
        <v>213</v>
      </c>
      <c r="AK22">
        <v>0.8</v>
      </c>
      <c r="AL22">
        <v>0.06</v>
      </c>
      <c r="AM22">
        <v>7.1</v>
      </c>
    </row>
    <row r="23" spans="1:39" x14ac:dyDescent="0.2">
      <c r="A23" t="s">
        <v>331</v>
      </c>
      <c r="B23" t="s">
        <v>323</v>
      </c>
      <c r="C23">
        <v>1.5</v>
      </c>
      <c r="D23">
        <v>417.01</v>
      </c>
      <c r="E23">
        <v>190.64</v>
      </c>
      <c r="F23">
        <v>507.1</v>
      </c>
      <c r="G23">
        <v>3812</v>
      </c>
      <c r="H23">
        <v>69</v>
      </c>
      <c r="I23">
        <v>23.2</v>
      </c>
      <c r="J23">
        <v>692</v>
      </c>
      <c r="K23">
        <v>4.05</v>
      </c>
      <c r="L23">
        <v>1657.5</v>
      </c>
      <c r="M23">
        <v>3.2</v>
      </c>
      <c r="N23">
        <v>2705.8</v>
      </c>
      <c r="O23">
        <v>8.8000000000000007</v>
      </c>
      <c r="P23">
        <v>32.299999999999997</v>
      </c>
      <c r="Q23">
        <v>1.72</v>
      </c>
      <c r="R23">
        <v>176.87</v>
      </c>
      <c r="S23">
        <v>0.48</v>
      </c>
      <c r="T23">
        <v>50</v>
      </c>
      <c r="U23">
        <v>0.53</v>
      </c>
      <c r="V23">
        <v>7.2999999999999995E-2</v>
      </c>
      <c r="W23">
        <v>24.3</v>
      </c>
      <c r="X23">
        <v>53.2</v>
      </c>
      <c r="Y23">
        <v>1.1200000000000001</v>
      </c>
      <c r="Z23">
        <v>165.5</v>
      </c>
      <c r="AA23">
        <v>5.5E-2</v>
      </c>
      <c r="AB23" t="s">
        <v>324</v>
      </c>
      <c r="AC23">
        <v>2.0099999999999998</v>
      </c>
      <c r="AD23">
        <v>2.5000000000000001E-2</v>
      </c>
      <c r="AE23">
        <v>0.3</v>
      </c>
      <c r="AF23">
        <v>1.4</v>
      </c>
      <c r="AG23">
        <v>6.1</v>
      </c>
      <c r="AH23">
        <v>0.26</v>
      </c>
      <c r="AI23">
        <v>0.2</v>
      </c>
      <c r="AJ23">
        <v>232</v>
      </c>
      <c r="AK23">
        <v>0.9</v>
      </c>
      <c r="AL23">
        <v>0.06</v>
      </c>
      <c r="AM23">
        <v>7.2</v>
      </c>
    </row>
    <row r="24" spans="1:39" x14ac:dyDescent="0.2">
      <c r="A24" t="s">
        <v>332</v>
      </c>
      <c r="B24" t="s">
        <v>323</v>
      </c>
      <c r="C24">
        <v>1.42</v>
      </c>
      <c r="D24">
        <v>489.2</v>
      </c>
      <c r="E24">
        <v>195.41</v>
      </c>
      <c r="F24">
        <v>527.29999999999995</v>
      </c>
      <c r="G24">
        <v>4305</v>
      </c>
      <c r="H24">
        <v>71.7</v>
      </c>
      <c r="I24">
        <v>23.6</v>
      </c>
      <c r="J24">
        <v>677</v>
      </c>
      <c r="K24">
        <v>4.17</v>
      </c>
      <c r="L24">
        <v>1753.8</v>
      </c>
      <c r="M24">
        <v>3.2</v>
      </c>
      <c r="N24">
        <v>2692</v>
      </c>
      <c r="O24">
        <v>8.6999999999999993</v>
      </c>
      <c r="P24">
        <v>32.6</v>
      </c>
      <c r="Q24">
        <v>1.67</v>
      </c>
      <c r="R24">
        <v>184.98</v>
      </c>
      <c r="S24">
        <v>0.49</v>
      </c>
      <c r="T24">
        <v>52</v>
      </c>
      <c r="U24">
        <v>0.55000000000000004</v>
      </c>
      <c r="V24">
        <v>7.4999999999999997E-2</v>
      </c>
      <c r="W24">
        <v>24.6</v>
      </c>
      <c r="X24">
        <v>54.4</v>
      </c>
      <c r="Y24">
        <v>1.1599999999999999</v>
      </c>
      <c r="Z24">
        <v>161.80000000000001</v>
      </c>
      <c r="AA24">
        <v>5.5E-2</v>
      </c>
      <c r="AB24" t="s">
        <v>324</v>
      </c>
      <c r="AC24">
        <v>2.0299999999999998</v>
      </c>
      <c r="AD24">
        <v>2.5000000000000001E-2</v>
      </c>
      <c r="AE24">
        <v>0.31</v>
      </c>
      <c r="AF24">
        <v>1.6</v>
      </c>
      <c r="AG24">
        <v>6.2</v>
      </c>
      <c r="AH24">
        <v>0.26</v>
      </c>
      <c r="AI24">
        <v>0.21</v>
      </c>
      <c r="AJ24">
        <v>248</v>
      </c>
      <c r="AK24">
        <v>0.9</v>
      </c>
      <c r="AL24">
        <v>7.0000000000000007E-2</v>
      </c>
      <c r="AM24">
        <v>7.4</v>
      </c>
    </row>
    <row r="25" spans="1:39" x14ac:dyDescent="0.2">
      <c r="A25" t="s">
        <v>333</v>
      </c>
      <c r="B25" t="s">
        <v>323</v>
      </c>
      <c r="C25">
        <v>1.51</v>
      </c>
      <c r="D25">
        <v>355.41</v>
      </c>
      <c r="E25">
        <v>159.84</v>
      </c>
      <c r="F25">
        <v>431.6</v>
      </c>
      <c r="G25">
        <v>5750</v>
      </c>
      <c r="H25">
        <v>67.2</v>
      </c>
      <c r="I25">
        <v>23.2</v>
      </c>
      <c r="J25">
        <v>845</v>
      </c>
      <c r="K25">
        <v>4.0599999999999996</v>
      </c>
      <c r="L25">
        <v>1646.1</v>
      </c>
      <c r="M25">
        <v>3.5</v>
      </c>
      <c r="N25">
        <v>2341.8000000000002</v>
      </c>
      <c r="O25">
        <v>9.1999999999999993</v>
      </c>
      <c r="P25">
        <v>33</v>
      </c>
      <c r="Q25">
        <v>1.43</v>
      </c>
      <c r="R25">
        <v>141.5</v>
      </c>
      <c r="S25">
        <v>0.47</v>
      </c>
      <c r="T25">
        <v>51</v>
      </c>
      <c r="U25">
        <v>0.49</v>
      </c>
      <c r="V25">
        <v>7.4999999999999997E-2</v>
      </c>
      <c r="W25">
        <v>26.4</v>
      </c>
      <c r="X25">
        <v>53.8</v>
      </c>
      <c r="Y25">
        <v>1.0900000000000001</v>
      </c>
      <c r="Z25">
        <v>177.3</v>
      </c>
      <c r="AA25">
        <v>5.8000000000000003E-2</v>
      </c>
      <c r="AB25" t="s">
        <v>324</v>
      </c>
      <c r="AC25">
        <v>2.09</v>
      </c>
      <c r="AD25">
        <v>2.5999999999999999E-2</v>
      </c>
      <c r="AE25">
        <v>0.34</v>
      </c>
      <c r="AF25">
        <v>1.3</v>
      </c>
      <c r="AG25">
        <v>6.1</v>
      </c>
      <c r="AH25">
        <v>0.27</v>
      </c>
      <c r="AI25">
        <v>0.14000000000000001</v>
      </c>
      <c r="AJ25">
        <v>206</v>
      </c>
      <c r="AK25">
        <v>0.9</v>
      </c>
      <c r="AL25">
        <v>0.04</v>
      </c>
      <c r="AM25">
        <v>7.4</v>
      </c>
    </row>
    <row r="26" spans="1:39" x14ac:dyDescent="0.2">
      <c r="A26" t="s">
        <v>334</v>
      </c>
      <c r="B26" t="s">
        <v>323</v>
      </c>
      <c r="C26">
        <v>1.46</v>
      </c>
      <c r="D26">
        <v>429.58</v>
      </c>
      <c r="E26">
        <v>185.29</v>
      </c>
      <c r="F26">
        <v>487.9</v>
      </c>
      <c r="G26">
        <v>4135</v>
      </c>
      <c r="H26">
        <v>67.8</v>
      </c>
      <c r="I26">
        <v>22.8</v>
      </c>
      <c r="J26">
        <v>645</v>
      </c>
      <c r="K26">
        <v>4.08</v>
      </c>
      <c r="L26">
        <v>1802.8</v>
      </c>
      <c r="M26">
        <v>3.3</v>
      </c>
      <c r="N26">
        <v>2636.1</v>
      </c>
      <c r="O26">
        <v>8.6</v>
      </c>
      <c r="P26">
        <v>31.9</v>
      </c>
      <c r="Q26">
        <v>1.61</v>
      </c>
      <c r="R26">
        <v>186.26</v>
      </c>
      <c r="S26">
        <v>0.47</v>
      </c>
      <c r="T26">
        <v>50</v>
      </c>
      <c r="U26">
        <v>0.5</v>
      </c>
      <c r="V26">
        <v>7.9000000000000001E-2</v>
      </c>
      <c r="W26">
        <v>24.8</v>
      </c>
      <c r="X26">
        <v>52.4</v>
      </c>
      <c r="Y26">
        <v>1.08</v>
      </c>
      <c r="Z26">
        <v>175.5</v>
      </c>
      <c r="AA26">
        <v>5.5E-2</v>
      </c>
      <c r="AB26" t="s">
        <v>324</v>
      </c>
      <c r="AC26">
        <v>1.98</v>
      </c>
      <c r="AD26">
        <v>2.3E-2</v>
      </c>
      <c r="AE26">
        <v>0.32</v>
      </c>
      <c r="AF26">
        <v>1.4</v>
      </c>
      <c r="AG26">
        <v>6</v>
      </c>
      <c r="AH26">
        <v>0.27</v>
      </c>
      <c r="AI26">
        <v>0.18</v>
      </c>
      <c r="AJ26">
        <v>229</v>
      </c>
      <c r="AK26">
        <v>0.9</v>
      </c>
      <c r="AL26">
        <v>0.06</v>
      </c>
      <c r="AM26">
        <v>7.1</v>
      </c>
    </row>
    <row r="27" spans="1:39" x14ac:dyDescent="0.2">
      <c r="A27" t="s">
        <v>335</v>
      </c>
      <c r="B27" t="s">
        <v>323</v>
      </c>
      <c r="C27">
        <v>1.45</v>
      </c>
      <c r="D27">
        <v>397.96</v>
      </c>
      <c r="E27">
        <v>168.65</v>
      </c>
      <c r="F27">
        <v>440.9</v>
      </c>
      <c r="G27">
        <v>3650</v>
      </c>
      <c r="H27">
        <v>67.5</v>
      </c>
      <c r="I27">
        <v>22.6</v>
      </c>
      <c r="J27">
        <v>645</v>
      </c>
      <c r="K27">
        <v>4.05</v>
      </c>
      <c r="L27">
        <v>1888</v>
      </c>
      <c r="M27">
        <v>3.3</v>
      </c>
      <c r="N27">
        <v>2380.8000000000002</v>
      </c>
      <c r="O27">
        <v>8.6</v>
      </c>
      <c r="P27">
        <v>32.5</v>
      </c>
      <c r="Q27">
        <v>1.45</v>
      </c>
      <c r="R27">
        <v>152.30000000000001</v>
      </c>
      <c r="S27">
        <v>0.45</v>
      </c>
      <c r="T27">
        <v>51</v>
      </c>
      <c r="U27">
        <v>0.5</v>
      </c>
      <c r="V27">
        <v>7.4999999999999997E-2</v>
      </c>
      <c r="W27">
        <v>24.6</v>
      </c>
      <c r="X27">
        <v>52.8</v>
      </c>
      <c r="Y27">
        <v>1.0900000000000001</v>
      </c>
      <c r="Z27">
        <v>172.7</v>
      </c>
      <c r="AA27">
        <v>5.7000000000000002E-2</v>
      </c>
      <c r="AB27" t="s">
        <v>324</v>
      </c>
      <c r="AC27">
        <v>2</v>
      </c>
      <c r="AD27">
        <v>2.4E-2</v>
      </c>
      <c r="AE27">
        <v>0.32</v>
      </c>
      <c r="AF27">
        <v>1.7</v>
      </c>
      <c r="AG27">
        <v>6</v>
      </c>
      <c r="AH27">
        <v>0.27</v>
      </c>
      <c r="AI27">
        <v>0.18</v>
      </c>
      <c r="AJ27">
        <v>199</v>
      </c>
      <c r="AK27">
        <v>0.8</v>
      </c>
      <c r="AL27">
        <v>0.05</v>
      </c>
      <c r="AM27">
        <v>7.2</v>
      </c>
    </row>
    <row r="28" spans="1:39" x14ac:dyDescent="0.2">
      <c r="A28" t="s">
        <v>336</v>
      </c>
      <c r="B28" t="s">
        <v>323</v>
      </c>
      <c r="C28">
        <v>1.41</v>
      </c>
      <c r="D28">
        <v>381.43</v>
      </c>
      <c r="E28">
        <v>171.35</v>
      </c>
      <c r="F28">
        <v>500.6</v>
      </c>
      <c r="G28">
        <v>3347</v>
      </c>
      <c r="H28">
        <v>66.7</v>
      </c>
      <c r="I28">
        <v>22.1</v>
      </c>
      <c r="J28">
        <v>672</v>
      </c>
      <c r="K28">
        <v>3.96</v>
      </c>
      <c r="L28">
        <v>1538.9</v>
      </c>
      <c r="M28">
        <v>3.2</v>
      </c>
      <c r="N28">
        <v>2436</v>
      </c>
      <c r="O28">
        <v>8.5</v>
      </c>
      <c r="P28">
        <v>32</v>
      </c>
      <c r="Q28">
        <v>1.67</v>
      </c>
      <c r="R28">
        <v>165.05</v>
      </c>
      <c r="S28">
        <v>0.49</v>
      </c>
      <c r="T28">
        <v>51</v>
      </c>
      <c r="U28">
        <v>0.53</v>
      </c>
      <c r="V28">
        <v>7.2999999999999995E-2</v>
      </c>
      <c r="W28">
        <v>24.3</v>
      </c>
      <c r="X28">
        <v>52.6</v>
      </c>
      <c r="Y28">
        <v>1.0900000000000001</v>
      </c>
      <c r="Z28">
        <v>170.1</v>
      </c>
      <c r="AA28">
        <v>5.6000000000000001E-2</v>
      </c>
      <c r="AB28" t="s">
        <v>324</v>
      </c>
      <c r="AC28">
        <v>1.98</v>
      </c>
      <c r="AD28">
        <v>2.4E-2</v>
      </c>
      <c r="AE28">
        <v>0.31</v>
      </c>
      <c r="AF28">
        <v>1.4</v>
      </c>
      <c r="AG28">
        <v>6</v>
      </c>
      <c r="AH28">
        <v>0.27</v>
      </c>
      <c r="AI28">
        <v>0.18</v>
      </c>
      <c r="AJ28">
        <v>213</v>
      </c>
      <c r="AK28">
        <v>0.9</v>
      </c>
      <c r="AL28">
        <v>0.06</v>
      </c>
      <c r="AM28">
        <v>7.1</v>
      </c>
    </row>
    <row r="29" spans="1:39" x14ac:dyDescent="0.2">
      <c r="A29" t="s">
        <v>337</v>
      </c>
      <c r="B29" t="s">
        <v>323</v>
      </c>
      <c r="C29">
        <v>1.47</v>
      </c>
      <c r="D29">
        <v>382.67</v>
      </c>
      <c r="E29">
        <v>169.7</v>
      </c>
      <c r="F29">
        <v>472.4</v>
      </c>
      <c r="G29">
        <v>3437</v>
      </c>
      <c r="H29">
        <v>66.7</v>
      </c>
      <c r="I29">
        <v>22.3</v>
      </c>
      <c r="J29">
        <v>660</v>
      </c>
      <c r="K29">
        <v>3.94</v>
      </c>
      <c r="L29">
        <v>1475.3</v>
      </c>
      <c r="M29">
        <v>3.3</v>
      </c>
      <c r="N29">
        <v>2547.6</v>
      </c>
      <c r="O29">
        <v>8.5</v>
      </c>
      <c r="P29">
        <v>31.9</v>
      </c>
      <c r="Q29">
        <v>1.63</v>
      </c>
      <c r="R29">
        <v>163.62</v>
      </c>
      <c r="S29">
        <v>0.49</v>
      </c>
      <c r="T29">
        <v>50</v>
      </c>
      <c r="U29">
        <v>0.53</v>
      </c>
      <c r="V29">
        <v>7.0999999999999994E-2</v>
      </c>
      <c r="W29">
        <v>24.4</v>
      </c>
      <c r="X29">
        <v>52.6</v>
      </c>
      <c r="Y29">
        <v>1.0900000000000001</v>
      </c>
      <c r="Z29">
        <v>169.9</v>
      </c>
      <c r="AA29">
        <v>5.6000000000000001E-2</v>
      </c>
      <c r="AB29" t="s">
        <v>324</v>
      </c>
      <c r="AC29">
        <v>1.99</v>
      </c>
      <c r="AD29">
        <v>2.3E-2</v>
      </c>
      <c r="AE29">
        <v>0.31</v>
      </c>
      <c r="AF29">
        <v>1.4</v>
      </c>
      <c r="AG29">
        <v>6</v>
      </c>
      <c r="AH29">
        <v>0.27</v>
      </c>
      <c r="AI29">
        <v>0.19</v>
      </c>
      <c r="AJ29">
        <v>211</v>
      </c>
      <c r="AK29">
        <v>0.8</v>
      </c>
      <c r="AL29">
        <v>0.06</v>
      </c>
      <c r="AM29">
        <v>7.1</v>
      </c>
    </row>
    <row r="30" spans="1:39" x14ac:dyDescent="0.2">
      <c r="A30" t="s">
        <v>338</v>
      </c>
      <c r="B30" t="s">
        <v>323</v>
      </c>
      <c r="C30">
        <v>1.44</v>
      </c>
      <c r="D30">
        <v>397.09</v>
      </c>
      <c r="E30">
        <v>175.7</v>
      </c>
      <c r="F30">
        <v>493.7</v>
      </c>
      <c r="G30">
        <v>3529</v>
      </c>
      <c r="H30">
        <v>67.599999999999994</v>
      </c>
      <c r="I30">
        <v>22.6</v>
      </c>
      <c r="J30">
        <v>696</v>
      </c>
      <c r="K30">
        <v>4.05</v>
      </c>
      <c r="L30">
        <v>1564.6</v>
      </c>
      <c r="M30">
        <v>3.2</v>
      </c>
      <c r="N30">
        <v>2522.4</v>
      </c>
      <c r="O30">
        <v>8.6999999999999993</v>
      </c>
      <c r="P30">
        <v>33.1</v>
      </c>
      <c r="Q30">
        <v>1.55</v>
      </c>
      <c r="R30">
        <v>155.13999999999999</v>
      </c>
      <c r="S30">
        <v>0.47</v>
      </c>
      <c r="T30">
        <v>50</v>
      </c>
      <c r="U30">
        <v>0.51</v>
      </c>
      <c r="V30">
        <v>7.4999999999999997E-2</v>
      </c>
      <c r="W30">
        <v>25.1</v>
      </c>
      <c r="X30">
        <v>53.1</v>
      </c>
      <c r="Y30">
        <v>1.0900000000000001</v>
      </c>
      <c r="Z30">
        <v>172.3</v>
      </c>
      <c r="AA30">
        <v>5.8000000000000003E-2</v>
      </c>
      <c r="AB30" t="s">
        <v>324</v>
      </c>
      <c r="AC30">
        <v>2.0099999999999998</v>
      </c>
      <c r="AD30">
        <v>2.5999999999999999E-2</v>
      </c>
      <c r="AE30">
        <v>0.31</v>
      </c>
      <c r="AF30">
        <v>1.5</v>
      </c>
      <c r="AG30">
        <v>6</v>
      </c>
      <c r="AH30">
        <v>0.26</v>
      </c>
      <c r="AI30">
        <v>0.18</v>
      </c>
      <c r="AJ30">
        <v>219</v>
      </c>
      <c r="AK30">
        <v>0.8</v>
      </c>
      <c r="AL30">
        <v>0.06</v>
      </c>
      <c r="AM30">
        <v>7.2</v>
      </c>
    </row>
    <row r="31" spans="1:39" x14ac:dyDescent="0.2">
      <c r="A31" t="s">
        <v>339</v>
      </c>
      <c r="B31" t="s">
        <v>323</v>
      </c>
      <c r="C31">
        <v>1.46</v>
      </c>
      <c r="D31">
        <v>457.18</v>
      </c>
      <c r="E31">
        <v>179.19</v>
      </c>
      <c r="F31">
        <v>503.8</v>
      </c>
      <c r="G31">
        <v>3701</v>
      </c>
      <c r="H31">
        <v>68.5</v>
      </c>
      <c r="I31">
        <v>22.8</v>
      </c>
      <c r="J31">
        <v>715</v>
      </c>
      <c r="K31">
        <v>4.12</v>
      </c>
      <c r="L31">
        <v>1706.2</v>
      </c>
      <c r="M31">
        <v>3.1</v>
      </c>
      <c r="N31">
        <v>2721.9</v>
      </c>
      <c r="O31">
        <v>8.6</v>
      </c>
      <c r="P31">
        <v>33.6</v>
      </c>
      <c r="Q31">
        <v>1.63</v>
      </c>
      <c r="R31">
        <v>167.41</v>
      </c>
      <c r="S31">
        <v>0.48</v>
      </c>
      <c r="T31">
        <v>52</v>
      </c>
      <c r="U31">
        <v>0.54</v>
      </c>
      <c r="V31">
        <v>7.8E-2</v>
      </c>
      <c r="W31">
        <v>24.8</v>
      </c>
      <c r="X31">
        <v>54.1</v>
      </c>
      <c r="Y31">
        <v>1.1200000000000001</v>
      </c>
      <c r="Z31">
        <v>172.3</v>
      </c>
      <c r="AA31">
        <v>5.8000000000000003E-2</v>
      </c>
      <c r="AB31" t="s">
        <v>324</v>
      </c>
      <c r="AC31">
        <v>2.04</v>
      </c>
      <c r="AD31">
        <v>2.4E-2</v>
      </c>
      <c r="AE31">
        <v>0.31</v>
      </c>
      <c r="AF31">
        <v>1.6</v>
      </c>
      <c r="AG31">
        <v>6.2</v>
      </c>
      <c r="AH31">
        <v>0.27</v>
      </c>
      <c r="AI31">
        <v>0.19</v>
      </c>
      <c r="AJ31">
        <v>245</v>
      </c>
      <c r="AK31">
        <v>0.8</v>
      </c>
      <c r="AL31">
        <v>0.05</v>
      </c>
      <c r="AM31">
        <v>7.3</v>
      </c>
    </row>
    <row r="32" spans="1:39" x14ac:dyDescent="0.2">
      <c r="A32" t="s">
        <v>340</v>
      </c>
      <c r="B32" t="s">
        <v>323</v>
      </c>
      <c r="C32">
        <v>1.46</v>
      </c>
      <c r="D32">
        <v>423.88</v>
      </c>
      <c r="E32">
        <v>172.38</v>
      </c>
      <c r="F32">
        <v>467</v>
      </c>
      <c r="G32">
        <v>3837</v>
      </c>
      <c r="H32">
        <v>69.7</v>
      </c>
      <c r="I32">
        <v>23.4</v>
      </c>
      <c r="J32">
        <v>684</v>
      </c>
      <c r="K32">
        <v>4.03</v>
      </c>
      <c r="L32">
        <v>1604.3</v>
      </c>
      <c r="M32">
        <v>3.2</v>
      </c>
      <c r="N32">
        <v>2549.9</v>
      </c>
      <c r="O32">
        <v>8.6</v>
      </c>
      <c r="P32">
        <v>32.9</v>
      </c>
      <c r="Q32">
        <v>1.56</v>
      </c>
      <c r="R32">
        <v>155.09</v>
      </c>
      <c r="S32">
        <v>0.47</v>
      </c>
      <c r="T32">
        <v>52</v>
      </c>
      <c r="U32">
        <v>0.52</v>
      </c>
      <c r="V32">
        <v>7.2999999999999995E-2</v>
      </c>
      <c r="W32">
        <v>24.9</v>
      </c>
      <c r="X32">
        <v>53.9</v>
      </c>
      <c r="Y32">
        <v>1.1299999999999999</v>
      </c>
      <c r="Z32">
        <v>168.3</v>
      </c>
      <c r="AA32">
        <v>5.7000000000000002E-2</v>
      </c>
      <c r="AB32" t="s">
        <v>324</v>
      </c>
      <c r="AC32">
        <v>2.0099999999999998</v>
      </c>
      <c r="AD32">
        <v>2.5000000000000001E-2</v>
      </c>
      <c r="AE32">
        <v>0.32</v>
      </c>
      <c r="AF32">
        <v>1.6</v>
      </c>
      <c r="AG32">
        <v>6.1</v>
      </c>
      <c r="AH32">
        <v>0.27</v>
      </c>
      <c r="AI32">
        <v>0.19</v>
      </c>
      <c r="AJ32">
        <v>205</v>
      </c>
      <c r="AK32">
        <v>0.8</v>
      </c>
      <c r="AL32">
        <v>0.06</v>
      </c>
      <c r="AM32">
        <v>7.3</v>
      </c>
    </row>
    <row r="33" spans="1:39" x14ac:dyDescent="0.2">
      <c r="A33" t="s">
        <v>341</v>
      </c>
      <c r="B33" t="s">
        <v>323</v>
      </c>
      <c r="C33">
        <v>1.42</v>
      </c>
      <c r="D33">
        <v>442.02</v>
      </c>
      <c r="E33">
        <v>180.64</v>
      </c>
      <c r="F33">
        <v>473.9</v>
      </c>
      <c r="G33">
        <v>4136</v>
      </c>
      <c r="H33">
        <v>71.3</v>
      </c>
      <c r="I33">
        <v>23.6</v>
      </c>
      <c r="J33">
        <v>705</v>
      </c>
      <c r="K33">
        <v>4.17</v>
      </c>
      <c r="L33">
        <v>1748.3</v>
      </c>
      <c r="M33">
        <v>3.3</v>
      </c>
      <c r="N33">
        <v>2557.6999999999998</v>
      </c>
      <c r="O33">
        <v>8.8000000000000007</v>
      </c>
      <c r="P33">
        <v>33.9</v>
      </c>
      <c r="Q33">
        <v>1.55</v>
      </c>
      <c r="R33">
        <v>156.68</v>
      </c>
      <c r="S33">
        <v>0.47</v>
      </c>
      <c r="T33">
        <v>53</v>
      </c>
      <c r="U33">
        <v>0.52</v>
      </c>
      <c r="V33">
        <v>7.6999999999999999E-2</v>
      </c>
      <c r="W33">
        <v>25.8</v>
      </c>
      <c r="X33">
        <v>55.4</v>
      </c>
      <c r="Y33">
        <v>1.1499999999999999</v>
      </c>
      <c r="Z33">
        <v>173.3</v>
      </c>
      <c r="AA33">
        <v>5.8000000000000003E-2</v>
      </c>
      <c r="AB33" t="s">
        <v>324</v>
      </c>
      <c r="AC33">
        <v>2.06</v>
      </c>
      <c r="AD33">
        <v>2.5999999999999999E-2</v>
      </c>
      <c r="AE33">
        <v>0.32</v>
      </c>
      <c r="AF33">
        <v>1.9</v>
      </c>
      <c r="AG33">
        <v>6.3</v>
      </c>
      <c r="AH33">
        <v>0.27</v>
      </c>
      <c r="AI33">
        <v>0.19</v>
      </c>
      <c r="AJ33">
        <v>220</v>
      </c>
      <c r="AK33">
        <v>0.9</v>
      </c>
      <c r="AL33">
        <v>0.05</v>
      </c>
      <c r="AM33">
        <v>7.5</v>
      </c>
    </row>
    <row r="34" spans="1:39" x14ac:dyDescent="0.2">
      <c r="A34" t="s">
        <v>342</v>
      </c>
      <c r="B34" t="s">
        <v>323</v>
      </c>
      <c r="C34">
        <v>4.0199999999999996</v>
      </c>
      <c r="D34">
        <v>31.08</v>
      </c>
      <c r="E34">
        <v>25.62</v>
      </c>
      <c r="F34">
        <v>106.7</v>
      </c>
      <c r="G34">
        <v>2598</v>
      </c>
      <c r="H34">
        <v>25</v>
      </c>
      <c r="I34">
        <v>6.5</v>
      </c>
      <c r="J34">
        <v>203</v>
      </c>
      <c r="K34">
        <v>0.94</v>
      </c>
      <c r="L34">
        <v>805.5</v>
      </c>
      <c r="M34">
        <v>7.4</v>
      </c>
      <c r="N34">
        <v>429.6</v>
      </c>
      <c r="O34">
        <v>0.8</v>
      </c>
      <c r="P34">
        <v>37.799999999999997</v>
      </c>
      <c r="Q34">
        <v>0.42</v>
      </c>
      <c r="R34">
        <v>11.09</v>
      </c>
      <c r="S34">
        <v>0.14000000000000001</v>
      </c>
      <c r="T34">
        <v>14</v>
      </c>
      <c r="U34">
        <v>0.96</v>
      </c>
      <c r="V34">
        <v>9.5000000000000001E-2</v>
      </c>
      <c r="W34">
        <v>8.6</v>
      </c>
      <c r="X34">
        <v>19.100000000000001</v>
      </c>
      <c r="Y34">
        <v>0.35</v>
      </c>
      <c r="Z34">
        <v>51.1</v>
      </c>
      <c r="AA34">
        <v>1.4E-2</v>
      </c>
      <c r="AB34" t="s">
        <v>324</v>
      </c>
      <c r="AC34">
        <v>0.6</v>
      </c>
      <c r="AD34">
        <v>2.7E-2</v>
      </c>
      <c r="AE34">
        <v>0.2</v>
      </c>
      <c r="AF34">
        <v>0.4</v>
      </c>
      <c r="AG34">
        <v>1.2</v>
      </c>
      <c r="AH34">
        <v>0.08</v>
      </c>
      <c r="AI34">
        <v>1.36</v>
      </c>
      <c r="AJ34">
        <v>257</v>
      </c>
      <c r="AK34">
        <v>0.8</v>
      </c>
      <c r="AL34">
        <v>0.03</v>
      </c>
      <c r="AM34">
        <v>1.8</v>
      </c>
    </row>
    <row r="35" spans="1:39" x14ac:dyDescent="0.2">
      <c r="A35" t="s">
        <v>343</v>
      </c>
      <c r="B35" t="s">
        <v>323</v>
      </c>
      <c r="C35">
        <v>4.01</v>
      </c>
      <c r="D35">
        <v>30.23</v>
      </c>
      <c r="E35">
        <v>27.2</v>
      </c>
      <c r="F35">
        <v>109.9</v>
      </c>
      <c r="G35">
        <v>2513</v>
      </c>
      <c r="H35">
        <v>23.9</v>
      </c>
      <c r="I35">
        <v>6</v>
      </c>
      <c r="J35">
        <v>151</v>
      </c>
      <c r="K35">
        <v>1</v>
      </c>
      <c r="L35">
        <v>838.1</v>
      </c>
      <c r="M35">
        <v>7.2</v>
      </c>
      <c r="N35">
        <v>366.6</v>
      </c>
      <c r="O35">
        <v>0.8</v>
      </c>
      <c r="P35">
        <v>35.799999999999997</v>
      </c>
      <c r="Q35">
        <v>0.42</v>
      </c>
      <c r="R35">
        <v>13.72</v>
      </c>
      <c r="S35">
        <v>0.14000000000000001</v>
      </c>
      <c r="T35">
        <v>14</v>
      </c>
      <c r="U35">
        <v>0.9</v>
      </c>
      <c r="V35">
        <v>8.7999999999999995E-2</v>
      </c>
      <c r="W35">
        <v>8.5</v>
      </c>
      <c r="X35">
        <v>18</v>
      </c>
      <c r="Y35">
        <v>0.33</v>
      </c>
      <c r="Z35">
        <v>50.3</v>
      </c>
      <c r="AA35">
        <v>1.4E-2</v>
      </c>
      <c r="AB35" t="s">
        <v>324</v>
      </c>
      <c r="AC35">
        <v>0.56999999999999995</v>
      </c>
      <c r="AD35">
        <v>2.5999999999999999E-2</v>
      </c>
      <c r="AE35">
        <v>0.23</v>
      </c>
      <c r="AF35">
        <v>0.4</v>
      </c>
      <c r="AG35">
        <v>1.1000000000000001</v>
      </c>
      <c r="AH35">
        <v>0.1</v>
      </c>
      <c r="AI35">
        <v>1.42</v>
      </c>
      <c r="AJ35">
        <v>281</v>
      </c>
      <c r="AK35">
        <v>0.8</v>
      </c>
      <c r="AL35">
        <v>0.03</v>
      </c>
      <c r="AM35">
        <v>1.8</v>
      </c>
    </row>
    <row r="36" spans="1:39" x14ac:dyDescent="0.2">
      <c r="A36" t="s">
        <v>344</v>
      </c>
      <c r="B36" t="s">
        <v>323</v>
      </c>
      <c r="C36">
        <v>4.66</v>
      </c>
      <c r="D36">
        <v>304.85000000000002</v>
      </c>
      <c r="E36">
        <v>158.93</v>
      </c>
      <c r="F36">
        <v>331</v>
      </c>
      <c r="G36">
        <v>1038</v>
      </c>
      <c r="H36">
        <v>33</v>
      </c>
      <c r="I36">
        <v>9</v>
      </c>
      <c r="J36">
        <v>247</v>
      </c>
      <c r="K36">
        <v>3.07</v>
      </c>
      <c r="L36">
        <v>23.9</v>
      </c>
      <c r="M36">
        <v>1.5</v>
      </c>
      <c r="N36">
        <v>8</v>
      </c>
      <c r="O36">
        <v>1.8</v>
      </c>
      <c r="P36">
        <v>67.8</v>
      </c>
      <c r="Q36">
        <v>1.99</v>
      </c>
      <c r="R36">
        <v>5.41</v>
      </c>
      <c r="S36">
        <v>0.3</v>
      </c>
      <c r="T36">
        <v>74</v>
      </c>
      <c r="U36">
        <v>0.74</v>
      </c>
      <c r="V36">
        <v>8.2000000000000003E-2</v>
      </c>
      <c r="W36">
        <v>7.7</v>
      </c>
      <c r="X36">
        <v>49.9</v>
      </c>
      <c r="Y36">
        <v>0.96</v>
      </c>
      <c r="Z36">
        <v>327</v>
      </c>
      <c r="AA36">
        <v>0.10199999999999999</v>
      </c>
      <c r="AB36">
        <v>41</v>
      </c>
      <c r="AC36">
        <v>1.67</v>
      </c>
      <c r="AD36">
        <v>1.772</v>
      </c>
      <c r="AE36">
        <v>0.28999999999999998</v>
      </c>
      <c r="AF36">
        <v>0.2</v>
      </c>
      <c r="AG36">
        <v>5.0999999999999996</v>
      </c>
      <c r="AH36">
        <v>0.42</v>
      </c>
      <c r="AI36">
        <v>1.25</v>
      </c>
      <c r="AJ36">
        <v>2912</v>
      </c>
      <c r="AK36">
        <v>1.1000000000000001</v>
      </c>
      <c r="AL36">
        <v>0.04</v>
      </c>
      <c r="AM36">
        <v>5.0999999999999996</v>
      </c>
    </row>
    <row r="37" spans="1:39" x14ac:dyDescent="0.2">
      <c r="A37" t="s">
        <v>345</v>
      </c>
      <c r="B37" t="s">
        <v>323</v>
      </c>
      <c r="C37">
        <v>4.59</v>
      </c>
      <c r="D37">
        <v>298.22000000000003</v>
      </c>
      <c r="E37">
        <v>157.61000000000001</v>
      </c>
      <c r="F37">
        <v>320.8</v>
      </c>
      <c r="G37">
        <v>1044</v>
      </c>
      <c r="H37">
        <v>32</v>
      </c>
      <c r="I37">
        <v>8.6</v>
      </c>
      <c r="J37">
        <v>240</v>
      </c>
      <c r="K37">
        <v>2.99</v>
      </c>
      <c r="L37">
        <v>23.5</v>
      </c>
      <c r="M37">
        <v>1.5</v>
      </c>
      <c r="N37">
        <v>10.6</v>
      </c>
      <c r="O37">
        <v>1.8</v>
      </c>
      <c r="P37">
        <v>65.2</v>
      </c>
      <c r="Q37">
        <v>1.93</v>
      </c>
      <c r="R37">
        <v>5.71</v>
      </c>
      <c r="S37">
        <v>0.3</v>
      </c>
      <c r="T37">
        <v>72</v>
      </c>
      <c r="U37">
        <v>0.72</v>
      </c>
      <c r="V37">
        <v>0.08</v>
      </c>
      <c r="W37">
        <v>7.5</v>
      </c>
      <c r="X37">
        <v>49.2</v>
      </c>
      <c r="Y37">
        <v>0.94</v>
      </c>
      <c r="Z37">
        <v>310.8</v>
      </c>
      <c r="AA37">
        <v>0.1</v>
      </c>
      <c r="AB37">
        <v>42</v>
      </c>
      <c r="AC37">
        <v>1.61</v>
      </c>
      <c r="AD37">
        <v>1.728</v>
      </c>
      <c r="AE37">
        <v>0.28999999999999998</v>
      </c>
      <c r="AF37">
        <v>0.2</v>
      </c>
      <c r="AG37">
        <v>5</v>
      </c>
      <c r="AH37">
        <v>0.4</v>
      </c>
      <c r="AI37">
        <v>1.21</v>
      </c>
      <c r="AJ37">
        <v>2762</v>
      </c>
      <c r="AK37">
        <v>1</v>
      </c>
      <c r="AL37">
        <v>0.04</v>
      </c>
      <c r="AM37">
        <v>5</v>
      </c>
    </row>
    <row r="38" spans="1:39" x14ac:dyDescent="0.2">
      <c r="A38" t="s">
        <v>346</v>
      </c>
    </row>
    <row r="39" spans="1:39" x14ac:dyDescent="0.2">
      <c r="A39" t="s">
        <v>325</v>
      </c>
      <c r="B39" t="s">
        <v>323</v>
      </c>
      <c r="C39">
        <v>1.44</v>
      </c>
      <c r="D39">
        <v>363.68</v>
      </c>
      <c r="E39">
        <v>160.01</v>
      </c>
      <c r="F39">
        <v>455.9</v>
      </c>
      <c r="G39">
        <v>3393</v>
      </c>
      <c r="H39">
        <v>65.3</v>
      </c>
      <c r="I39">
        <v>21.7</v>
      </c>
      <c r="J39">
        <v>678</v>
      </c>
      <c r="K39">
        <v>3.99</v>
      </c>
      <c r="L39">
        <v>1961.5</v>
      </c>
      <c r="M39">
        <v>3.6</v>
      </c>
      <c r="N39">
        <v>2369.1999999999998</v>
      </c>
      <c r="O39">
        <v>9</v>
      </c>
      <c r="P39">
        <v>33</v>
      </c>
      <c r="Q39">
        <v>1.7</v>
      </c>
      <c r="R39">
        <v>175.22</v>
      </c>
      <c r="S39">
        <v>0.49</v>
      </c>
      <c r="T39">
        <v>50</v>
      </c>
      <c r="U39">
        <v>0.51</v>
      </c>
      <c r="V39">
        <v>7.2999999999999995E-2</v>
      </c>
      <c r="W39">
        <v>24.8</v>
      </c>
      <c r="X39">
        <v>52.1</v>
      </c>
      <c r="Y39">
        <v>1.08</v>
      </c>
      <c r="Z39">
        <v>171.3</v>
      </c>
      <c r="AA39">
        <v>5.7000000000000002E-2</v>
      </c>
      <c r="AB39" t="s">
        <v>324</v>
      </c>
      <c r="AC39">
        <v>1.96</v>
      </c>
      <c r="AD39">
        <v>2.4E-2</v>
      </c>
      <c r="AE39">
        <v>0.32</v>
      </c>
      <c r="AF39">
        <v>1.4</v>
      </c>
      <c r="AG39">
        <v>6</v>
      </c>
      <c r="AH39">
        <v>0.28999999999999998</v>
      </c>
      <c r="AI39">
        <v>0.15</v>
      </c>
      <c r="AJ39">
        <v>175</v>
      </c>
      <c r="AK39">
        <v>0.9</v>
      </c>
      <c r="AL39">
        <v>0.05</v>
      </c>
      <c r="AM39">
        <v>7.2</v>
      </c>
    </row>
    <row r="40" spans="1:39" x14ac:dyDescent="0.2">
      <c r="A40" t="s">
        <v>325</v>
      </c>
      <c r="B40" t="s">
        <v>347</v>
      </c>
      <c r="C40">
        <v>1.39</v>
      </c>
      <c r="D40">
        <v>359.53</v>
      </c>
      <c r="E40">
        <v>157.96</v>
      </c>
      <c r="F40">
        <v>449.1</v>
      </c>
      <c r="G40">
        <v>3325</v>
      </c>
      <c r="H40">
        <v>64.599999999999994</v>
      </c>
      <c r="I40">
        <v>21.4</v>
      </c>
      <c r="J40">
        <v>662</v>
      </c>
      <c r="K40">
        <v>3.94</v>
      </c>
      <c r="L40">
        <v>1934.1</v>
      </c>
      <c r="M40">
        <v>3.5</v>
      </c>
      <c r="N40">
        <v>2314.1</v>
      </c>
      <c r="O40">
        <v>8.8000000000000007</v>
      </c>
      <c r="P40">
        <v>32.299999999999997</v>
      </c>
      <c r="Q40">
        <v>1.69</v>
      </c>
      <c r="R40">
        <v>170.9</v>
      </c>
      <c r="S40">
        <v>0.49</v>
      </c>
      <c r="T40">
        <v>50</v>
      </c>
      <c r="U40">
        <v>0.51</v>
      </c>
      <c r="V40">
        <v>7.2999999999999995E-2</v>
      </c>
      <c r="W40">
        <v>24.7</v>
      </c>
      <c r="X40">
        <v>51.5</v>
      </c>
      <c r="Y40">
        <v>1.06</v>
      </c>
      <c r="Z40">
        <v>168.9</v>
      </c>
      <c r="AA40">
        <v>5.6000000000000001E-2</v>
      </c>
      <c r="AB40" t="s">
        <v>324</v>
      </c>
      <c r="AC40">
        <v>1.96</v>
      </c>
      <c r="AD40">
        <v>2.3E-2</v>
      </c>
      <c r="AE40">
        <v>0.31</v>
      </c>
      <c r="AF40">
        <v>1.5</v>
      </c>
      <c r="AG40">
        <v>5.9</v>
      </c>
      <c r="AH40">
        <v>0.28000000000000003</v>
      </c>
      <c r="AI40">
        <v>0.15</v>
      </c>
      <c r="AJ40">
        <v>200</v>
      </c>
      <c r="AK40">
        <v>0.9</v>
      </c>
      <c r="AL40">
        <v>0.05</v>
      </c>
      <c r="AM40">
        <v>7.1</v>
      </c>
    </row>
    <row r="41" spans="1:39" x14ac:dyDescent="0.2">
      <c r="A41" t="s">
        <v>348</v>
      </c>
    </row>
    <row r="42" spans="1:39" x14ac:dyDescent="0.2">
      <c r="A42" t="s">
        <v>349</v>
      </c>
      <c r="B42" t="s">
        <v>350</v>
      </c>
      <c r="C42">
        <v>14.98</v>
      </c>
      <c r="D42">
        <v>147.59</v>
      </c>
      <c r="E42">
        <v>135.35</v>
      </c>
      <c r="F42">
        <v>335</v>
      </c>
      <c r="G42">
        <v>1804</v>
      </c>
      <c r="H42">
        <v>83</v>
      </c>
      <c r="I42">
        <v>14</v>
      </c>
      <c r="J42">
        <v>1034</v>
      </c>
      <c r="K42">
        <v>3.1</v>
      </c>
      <c r="L42">
        <v>43.2</v>
      </c>
      <c r="M42">
        <v>2.4</v>
      </c>
      <c r="N42">
        <v>98.2</v>
      </c>
      <c r="O42">
        <v>7.3</v>
      </c>
      <c r="P42">
        <v>64</v>
      </c>
      <c r="Q42">
        <v>2.2599999999999998</v>
      </c>
      <c r="R42">
        <v>7.02</v>
      </c>
      <c r="S42">
        <v>10.85</v>
      </c>
      <c r="T42">
        <v>48</v>
      </c>
      <c r="U42">
        <v>1.05</v>
      </c>
      <c r="V42">
        <v>6.9000000000000006E-2</v>
      </c>
      <c r="W42">
        <v>16.7</v>
      </c>
      <c r="X42">
        <v>58.7</v>
      </c>
      <c r="Y42">
        <v>0.85</v>
      </c>
      <c r="Z42">
        <v>400.6</v>
      </c>
      <c r="AA42">
        <v>8.7999999999999995E-2</v>
      </c>
      <c r="AB42" t="s">
        <v>324</v>
      </c>
      <c r="AC42">
        <v>1.1499999999999999</v>
      </c>
      <c r="AD42">
        <v>7.0999999999999994E-2</v>
      </c>
      <c r="AE42">
        <v>0.4</v>
      </c>
      <c r="AF42">
        <v>2.9</v>
      </c>
      <c r="AG42">
        <v>3.1</v>
      </c>
      <c r="AH42">
        <v>5.15</v>
      </c>
      <c r="AI42">
        <v>0.27</v>
      </c>
      <c r="AJ42">
        <v>307</v>
      </c>
      <c r="AK42">
        <v>2.2000000000000002</v>
      </c>
      <c r="AL42">
        <v>4.62</v>
      </c>
      <c r="AM42">
        <v>5.2</v>
      </c>
    </row>
    <row r="43" spans="1:39" x14ac:dyDescent="0.2">
      <c r="A43" t="s">
        <v>351</v>
      </c>
      <c r="B43" t="s">
        <v>350</v>
      </c>
      <c r="C43">
        <v>0.67</v>
      </c>
      <c r="D43">
        <v>117.38</v>
      </c>
      <c r="E43">
        <v>54.28</v>
      </c>
      <c r="F43">
        <v>148.19999999999999</v>
      </c>
      <c r="G43">
        <v>454</v>
      </c>
      <c r="H43">
        <v>67.400000000000006</v>
      </c>
      <c r="I43">
        <v>27.2</v>
      </c>
      <c r="J43">
        <v>537</v>
      </c>
      <c r="K43">
        <v>3.23</v>
      </c>
      <c r="L43">
        <v>35.4</v>
      </c>
      <c r="M43">
        <v>1.2</v>
      </c>
      <c r="N43">
        <v>66.5</v>
      </c>
      <c r="O43">
        <v>8.9</v>
      </c>
      <c r="P43">
        <v>34.1</v>
      </c>
      <c r="Q43">
        <v>0.6</v>
      </c>
      <c r="R43">
        <v>2.21</v>
      </c>
      <c r="S43">
        <v>0.92</v>
      </c>
      <c r="T43">
        <v>22</v>
      </c>
      <c r="U43">
        <v>2.98</v>
      </c>
      <c r="V43">
        <v>3.7999999999999999E-2</v>
      </c>
      <c r="W43">
        <v>15</v>
      </c>
      <c r="X43">
        <v>43</v>
      </c>
      <c r="Y43">
        <v>1.17</v>
      </c>
      <c r="Z43">
        <v>243.1</v>
      </c>
      <c r="AA43">
        <v>3.0000000000000001E-3</v>
      </c>
      <c r="AB43" t="s">
        <v>324</v>
      </c>
      <c r="AC43">
        <v>1.31</v>
      </c>
      <c r="AD43">
        <v>6.6000000000000003E-2</v>
      </c>
      <c r="AE43">
        <v>0.3</v>
      </c>
      <c r="AF43" t="s">
        <v>352</v>
      </c>
      <c r="AG43">
        <v>3.1</v>
      </c>
      <c r="AH43">
        <v>0.48</v>
      </c>
      <c r="AI43">
        <v>0.26</v>
      </c>
      <c r="AJ43">
        <v>164</v>
      </c>
      <c r="AK43">
        <v>0.5</v>
      </c>
      <c r="AL43">
        <v>0.23</v>
      </c>
      <c r="AM43">
        <v>4.0999999999999996</v>
      </c>
    </row>
    <row r="44" spans="1:39" x14ac:dyDescent="0.2">
      <c r="A44" t="s">
        <v>349</v>
      </c>
      <c r="B44" t="s">
        <v>350</v>
      </c>
      <c r="C44">
        <v>14.69</v>
      </c>
      <c r="D44">
        <v>149.35</v>
      </c>
      <c r="E44">
        <v>129.9</v>
      </c>
      <c r="F44">
        <v>329.6</v>
      </c>
      <c r="G44">
        <v>1418</v>
      </c>
      <c r="H44">
        <v>83.5</v>
      </c>
      <c r="I44">
        <v>13.2</v>
      </c>
      <c r="J44">
        <v>988</v>
      </c>
      <c r="K44">
        <v>3.07</v>
      </c>
      <c r="L44">
        <v>42.6</v>
      </c>
      <c r="M44">
        <v>2.2000000000000002</v>
      </c>
      <c r="N44">
        <v>47.5</v>
      </c>
      <c r="O44">
        <v>6.6</v>
      </c>
      <c r="P44">
        <v>61.8</v>
      </c>
      <c r="Q44">
        <v>2</v>
      </c>
      <c r="R44">
        <v>5.87</v>
      </c>
      <c r="S44">
        <v>9.9600000000000009</v>
      </c>
      <c r="T44">
        <v>45</v>
      </c>
      <c r="U44">
        <v>1.03</v>
      </c>
      <c r="V44">
        <v>6.5000000000000002E-2</v>
      </c>
      <c r="W44">
        <v>16.899999999999999</v>
      </c>
      <c r="X44">
        <v>58.9</v>
      </c>
      <c r="Y44">
        <v>0.84</v>
      </c>
      <c r="Z44">
        <v>368.2</v>
      </c>
      <c r="AA44">
        <v>9.0999999999999998E-2</v>
      </c>
      <c r="AB44" t="s">
        <v>324</v>
      </c>
      <c r="AC44">
        <v>1.1299999999999999</v>
      </c>
      <c r="AD44">
        <v>7.0000000000000007E-2</v>
      </c>
      <c r="AE44">
        <v>0.39</v>
      </c>
      <c r="AF44">
        <v>2.8</v>
      </c>
      <c r="AG44">
        <v>3</v>
      </c>
      <c r="AH44">
        <v>5.0599999999999996</v>
      </c>
      <c r="AI44">
        <v>0.26</v>
      </c>
      <c r="AJ44">
        <v>262</v>
      </c>
      <c r="AK44">
        <v>2.2999999999999998</v>
      </c>
      <c r="AL44">
        <v>4.51</v>
      </c>
      <c r="AM44">
        <v>5.2</v>
      </c>
    </row>
    <row r="45" spans="1:39" x14ac:dyDescent="0.2">
      <c r="A45" t="s">
        <v>351</v>
      </c>
      <c r="B45" t="s">
        <v>350</v>
      </c>
      <c r="C45">
        <v>0.67</v>
      </c>
      <c r="D45">
        <v>115.58</v>
      </c>
      <c r="E45">
        <v>53.73</v>
      </c>
      <c r="F45">
        <v>143.30000000000001</v>
      </c>
      <c r="G45">
        <v>445</v>
      </c>
      <c r="H45">
        <v>67.400000000000006</v>
      </c>
      <c r="I45">
        <v>27.1</v>
      </c>
      <c r="J45">
        <v>529</v>
      </c>
      <c r="K45">
        <v>3.22</v>
      </c>
      <c r="L45">
        <v>35.799999999999997</v>
      </c>
      <c r="M45">
        <v>1.1000000000000001</v>
      </c>
      <c r="N45">
        <v>67.3</v>
      </c>
      <c r="O45">
        <v>8.5</v>
      </c>
      <c r="P45">
        <v>34.200000000000003</v>
      </c>
      <c r="Q45">
        <v>0.56999999999999995</v>
      </c>
      <c r="R45">
        <v>2.77</v>
      </c>
      <c r="S45">
        <v>0.88</v>
      </c>
      <c r="T45">
        <v>20</v>
      </c>
      <c r="U45">
        <v>3.11</v>
      </c>
      <c r="V45">
        <v>3.5000000000000003E-2</v>
      </c>
      <c r="W45">
        <v>14.7</v>
      </c>
      <c r="X45">
        <v>42</v>
      </c>
      <c r="Y45">
        <v>1.17</v>
      </c>
      <c r="Z45">
        <v>235.3</v>
      </c>
      <c r="AA45">
        <v>3.0000000000000001E-3</v>
      </c>
      <c r="AB45" t="s">
        <v>324</v>
      </c>
      <c r="AC45">
        <v>1.19</v>
      </c>
      <c r="AD45">
        <v>6.5000000000000002E-2</v>
      </c>
      <c r="AE45">
        <v>0.3</v>
      </c>
      <c r="AF45">
        <v>0.1</v>
      </c>
      <c r="AG45">
        <v>3</v>
      </c>
      <c r="AH45">
        <v>0.49</v>
      </c>
      <c r="AI45">
        <v>0.25</v>
      </c>
      <c r="AJ45">
        <v>170</v>
      </c>
      <c r="AK45">
        <v>0.5</v>
      </c>
      <c r="AL45">
        <v>0.23</v>
      </c>
      <c r="AM45">
        <v>4.2</v>
      </c>
    </row>
    <row r="46" spans="1:39" x14ac:dyDescent="0.2">
      <c r="A46" t="s">
        <v>353</v>
      </c>
      <c r="B46" t="s">
        <v>350</v>
      </c>
      <c r="C46">
        <v>10.62</v>
      </c>
      <c r="D46">
        <v>4343.05</v>
      </c>
      <c r="E46">
        <v>178.79</v>
      </c>
      <c r="F46">
        <v>1830.8</v>
      </c>
      <c r="G46">
        <v>2496</v>
      </c>
      <c r="H46">
        <v>156.19999999999999</v>
      </c>
      <c r="I46">
        <v>25.1</v>
      </c>
      <c r="J46">
        <v>724</v>
      </c>
      <c r="K46">
        <v>3.68</v>
      </c>
      <c r="L46">
        <v>118.4</v>
      </c>
      <c r="M46">
        <v>3.5</v>
      </c>
      <c r="N46">
        <v>208.8</v>
      </c>
      <c r="O46">
        <v>13.3</v>
      </c>
      <c r="P46">
        <v>54.7</v>
      </c>
      <c r="Q46">
        <v>5.69</v>
      </c>
      <c r="R46">
        <v>2.2200000000000002</v>
      </c>
      <c r="S46">
        <v>22.92</v>
      </c>
      <c r="T46">
        <v>71</v>
      </c>
      <c r="U46">
        <v>1.38</v>
      </c>
      <c r="V46">
        <v>7.0000000000000007E-2</v>
      </c>
      <c r="W46">
        <v>25.4</v>
      </c>
      <c r="X46">
        <v>177.1</v>
      </c>
      <c r="Y46">
        <v>1.32</v>
      </c>
      <c r="Z46">
        <v>326.10000000000002</v>
      </c>
      <c r="AA46">
        <v>0.246</v>
      </c>
      <c r="AB46" t="s">
        <v>324</v>
      </c>
      <c r="AC46">
        <v>2.31</v>
      </c>
      <c r="AD46">
        <v>0.188</v>
      </c>
      <c r="AE46">
        <v>0.9</v>
      </c>
      <c r="AF46">
        <v>3.6</v>
      </c>
      <c r="AG46">
        <v>5.8</v>
      </c>
      <c r="AH46">
        <v>0.66</v>
      </c>
      <c r="AI46">
        <v>0.64</v>
      </c>
      <c r="AJ46">
        <v>103</v>
      </c>
      <c r="AK46">
        <v>4.8</v>
      </c>
      <c r="AL46">
        <v>1.03</v>
      </c>
      <c r="AM46">
        <v>7.9</v>
      </c>
    </row>
    <row r="47" spans="1:39" x14ac:dyDescent="0.2">
      <c r="A47" t="s">
        <v>351</v>
      </c>
      <c r="B47" t="s">
        <v>350</v>
      </c>
      <c r="C47">
        <v>0.67</v>
      </c>
      <c r="D47">
        <v>113.26</v>
      </c>
      <c r="E47">
        <v>52.21</v>
      </c>
      <c r="F47">
        <v>144.30000000000001</v>
      </c>
      <c r="G47">
        <v>432</v>
      </c>
      <c r="H47">
        <v>67.2</v>
      </c>
      <c r="I47">
        <v>26.8</v>
      </c>
      <c r="J47">
        <v>517</v>
      </c>
      <c r="K47">
        <v>3.16</v>
      </c>
      <c r="L47">
        <v>35.799999999999997</v>
      </c>
      <c r="M47">
        <v>1.1000000000000001</v>
      </c>
      <c r="N47">
        <v>66</v>
      </c>
      <c r="O47">
        <v>8.1999999999999993</v>
      </c>
      <c r="P47">
        <v>33</v>
      </c>
      <c r="Q47">
        <v>0.55000000000000004</v>
      </c>
      <c r="R47">
        <v>2.17</v>
      </c>
      <c r="S47">
        <v>0.85</v>
      </c>
      <c r="T47">
        <v>20</v>
      </c>
      <c r="U47">
        <v>3.06</v>
      </c>
      <c r="V47">
        <v>3.5999999999999997E-2</v>
      </c>
      <c r="W47">
        <v>13.5</v>
      </c>
      <c r="X47">
        <v>40.299999999999997</v>
      </c>
      <c r="Y47">
        <v>1.1599999999999999</v>
      </c>
      <c r="Z47">
        <v>230.4</v>
      </c>
      <c r="AA47">
        <v>3.0000000000000001E-3</v>
      </c>
      <c r="AB47" t="s">
        <v>324</v>
      </c>
      <c r="AC47">
        <v>1.21</v>
      </c>
      <c r="AD47">
        <v>6.4000000000000001E-2</v>
      </c>
      <c r="AE47">
        <v>0.3</v>
      </c>
      <c r="AF47">
        <v>0.1</v>
      </c>
      <c r="AG47">
        <v>3</v>
      </c>
      <c r="AH47">
        <v>0.51</v>
      </c>
      <c r="AI47">
        <v>0.24</v>
      </c>
      <c r="AJ47">
        <v>179</v>
      </c>
      <c r="AK47">
        <v>0.5</v>
      </c>
      <c r="AL47">
        <v>0.23</v>
      </c>
      <c r="AM47">
        <v>4.0999999999999996</v>
      </c>
    </row>
    <row r="48" spans="1:39" x14ac:dyDescent="0.2">
      <c r="A48" t="s">
        <v>354</v>
      </c>
      <c r="B48" t="s">
        <v>354</v>
      </c>
      <c r="C48" t="s">
        <v>355</v>
      </c>
      <c r="D48" t="s">
        <v>355</v>
      </c>
      <c r="E48">
        <v>0.02</v>
      </c>
      <c r="F48" t="s">
        <v>352</v>
      </c>
      <c r="G48" t="s">
        <v>356</v>
      </c>
      <c r="H48" t="s">
        <v>352</v>
      </c>
      <c r="I48" t="s">
        <v>352</v>
      </c>
      <c r="J48" t="s">
        <v>357</v>
      </c>
      <c r="K48" t="s">
        <v>355</v>
      </c>
      <c r="L48" t="s">
        <v>352</v>
      </c>
      <c r="M48" t="s">
        <v>352</v>
      </c>
      <c r="N48" t="s">
        <v>358</v>
      </c>
      <c r="O48" t="s">
        <v>352</v>
      </c>
      <c r="P48" t="s">
        <v>359</v>
      </c>
      <c r="Q48" t="s">
        <v>355</v>
      </c>
      <c r="R48" t="s">
        <v>360</v>
      </c>
      <c r="S48" t="s">
        <v>360</v>
      </c>
      <c r="T48" t="s">
        <v>357</v>
      </c>
      <c r="U48" t="s">
        <v>355</v>
      </c>
      <c r="V48" t="s">
        <v>361</v>
      </c>
      <c r="W48" t="s">
        <v>359</v>
      </c>
      <c r="X48" t="s">
        <v>359</v>
      </c>
      <c r="Y48" t="s">
        <v>355</v>
      </c>
      <c r="Z48" t="s">
        <v>359</v>
      </c>
      <c r="AA48" t="s">
        <v>361</v>
      </c>
      <c r="AB48" t="s">
        <v>324</v>
      </c>
      <c r="AC48" t="s">
        <v>355</v>
      </c>
      <c r="AD48" t="s">
        <v>361</v>
      </c>
      <c r="AE48" t="s">
        <v>355</v>
      </c>
      <c r="AF48" t="s">
        <v>352</v>
      </c>
      <c r="AG48" t="s">
        <v>352</v>
      </c>
      <c r="AH48" t="s">
        <v>360</v>
      </c>
      <c r="AI48" t="s">
        <v>360</v>
      </c>
      <c r="AJ48">
        <v>6</v>
      </c>
      <c r="AK48" t="s">
        <v>352</v>
      </c>
      <c r="AL48" t="s">
        <v>360</v>
      </c>
      <c r="AM48" t="s">
        <v>352</v>
      </c>
    </row>
    <row r="49" spans="1:39" x14ac:dyDescent="0.2">
      <c r="A49" t="s">
        <v>354</v>
      </c>
      <c r="B49" t="s">
        <v>354</v>
      </c>
      <c r="C49" t="s">
        <v>355</v>
      </c>
      <c r="D49" t="s">
        <v>355</v>
      </c>
      <c r="E49">
        <v>0.02</v>
      </c>
      <c r="F49" t="s">
        <v>352</v>
      </c>
      <c r="G49" t="s">
        <v>356</v>
      </c>
      <c r="H49" t="s">
        <v>352</v>
      </c>
      <c r="I49" t="s">
        <v>352</v>
      </c>
      <c r="J49" t="s">
        <v>357</v>
      </c>
      <c r="K49" t="s">
        <v>355</v>
      </c>
      <c r="L49" t="s">
        <v>352</v>
      </c>
      <c r="M49" t="s">
        <v>352</v>
      </c>
      <c r="N49" t="s">
        <v>358</v>
      </c>
      <c r="O49" t="s">
        <v>352</v>
      </c>
      <c r="P49" t="s">
        <v>359</v>
      </c>
      <c r="Q49" t="s">
        <v>355</v>
      </c>
      <c r="R49" t="s">
        <v>360</v>
      </c>
      <c r="S49" t="s">
        <v>360</v>
      </c>
      <c r="T49" t="s">
        <v>357</v>
      </c>
      <c r="U49" t="s">
        <v>355</v>
      </c>
      <c r="V49" t="s">
        <v>361</v>
      </c>
      <c r="W49" t="s">
        <v>359</v>
      </c>
      <c r="X49" t="s">
        <v>359</v>
      </c>
      <c r="Y49" t="s">
        <v>355</v>
      </c>
      <c r="Z49" t="s">
        <v>359</v>
      </c>
      <c r="AA49" t="s">
        <v>361</v>
      </c>
      <c r="AB49" t="s">
        <v>324</v>
      </c>
      <c r="AC49" t="s">
        <v>355</v>
      </c>
      <c r="AD49" t="s">
        <v>361</v>
      </c>
      <c r="AE49" t="s">
        <v>355</v>
      </c>
      <c r="AF49" t="s">
        <v>352</v>
      </c>
      <c r="AG49" t="s">
        <v>352</v>
      </c>
      <c r="AH49" t="s">
        <v>360</v>
      </c>
      <c r="AI49" t="s">
        <v>360</v>
      </c>
      <c r="AJ49" t="s">
        <v>362</v>
      </c>
      <c r="AK49" t="s">
        <v>352</v>
      </c>
      <c r="AL49" t="s">
        <v>360</v>
      </c>
      <c r="AM49" t="s">
        <v>352</v>
      </c>
    </row>
    <row r="50" spans="1:39" x14ac:dyDescent="0.2">
      <c r="A50" t="s">
        <v>354</v>
      </c>
      <c r="B50" t="s">
        <v>354</v>
      </c>
      <c r="C50" t="s">
        <v>355</v>
      </c>
      <c r="D50">
        <v>0.02</v>
      </c>
      <c r="E50">
        <v>0.03</v>
      </c>
      <c r="F50" t="s">
        <v>352</v>
      </c>
      <c r="G50" t="s">
        <v>356</v>
      </c>
      <c r="H50" t="s">
        <v>352</v>
      </c>
      <c r="I50" t="s">
        <v>352</v>
      </c>
      <c r="J50" t="s">
        <v>357</v>
      </c>
      <c r="K50" t="s">
        <v>355</v>
      </c>
      <c r="L50">
        <v>0.2</v>
      </c>
      <c r="M50" t="s">
        <v>352</v>
      </c>
      <c r="N50" t="s">
        <v>358</v>
      </c>
      <c r="O50" t="s">
        <v>352</v>
      </c>
      <c r="P50" t="s">
        <v>359</v>
      </c>
      <c r="Q50" t="s">
        <v>355</v>
      </c>
      <c r="R50" t="s">
        <v>360</v>
      </c>
      <c r="S50" t="s">
        <v>360</v>
      </c>
      <c r="T50" t="s">
        <v>357</v>
      </c>
      <c r="U50" t="s">
        <v>355</v>
      </c>
      <c r="V50" t="s">
        <v>361</v>
      </c>
      <c r="W50" t="s">
        <v>359</v>
      </c>
      <c r="X50" t="s">
        <v>359</v>
      </c>
      <c r="Y50" t="s">
        <v>355</v>
      </c>
      <c r="Z50" t="s">
        <v>359</v>
      </c>
      <c r="AA50" t="s">
        <v>361</v>
      </c>
      <c r="AB50" t="s">
        <v>324</v>
      </c>
      <c r="AC50" t="s">
        <v>355</v>
      </c>
      <c r="AD50" t="s">
        <v>361</v>
      </c>
      <c r="AE50" t="s">
        <v>355</v>
      </c>
      <c r="AF50" t="s">
        <v>352</v>
      </c>
      <c r="AG50" t="s">
        <v>352</v>
      </c>
      <c r="AH50" t="s">
        <v>360</v>
      </c>
      <c r="AI50" t="s">
        <v>360</v>
      </c>
      <c r="AJ50" t="s">
        <v>362</v>
      </c>
      <c r="AK50" t="s">
        <v>352</v>
      </c>
      <c r="AL50" t="s">
        <v>360</v>
      </c>
      <c r="AM50" t="s">
        <v>352</v>
      </c>
    </row>
    <row r="53" spans="1:39" x14ac:dyDescent="0.2">
      <c r="J53" s="112"/>
      <c r="K53" s="28"/>
      <c r="L53" s="112"/>
      <c r="AI53" s="28"/>
    </row>
    <row r="54" spans="1:39" x14ac:dyDescent="0.2">
      <c r="J54" s="112"/>
      <c r="K54" s="28"/>
      <c r="L54" s="112"/>
      <c r="AI54" s="28"/>
    </row>
    <row r="55" spans="1:39" x14ac:dyDescent="0.2">
      <c r="A55" s="6"/>
    </row>
    <row r="56" spans="1:39" x14ac:dyDescent="0.2">
      <c r="A56" s="6" t="s">
        <v>498</v>
      </c>
      <c r="B56" s="6"/>
      <c r="C56" s="6"/>
      <c r="D56" s="6"/>
      <c r="E56" s="6"/>
      <c r="F56" s="6"/>
      <c r="G56" s="6"/>
      <c r="H56" s="6"/>
      <c r="I56" s="6"/>
      <c r="J56" s="6"/>
    </row>
    <row r="57" spans="1:39" x14ac:dyDescent="0.2">
      <c r="A57" s="9"/>
      <c r="B57" s="9"/>
      <c r="C57" s="9" t="s">
        <v>262</v>
      </c>
      <c r="D57" s="9"/>
      <c r="E57" s="9"/>
      <c r="F57" s="9"/>
      <c r="G57" s="9" t="s">
        <v>497</v>
      </c>
      <c r="H57" s="9"/>
      <c r="I57" s="9"/>
      <c r="J57" s="9"/>
    </row>
    <row r="58" spans="1:39" x14ac:dyDescent="0.2">
      <c r="A58" s="116"/>
      <c r="B58" s="116" t="s">
        <v>12</v>
      </c>
      <c r="C58" s="116" t="s">
        <v>494</v>
      </c>
      <c r="D58" s="116" t="s">
        <v>258</v>
      </c>
      <c r="E58" s="116" t="s">
        <v>495</v>
      </c>
      <c r="F58" s="116" t="s">
        <v>496</v>
      </c>
      <c r="G58" s="116" t="s">
        <v>494</v>
      </c>
      <c r="H58" s="116" t="s">
        <v>350</v>
      </c>
      <c r="I58" s="116" t="s">
        <v>495</v>
      </c>
      <c r="J58" s="116" t="s">
        <v>496</v>
      </c>
    </row>
    <row r="59" spans="1:39" x14ac:dyDescent="0.2">
      <c r="A59" s="113" t="s">
        <v>31</v>
      </c>
      <c r="B59" s="113" t="s">
        <v>491</v>
      </c>
      <c r="C59" s="113">
        <v>1675</v>
      </c>
      <c r="D59" s="114">
        <v>180</v>
      </c>
      <c r="E59" s="114">
        <v>43</v>
      </c>
      <c r="F59" s="114">
        <v>18</v>
      </c>
      <c r="G59" s="113">
        <v>822</v>
      </c>
      <c r="H59" s="114">
        <v>23</v>
      </c>
      <c r="I59" s="114">
        <v>16</v>
      </c>
      <c r="J59" s="114">
        <v>2</v>
      </c>
    </row>
    <row r="60" spans="1:39" x14ac:dyDescent="0.2">
      <c r="A60" s="113" t="s">
        <v>33</v>
      </c>
      <c r="B60" s="113" t="s">
        <v>493</v>
      </c>
      <c r="C60" s="115">
        <v>4.0199999999999996</v>
      </c>
      <c r="D60" s="114">
        <v>0.1</v>
      </c>
      <c r="E60" s="114">
        <v>0.03</v>
      </c>
      <c r="F60" s="114">
        <v>18</v>
      </c>
      <c r="G60" s="115">
        <v>1</v>
      </c>
      <c r="H60" s="114">
        <v>0.04</v>
      </c>
      <c r="I60" s="114">
        <v>0.03</v>
      </c>
      <c r="J60" s="114">
        <v>2</v>
      </c>
    </row>
    <row r="61" spans="1:39" x14ac:dyDescent="0.2">
      <c r="A61" s="113" t="s">
        <v>35</v>
      </c>
      <c r="B61" s="113" t="s">
        <v>492</v>
      </c>
      <c r="C61" s="113">
        <v>723</v>
      </c>
      <c r="D61" s="114">
        <v>151</v>
      </c>
      <c r="E61" s="114">
        <v>36</v>
      </c>
      <c r="F61" s="114">
        <v>18</v>
      </c>
      <c r="G61" s="113">
        <v>203</v>
      </c>
      <c r="H61" s="114">
        <v>37</v>
      </c>
      <c r="I61" s="114">
        <v>26</v>
      </c>
      <c r="J61" s="114">
        <v>2</v>
      </c>
    </row>
    <row r="62" spans="1:39" x14ac:dyDescent="0.2">
      <c r="A62" s="113" t="s">
        <v>490</v>
      </c>
      <c r="B62" s="113" t="s">
        <v>493</v>
      </c>
      <c r="C62" s="113">
        <v>0.2</v>
      </c>
      <c r="D62" s="114">
        <v>0.02</v>
      </c>
      <c r="E62" s="114">
        <v>0.01</v>
      </c>
      <c r="F62" s="114">
        <v>18</v>
      </c>
      <c r="G62" s="113">
        <v>1.4</v>
      </c>
      <c r="H62" s="114">
        <v>0.04</v>
      </c>
      <c r="I62" s="114">
        <v>0.03</v>
      </c>
      <c r="J62" s="114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Surface Water_Metal(loid)s</vt:lpstr>
      <vt:lpstr>Surface Water_Metal(loid)s_QAQC</vt:lpstr>
      <vt:lpstr>Surface Water_Sulfate</vt:lpstr>
      <vt:lpstr>Surface Water_DN DOC</vt:lpstr>
      <vt:lpstr>Incubation Fluxes by Treatment</vt:lpstr>
      <vt:lpstr>Porewater</vt:lpstr>
      <vt:lpstr>Sediment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Astles,Brittany [NCR]</dc:creator>
  <cp:lastModifiedBy>John Chetelat</cp:lastModifiedBy>
  <dcterms:created xsi:type="dcterms:W3CDTF">2019-08-21T12:33:04Z</dcterms:created>
  <dcterms:modified xsi:type="dcterms:W3CDTF">2022-09-23T14:42:46Z</dcterms:modified>
</cp:coreProperties>
</file>