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8" yWindow="4356" windowWidth="10140" windowHeight="4380" activeTab="3"/>
  </bookViews>
  <sheets>
    <sheet name="duo" sheetId="1" r:id="rId1"/>
    <sheet name="ileum" sheetId="2" r:id="rId2"/>
    <sheet name="kidney" sheetId="3" r:id="rId3"/>
    <sheet name="liver" sheetId="4" r:id="rId4"/>
  </sheets>
  <definedNames>
    <definedName name="_xlnm._FilterDatabase" localSheetId="0" hidden="1">'duo'!$A$1:$Q$1</definedName>
    <definedName name="_xlnm._FilterDatabase" localSheetId="1" hidden="1">'ileum'!$A$1:$Q$1</definedName>
    <definedName name="_xlnm._FilterDatabase" localSheetId="2" hidden="1">'kidney'!$A$1:$Q$1</definedName>
    <definedName name="_xlnm._FilterDatabase" localSheetId="3" hidden="1">'liver'!$A$1:$Q$1</definedName>
    <definedName name="_xlfn.STDEV.S" hidden="1">#NAME?</definedName>
  </definedNames>
  <calcPr fullCalcOnLoad="1"/>
</workbook>
</file>

<file path=xl/sharedStrings.xml><?xml version="1.0" encoding="utf-8"?>
<sst xmlns="http://schemas.openxmlformats.org/spreadsheetml/2006/main" count="502" uniqueCount="95">
  <si>
    <t>solute carrier family 22 (organic anion/urate transporter)%2C member 13 [Source:RGD Symbol;Acc:1306840]</t>
  </si>
  <si>
    <t>hypoxanthine phosphoribosyltransferase 1 [Source:RGD Symbol;Acc:2826]</t>
  </si>
  <si>
    <t>solute carrier family 17 (organic anion transporter)%2C member 1 [Source:RGD Symbol;Acc:620099]</t>
  </si>
  <si>
    <t>solute carrier family 22 (organic anion/urate transporter)%2C member 12 [Source:RGD Symbol;Acc:621628]</t>
  </si>
  <si>
    <t>solute carrier family 22 (organic anion transporter)%2C member 6 [Source:RGD Symbol;Acc:69338]</t>
  </si>
  <si>
    <t>solute carrier family 22 (organic anion transporter)%2C member 8 [Source:RGD Symbol;Acc:632286]</t>
  </si>
  <si>
    <t>aldehyde oxidase 1 [Source:RGD Symbol;Acc:620528]</t>
  </si>
  <si>
    <t>urate oxidase [Source:RGD Symbol;Acc:621369]</t>
  </si>
  <si>
    <t>adenine phosphoribosyl transferase [Source:RGD Symbol;Acc:1307758]</t>
  </si>
  <si>
    <t>lectin%2C galactoside-binding%2C soluble%2C 9 [Source:RGD Symbol;Acc:3005]</t>
  </si>
  <si>
    <t>ATP-binding cassette%2C subfamily C (CFTR/MRP)%2C member 4 [Source:RGD Symbol;Acc:620266]</t>
  </si>
  <si>
    <t>purine nucleoside phosphorylase [Source:RGD Symbol;Acc:1597189]</t>
  </si>
  <si>
    <t>adenosine deaminase [Source:RGD Symbol;Acc:2031]</t>
  </si>
  <si>
    <t>ATP-binding cassette%2C subfamily G (WHITE)%2C member 2 [Source:RGD Symbol;Acc:631345]</t>
  </si>
  <si>
    <t>xanthine dehydrogenase [Source:RGD Symbol;Acc:62043]</t>
  </si>
  <si>
    <t>solute carrier family 2 (facilitated glucose transporter)%2C member 9 [Source:RGD Symbol;Acc:1597012]</t>
  </si>
  <si>
    <t>solute carrier family 2 (facilitated glucose transporter)%2C member 6 [Source:RGD Symbol;Acc:1309317]</t>
  </si>
  <si>
    <t>Product</t>
  </si>
  <si>
    <t>Gene ID</t>
  </si>
  <si>
    <t>Gene Name</t>
  </si>
  <si>
    <t>Pos.</t>
  </si>
  <si>
    <t>ENSRNOG00000009982</t>
  </si>
  <si>
    <t>Pnp</t>
  </si>
  <si>
    <t>15[+]27875911-27883350</t>
  </si>
  <si>
    <t>ENSRNOG00000048561</t>
  </si>
  <si>
    <t>Hprt1</t>
  </si>
  <si>
    <t>X[-]158197149-158228749</t>
  </si>
  <si>
    <t>ENSRNOG00000007041</t>
  </si>
  <si>
    <t>Abcg2</t>
  </si>
  <si>
    <t>4[+]88832178-88890621</t>
  </si>
  <si>
    <t>ENSRNOG00000012681</t>
  </si>
  <si>
    <t>Lgals9</t>
  </si>
  <si>
    <t>10[+]64737022-64760201</t>
  </si>
  <si>
    <t>ENSRNOG00000016339</t>
  </si>
  <si>
    <t>Uox</t>
  </si>
  <si>
    <t>2[+]252452269-252488396</t>
  </si>
  <si>
    <t>ENSRNOG00000014405</t>
  </si>
  <si>
    <t>Aprt</t>
  </si>
  <si>
    <t>19[-]55387288-55389256</t>
  </si>
  <si>
    <t>ENSRNOG00000005900</t>
  </si>
  <si>
    <t>Slc2a6</t>
  </si>
  <si>
    <t>3[-]5568321-5575136</t>
  </si>
  <si>
    <t>ENSRNOG00000056476</t>
  </si>
  <si>
    <t>Slc22a13</t>
  </si>
  <si>
    <t>8[-]127885268-127900463</t>
  </si>
  <si>
    <t>ENSRNOG00000021108</t>
  </si>
  <si>
    <t>Slc22a12</t>
  </si>
  <si>
    <t>1[-]221910767-221919301</t>
  </si>
  <si>
    <t>ENSRNOG00000042692</t>
  </si>
  <si>
    <t>Slc17a1</t>
  </si>
  <si>
    <t>17[-]43477600-43504604</t>
  </si>
  <si>
    <t>ENSRNOG00000010265</t>
  </si>
  <si>
    <t>Ada</t>
  </si>
  <si>
    <t>3[-]160115842-160139947</t>
  </si>
  <si>
    <t>ENSRNOG00000015354</t>
  </si>
  <si>
    <t>Aox1</t>
  </si>
  <si>
    <t>9[+]64929721-65007870</t>
  </si>
  <si>
    <t>ENSRNOG00000007081</t>
  </si>
  <si>
    <t>Xdh</t>
  </si>
  <si>
    <t>6[-]25149235-25211494</t>
  </si>
  <si>
    <t>ENSRNOG00000018215</t>
  </si>
  <si>
    <t>Slc22a6</t>
  </si>
  <si>
    <t>1[+]224824799-224833259</t>
  </si>
  <si>
    <t>ENSRNOG00000005302</t>
  </si>
  <si>
    <t>Slc2a9</t>
  </si>
  <si>
    <t>14[+]77067503-77192702</t>
  </si>
  <si>
    <t>ENSRNOG00000010064</t>
  </si>
  <si>
    <t>Abcc4</t>
  </si>
  <si>
    <t>15[-]103696557-103927592</t>
  </si>
  <si>
    <t>ENSRNOG00000018086</t>
  </si>
  <si>
    <t>Slc22a8</t>
  </si>
  <si>
    <t>1[+]224800252-224818482</t>
  </si>
  <si>
    <t>FPKM (Uox-/-1)</t>
  </si>
  <si>
    <t>FPKM(WT1)</t>
  </si>
  <si>
    <t>FPKM(WT3)</t>
  </si>
  <si>
    <t>FPKM(WT2)</t>
  </si>
  <si>
    <t>FPKM (Uox-/-2)</t>
  </si>
  <si>
    <t>FPKM (Uox-/-3)</t>
  </si>
  <si>
    <t>mean(WT)</t>
  </si>
  <si>
    <t>mean(Uox-/-)</t>
  </si>
  <si>
    <t>secretion</t>
  </si>
  <si>
    <t>intake</t>
  </si>
  <si>
    <t>T-test</t>
  </si>
  <si>
    <t>note</t>
  </si>
  <si>
    <t>SDWT</t>
  </si>
  <si>
    <t>SDUox</t>
  </si>
  <si>
    <t>signal</t>
  </si>
  <si>
    <t>+</t>
  </si>
  <si>
    <t>synthesis</t>
  </si>
  <si>
    <t>degradation</t>
  </si>
  <si>
    <t>degradation</t>
  </si>
  <si>
    <t>ENSRNOG00000018282</t>
  </si>
  <si>
    <t>Gda</t>
  </si>
  <si>
    <t>guanine deaminase [Source:RGD Symbol;Acc:621617]</t>
  </si>
  <si>
    <t>K01487-ko00230 Purine metabolism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</si>
</sst>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41">
    <font>
      <sz val="12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theme="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4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9">
      <selection activeCell="C39" sqref="C39:D39"/>
    </sheetView>
  </sheetViews>
  <sheetFormatPr defaultColWidth="9.00390625" defaultRowHeight="14.25"/>
  <sheetData>
    <row r="1" spans="1:17" s="1" customFormat="1" ht="15">
      <c r="A1" s="1" t="s">
        <v>18</v>
      </c>
      <c r="B1" s="1" t="s">
        <v>19</v>
      </c>
      <c r="C1" s="1" t="s">
        <v>17</v>
      </c>
      <c r="D1" s="3" t="s">
        <v>73</v>
      </c>
      <c r="E1" s="3" t="s">
        <v>74</v>
      </c>
      <c r="F1" s="3" t="s">
        <v>75</v>
      </c>
      <c r="G1" s="4" t="s">
        <v>72</v>
      </c>
      <c r="H1" s="5" t="s">
        <v>76</v>
      </c>
      <c r="I1" s="5" t="s">
        <v>77</v>
      </c>
      <c r="J1" s="4" t="s">
        <v>78</v>
      </c>
      <c r="K1" s="4" t="s">
        <v>79</v>
      </c>
      <c r="L1" s="8" t="s">
        <v>82</v>
      </c>
      <c r="M1" s="8" t="s">
        <v>84</v>
      </c>
      <c r="N1" s="8" t="s">
        <v>85</v>
      </c>
      <c r="O1" s="1" t="s">
        <v>20</v>
      </c>
      <c r="P1" s="9" t="s">
        <v>83</v>
      </c>
      <c r="Q1" s="8" t="s">
        <v>86</v>
      </c>
    </row>
    <row r="2" spans="1:17" s="1" customFormat="1" ht="15">
      <c r="A2" s="1" t="s">
        <v>66</v>
      </c>
      <c r="B2" s="1" t="s">
        <v>67</v>
      </c>
      <c r="C2" s="1" t="s">
        <v>10</v>
      </c>
      <c r="D2" s="1">
        <v>0.92</v>
      </c>
      <c r="E2" s="1">
        <v>0.96</v>
      </c>
      <c r="F2" s="1">
        <v>1.5</v>
      </c>
      <c r="G2" s="2">
        <v>2.121116</v>
      </c>
      <c r="H2">
        <v>1.15137199999999</v>
      </c>
      <c r="I2">
        <v>1.061485</v>
      </c>
      <c r="J2" s="2">
        <f aca="true" t="shared" si="0" ref="J2:J19">AVERAGE(D2:F2)</f>
        <v>1.1266666666666667</v>
      </c>
      <c r="K2" s="2">
        <f aca="true" t="shared" si="1" ref="K2:K19">AVERAGE(G2:I2)</f>
        <v>1.4446576666666633</v>
      </c>
      <c r="L2" s="2">
        <f aca="true" t="shared" si="2" ref="L2:L19">TTEST(D2:F2,G2:I2,2,2)</f>
        <v>0.45780245399637937</v>
      </c>
      <c r="M2" s="2">
        <f aca="true" t="shared" si="3" ref="M2:M18">_xlfn.STDEV.S(D2:F2)</f>
        <v>0.3239341496868361</v>
      </c>
      <c r="N2" s="2">
        <f aca="true" t="shared" si="4" ref="N2:N18">_xlfn.STDEV.S(G2:I2)</f>
        <v>0.5875515515632107</v>
      </c>
      <c r="O2" s="1" t="s">
        <v>68</v>
      </c>
      <c r="P2" s="6" t="s">
        <v>80</v>
      </c>
      <c r="Q2" s="10" t="s">
        <v>87</v>
      </c>
    </row>
    <row r="3" spans="1:17" s="1" customFormat="1" ht="15">
      <c r="A3" s="1" t="s">
        <v>27</v>
      </c>
      <c r="B3" s="1" t="s">
        <v>28</v>
      </c>
      <c r="C3" s="1" t="s">
        <v>13</v>
      </c>
      <c r="D3" s="1">
        <v>82.05</v>
      </c>
      <c r="E3" s="1">
        <v>72.84</v>
      </c>
      <c r="F3" s="1">
        <v>56.44</v>
      </c>
      <c r="G3" s="2">
        <v>47.427208</v>
      </c>
      <c r="H3">
        <v>87.864525</v>
      </c>
      <c r="I3">
        <v>77.069939</v>
      </c>
      <c r="J3" s="2">
        <f t="shared" si="0"/>
        <v>70.44333333333333</v>
      </c>
      <c r="K3" s="2">
        <f t="shared" si="1"/>
        <v>70.787224</v>
      </c>
      <c r="L3" s="2">
        <f t="shared" si="2"/>
        <v>0.9818652539072097</v>
      </c>
      <c r="M3" s="2">
        <f t="shared" si="3"/>
        <v>12.97212524351093</v>
      </c>
      <c r="N3" s="2">
        <f t="shared" si="4"/>
        <v>20.93796867817033</v>
      </c>
      <c r="O3" s="1" t="s">
        <v>29</v>
      </c>
      <c r="P3" s="6" t="s">
        <v>80</v>
      </c>
      <c r="Q3" s="10" t="s">
        <v>87</v>
      </c>
    </row>
    <row r="4" spans="1:17" s="1" customFormat="1" ht="15">
      <c r="A4" s="1" t="s">
        <v>51</v>
      </c>
      <c r="B4" s="1" t="s">
        <v>52</v>
      </c>
      <c r="C4" s="1" t="s">
        <v>12</v>
      </c>
      <c r="D4" s="1">
        <v>1628.08</v>
      </c>
      <c r="E4" s="1">
        <v>1684.54</v>
      </c>
      <c r="F4" s="1">
        <v>1072.94</v>
      </c>
      <c r="G4" s="2">
        <v>575.940613</v>
      </c>
      <c r="H4">
        <v>626.667419</v>
      </c>
      <c r="I4">
        <v>492.5271</v>
      </c>
      <c r="J4" s="2">
        <f t="shared" si="0"/>
        <v>1461.8533333333332</v>
      </c>
      <c r="K4" s="2">
        <f t="shared" si="1"/>
        <v>565.0450440000001</v>
      </c>
      <c r="L4" s="2">
        <f t="shared" si="2"/>
        <v>0.010771599090548024</v>
      </c>
      <c r="M4" s="2">
        <f t="shared" si="3"/>
        <v>337.989820162285</v>
      </c>
      <c r="N4" s="2">
        <f t="shared" si="4"/>
        <v>67.7306530548079</v>
      </c>
      <c r="O4" s="1" t="s">
        <v>53</v>
      </c>
      <c r="P4" s="9" t="s">
        <v>88</v>
      </c>
      <c r="Q4" s="10" t="s">
        <v>87</v>
      </c>
    </row>
    <row r="5" spans="1:17" s="1" customFormat="1" ht="15">
      <c r="A5" t="s">
        <v>54</v>
      </c>
      <c r="B5" t="s">
        <v>55</v>
      </c>
      <c r="C5" t="s">
        <v>6</v>
      </c>
      <c r="D5">
        <v>0.72</v>
      </c>
      <c r="E5">
        <v>0.23</v>
      </c>
      <c r="F5">
        <v>0.45</v>
      </c>
      <c r="G5" s="2">
        <v>0.779312</v>
      </c>
      <c r="H5">
        <v>0.911937</v>
      </c>
      <c r="I5">
        <v>0.649497999999999</v>
      </c>
      <c r="J5" s="2">
        <f t="shared" si="0"/>
        <v>0.4666666666666666</v>
      </c>
      <c r="K5" s="2">
        <f t="shared" si="1"/>
        <v>0.7802489999999996</v>
      </c>
      <c r="L5" s="2">
        <f t="shared" si="2"/>
        <v>0.12272935062700635</v>
      </c>
      <c r="M5" s="2">
        <f t="shared" si="3"/>
        <v>0.24542480178933293</v>
      </c>
      <c r="N5" s="2">
        <f t="shared" si="4"/>
        <v>0.13122200904192913</v>
      </c>
      <c r="O5" t="s">
        <v>56</v>
      </c>
      <c r="P5" s="9" t="s">
        <v>88</v>
      </c>
      <c r="Q5" s="10" t="s">
        <v>87</v>
      </c>
    </row>
    <row r="6" spans="1:17" s="1" customFormat="1" ht="15">
      <c r="A6" s="1" t="s">
        <v>36</v>
      </c>
      <c r="B6" s="1" t="s">
        <v>37</v>
      </c>
      <c r="C6" s="1" t="s">
        <v>8</v>
      </c>
      <c r="D6" s="1">
        <v>260.48</v>
      </c>
      <c r="E6" s="1">
        <v>257.62</v>
      </c>
      <c r="F6" s="1">
        <v>270.47</v>
      </c>
      <c r="G6" s="2">
        <v>170.895264</v>
      </c>
      <c r="H6">
        <v>215.525406</v>
      </c>
      <c r="I6">
        <v>143.163727</v>
      </c>
      <c r="J6" s="2">
        <f t="shared" si="0"/>
        <v>262.8566666666667</v>
      </c>
      <c r="K6" s="2">
        <f t="shared" si="1"/>
        <v>176.52813233333333</v>
      </c>
      <c r="L6" s="2">
        <f t="shared" si="2"/>
        <v>0.01576652201752143</v>
      </c>
      <c r="M6" s="2">
        <f t="shared" si="3"/>
        <v>6.746631258141612</v>
      </c>
      <c r="N6" s="2">
        <f t="shared" si="4"/>
        <v>36.50821895368594</v>
      </c>
      <c r="O6" s="1" t="s">
        <v>38</v>
      </c>
      <c r="P6" s="9" t="s">
        <v>88</v>
      </c>
      <c r="Q6" s="10" t="s">
        <v>87</v>
      </c>
    </row>
    <row r="7" spans="1:17" s="1" customFormat="1" ht="15">
      <c r="A7" s="1" t="s">
        <v>24</v>
      </c>
      <c r="B7" s="1" t="s">
        <v>25</v>
      </c>
      <c r="C7" s="1" t="s">
        <v>1</v>
      </c>
      <c r="D7" s="1">
        <v>14.59</v>
      </c>
      <c r="E7" s="1">
        <v>10.18</v>
      </c>
      <c r="F7" s="1">
        <v>17.95</v>
      </c>
      <c r="G7" s="2">
        <v>11.075421</v>
      </c>
      <c r="H7">
        <v>10.836892</v>
      </c>
      <c r="I7">
        <v>9.914363</v>
      </c>
      <c r="J7" s="2">
        <f t="shared" si="0"/>
        <v>14.24</v>
      </c>
      <c r="K7" s="2">
        <f t="shared" si="1"/>
        <v>10.608891999999999</v>
      </c>
      <c r="L7" s="2">
        <f t="shared" si="2"/>
        <v>0.18608691803093227</v>
      </c>
      <c r="M7" s="2">
        <f t="shared" si="3"/>
        <v>3.8968063847206955</v>
      </c>
      <c r="N7" s="2">
        <f t="shared" si="4"/>
        <v>0.6131899541259629</v>
      </c>
      <c r="O7" s="1" t="s">
        <v>26</v>
      </c>
      <c r="P7" s="9" t="s">
        <v>88</v>
      </c>
      <c r="Q7" s="10" t="s">
        <v>87</v>
      </c>
    </row>
    <row r="8" spans="1:17" s="1" customFormat="1" ht="15">
      <c r="A8" s="1" t="s">
        <v>30</v>
      </c>
      <c r="B8" s="1" t="s">
        <v>31</v>
      </c>
      <c r="C8" s="1" t="s">
        <v>9</v>
      </c>
      <c r="D8" s="1">
        <v>443.35</v>
      </c>
      <c r="E8" s="1">
        <v>335.9</v>
      </c>
      <c r="F8" s="1">
        <v>523.67</v>
      </c>
      <c r="G8" s="2">
        <v>363.066437</v>
      </c>
      <c r="H8">
        <v>434.376007</v>
      </c>
      <c r="I8">
        <v>296.111694</v>
      </c>
      <c r="J8" s="2">
        <f t="shared" si="0"/>
        <v>434.3066666666667</v>
      </c>
      <c r="K8" s="2">
        <f t="shared" si="1"/>
        <v>364.51804599999997</v>
      </c>
      <c r="L8" s="2">
        <f t="shared" si="2"/>
        <v>0.35939883706821113</v>
      </c>
      <c r="M8" s="2">
        <f t="shared" si="3"/>
        <v>94.2110908191458</v>
      </c>
      <c r="N8" s="2">
        <f t="shared" si="4"/>
        <v>69.14358566676431</v>
      </c>
      <c r="O8" s="1" t="s">
        <v>32</v>
      </c>
      <c r="P8" s="6" t="s">
        <v>80</v>
      </c>
      <c r="Q8" s="10" t="s">
        <v>87</v>
      </c>
    </row>
    <row r="9" spans="1:17" s="1" customFormat="1" ht="15">
      <c r="A9" s="1" t="s">
        <v>21</v>
      </c>
      <c r="B9" s="1" t="s">
        <v>22</v>
      </c>
      <c r="C9" s="1" t="s">
        <v>11</v>
      </c>
      <c r="D9" s="1">
        <v>284.16</v>
      </c>
      <c r="E9" s="1">
        <v>266</v>
      </c>
      <c r="F9" s="1">
        <v>299.76</v>
      </c>
      <c r="G9" s="2">
        <v>226.249450999999</v>
      </c>
      <c r="H9">
        <v>308.550476</v>
      </c>
      <c r="I9">
        <v>243.457900999999</v>
      </c>
      <c r="J9" s="2">
        <f t="shared" si="0"/>
        <v>283.3066666666667</v>
      </c>
      <c r="K9" s="2">
        <f t="shared" si="1"/>
        <v>259.41927599999934</v>
      </c>
      <c r="L9" s="2">
        <f t="shared" si="2"/>
        <v>0.42462074051161003</v>
      </c>
      <c r="M9" s="2">
        <f t="shared" si="3"/>
        <v>16.896169191072076</v>
      </c>
      <c r="N9" s="2">
        <f t="shared" si="4"/>
        <v>43.41012321948278</v>
      </c>
      <c r="O9" s="1" t="s">
        <v>23</v>
      </c>
      <c r="P9" s="9" t="s">
        <v>88</v>
      </c>
      <c r="Q9" s="10" t="s">
        <v>87</v>
      </c>
    </row>
    <row r="10" spans="1:17" s="1" customFormat="1" ht="15">
      <c r="A10" s="1" t="s">
        <v>48</v>
      </c>
      <c r="B10" s="1" t="s">
        <v>49</v>
      </c>
      <c r="C10" s="1" t="s">
        <v>2</v>
      </c>
      <c r="D10" s="1">
        <v>0</v>
      </c>
      <c r="E10" s="1">
        <v>0</v>
      </c>
      <c r="F10" s="1">
        <v>0</v>
      </c>
      <c r="G10" s="2">
        <v>0</v>
      </c>
      <c r="H10">
        <v>0</v>
      </c>
      <c r="I10">
        <v>0</v>
      </c>
      <c r="J10" s="2">
        <f t="shared" si="0"/>
        <v>0</v>
      </c>
      <c r="K10" s="2">
        <f t="shared" si="1"/>
        <v>0</v>
      </c>
      <c r="L10" s="2" t="e">
        <f t="shared" si="2"/>
        <v>#DIV/0!</v>
      </c>
      <c r="M10" s="2">
        <f t="shared" si="3"/>
        <v>0</v>
      </c>
      <c r="N10" s="2">
        <f t="shared" si="4"/>
        <v>0</v>
      </c>
      <c r="O10" s="1" t="s">
        <v>50</v>
      </c>
      <c r="P10" s="6" t="s">
        <v>80</v>
      </c>
      <c r="Q10" s="10" t="s">
        <v>87</v>
      </c>
    </row>
    <row r="11" spans="1:17" s="1" customFormat="1" ht="15">
      <c r="A11" s="1" t="s">
        <v>45</v>
      </c>
      <c r="B11" s="1" t="s">
        <v>46</v>
      </c>
      <c r="C11" s="1" t="s">
        <v>3</v>
      </c>
      <c r="D11" s="1">
        <v>0</v>
      </c>
      <c r="E11" s="1">
        <v>0</v>
      </c>
      <c r="F11" s="1">
        <v>0</v>
      </c>
      <c r="G11" s="2">
        <v>0</v>
      </c>
      <c r="H11">
        <v>0</v>
      </c>
      <c r="I11">
        <v>0</v>
      </c>
      <c r="J11" s="2">
        <f t="shared" si="0"/>
        <v>0</v>
      </c>
      <c r="K11" s="2">
        <f t="shared" si="1"/>
        <v>0</v>
      </c>
      <c r="L11" s="2" t="e">
        <f t="shared" si="2"/>
        <v>#DIV/0!</v>
      </c>
      <c r="M11" s="2">
        <f t="shared" si="3"/>
        <v>0</v>
      </c>
      <c r="N11" s="2">
        <f t="shared" si="4"/>
        <v>0</v>
      </c>
      <c r="O11" s="1" t="s">
        <v>47</v>
      </c>
      <c r="P11" s="6" t="s">
        <v>81</v>
      </c>
      <c r="Q11" s="10" t="s">
        <v>87</v>
      </c>
    </row>
    <row r="12" spans="1:17" s="1" customFormat="1" ht="15">
      <c r="A12" s="1" t="s">
        <v>42</v>
      </c>
      <c r="B12" s="1" t="s">
        <v>43</v>
      </c>
      <c r="C12" s="1" t="s">
        <v>0</v>
      </c>
      <c r="D12" s="1">
        <v>0.15</v>
      </c>
      <c r="E12" s="1">
        <v>0.08</v>
      </c>
      <c r="F12" s="1">
        <v>0.2</v>
      </c>
      <c r="G12" s="2">
        <v>0.093806</v>
      </c>
      <c r="H12">
        <v>0.195088</v>
      </c>
      <c r="I12">
        <v>0.045445</v>
      </c>
      <c r="J12" s="2">
        <f t="shared" si="0"/>
        <v>0.14333333333333334</v>
      </c>
      <c r="K12" s="2">
        <f t="shared" si="1"/>
        <v>0.11144633333333333</v>
      </c>
      <c r="L12" s="2">
        <f t="shared" si="2"/>
        <v>0.6005897853218753</v>
      </c>
      <c r="M12" s="2">
        <f t="shared" si="3"/>
        <v>0.06027713773341713</v>
      </c>
      <c r="N12" s="2">
        <f t="shared" si="4"/>
        <v>0.07636519418120624</v>
      </c>
      <c r="O12" s="1" t="s">
        <v>44</v>
      </c>
      <c r="P12" s="6" t="s">
        <v>81</v>
      </c>
      <c r="Q12" s="10" t="s">
        <v>87</v>
      </c>
    </row>
    <row r="13" spans="1:17" s="1" customFormat="1" ht="15">
      <c r="A13" s="1" t="s">
        <v>60</v>
      </c>
      <c r="B13" s="1" t="s">
        <v>61</v>
      </c>
      <c r="C13" s="1" t="s">
        <v>4</v>
      </c>
      <c r="D13" s="1">
        <v>0</v>
      </c>
      <c r="E13" s="1">
        <v>0</v>
      </c>
      <c r="F13" s="1">
        <v>0</v>
      </c>
      <c r="G13" s="2">
        <v>0</v>
      </c>
      <c r="H13">
        <v>0</v>
      </c>
      <c r="I13">
        <v>0.016962</v>
      </c>
      <c r="J13" s="2">
        <f t="shared" si="0"/>
        <v>0</v>
      </c>
      <c r="K13" s="2">
        <f t="shared" si="1"/>
        <v>0.005654</v>
      </c>
      <c r="L13" s="2">
        <f t="shared" si="2"/>
        <v>0.37390096630005903</v>
      </c>
      <c r="M13" s="2">
        <f t="shared" si="3"/>
        <v>0</v>
      </c>
      <c r="N13" s="2">
        <f t="shared" si="4"/>
        <v>0.009793015265994433</v>
      </c>
      <c r="O13" s="1" t="s">
        <v>62</v>
      </c>
      <c r="P13" s="6" t="s">
        <v>80</v>
      </c>
      <c r="Q13" s="10" t="s">
        <v>87</v>
      </c>
    </row>
    <row r="14" spans="1:17" s="1" customFormat="1" ht="15">
      <c r="A14" s="1" t="s">
        <v>69</v>
      </c>
      <c r="B14" s="1" t="s">
        <v>70</v>
      </c>
      <c r="C14" s="1" t="s">
        <v>5</v>
      </c>
      <c r="D14" s="1">
        <v>0</v>
      </c>
      <c r="E14" s="1">
        <v>0</v>
      </c>
      <c r="F14" s="1">
        <v>0</v>
      </c>
      <c r="G14" s="2">
        <v>0</v>
      </c>
      <c r="H14">
        <v>0</v>
      </c>
      <c r="I14">
        <v>0.010292</v>
      </c>
      <c r="J14" s="2">
        <f t="shared" si="0"/>
        <v>0</v>
      </c>
      <c r="K14" s="2">
        <f t="shared" si="1"/>
        <v>0.003430666666666667</v>
      </c>
      <c r="L14" s="2">
        <f t="shared" si="2"/>
        <v>0.37390096630005903</v>
      </c>
      <c r="M14" s="2">
        <f t="shared" si="3"/>
        <v>0</v>
      </c>
      <c r="N14" s="2">
        <f t="shared" si="4"/>
        <v>0.005942088970499629</v>
      </c>
      <c r="O14" s="1" t="s">
        <v>71</v>
      </c>
      <c r="P14" s="6" t="s">
        <v>81</v>
      </c>
      <c r="Q14" s="10" t="s">
        <v>87</v>
      </c>
    </row>
    <row r="15" spans="1:17" s="1" customFormat="1" ht="15">
      <c r="A15" s="1" t="s">
        <v>39</v>
      </c>
      <c r="B15" s="1" t="s">
        <v>40</v>
      </c>
      <c r="C15" s="1" t="s">
        <v>16</v>
      </c>
      <c r="D15" s="1">
        <v>1.55</v>
      </c>
      <c r="E15" s="1">
        <v>2.04</v>
      </c>
      <c r="F15" s="1">
        <v>1.5</v>
      </c>
      <c r="G15" s="2">
        <v>2.114241</v>
      </c>
      <c r="H15">
        <v>2.320674</v>
      </c>
      <c r="I15">
        <v>2.023058</v>
      </c>
      <c r="J15" s="2">
        <f t="shared" si="0"/>
        <v>1.6966666666666665</v>
      </c>
      <c r="K15" s="2">
        <f t="shared" si="1"/>
        <v>2.152657666666667</v>
      </c>
      <c r="L15" s="2">
        <f t="shared" si="2"/>
        <v>0.07791832249825172</v>
      </c>
      <c r="M15" s="2">
        <f t="shared" si="3"/>
        <v>0.29838453936712933</v>
      </c>
      <c r="N15" s="2">
        <f t="shared" si="4"/>
        <v>0.15248180570918404</v>
      </c>
      <c r="O15" s="1" t="s">
        <v>41</v>
      </c>
      <c r="P15" s="6" t="s">
        <v>81</v>
      </c>
      <c r="Q15" s="10" t="s">
        <v>87</v>
      </c>
    </row>
    <row r="16" spans="1:17" s="1" customFormat="1" ht="15">
      <c r="A16" s="1" t="s">
        <v>63</v>
      </c>
      <c r="B16" s="1" t="s">
        <v>64</v>
      </c>
      <c r="C16" s="1" t="s">
        <v>15</v>
      </c>
      <c r="D16" s="1">
        <v>13.82</v>
      </c>
      <c r="E16" s="1">
        <v>18.24</v>
      </c>
      <c r="F16" s="1">
        <v>13.79</v>
      </c>
      <c r="G16" s="2">
        <v>9.18473</v>
      </c>
      <c r="H16">
        <v>13.5714589999999</v>
      </c>
      <c r="I16">
        <v>6.78283</v>
      </c>
      <c r="J16" s="2">
        <f t="shared" si="0"/>
        <v>15.283333333333333</v>
      </c>
      <c r="K16" s="2">
        <f t="shared" si="1"/>
        <v>9.846339666666633</v>
      </c>
      <c r="L16" s="2">
        <f t="shared" si="2"/>
        <v>0.09316987193256847</v>
      </c>
      <c r="M16" s="2">
        <f t="shared" si="3"/>
        <v>2.560592379378891</v>
      </c>
      <c r="N16" s="2">
        <f t="shared" si="4"/>
        <v>3.44233444600898</v>
      </c>
      <c r="O16" s="1" t="s">
        <v>65</v>
      </c>
      <c r="P16" s="6" t="s">
        <v>81</v>
      </c>
      <c r="Q16" s="10" t="s">
        <v>87</v>
      </c>
    </row>
    <row r="17" spans="1:17" s="1" customFormat="1" ht="15">
      <c r="A17" s="1" t="s">
        <v>33</v>
      </c>
      <c r="B17" s="1" t="s">
        <v>34</v>
      </c>
      <c r="C17" s="1" t="s">
        <v>7</v>
      </c>
      <c r="D17" s="1">
        <v>0</v>
      </c>
      <c r="E17" s="1">
        <v>0</v>
      </c>
      <c r="F17" s="1">
        <v>0.05</v>
      </c>
      <c r="G17" s="2">
        <v>0</v>
      </c>
      <c r="H17">
        <v>0</v>
      </c>
      <c r="I17">
        <v>0</v>
      </c>
      <c r="J17" s="2">
        <f t="shared" si="0"/>
        <v>0.016666666666666666</v>
      </c>
      <c r="K17" s="2">
        <f t="shared" si="1"/>
        <v>0</v>
      </c>
      <c r="L17" s="2">
        <f t="shared" si="2"/>
        <v>0.37390096630005903</v>
      </c>
      <c r="M17" s="2">
        <f t="shared" si="3"/>
        <v>0.02886751345948129</v>
      </c>
      <c r="N17" s="2">
        <f t="shared" si="4"/>
        <v>0</v>
      </c>
      <c r="O17" s="1" t="s">
        <v>35</v>
      </c>
      <c r="P17" s="9" t="s">
        <v>90</v>
      </c>
      <c r="Q17" s="10" t="s">
        <v>87</v>
      </c>
    </row>
    <row r="18" spans="1:17" ht="15">
      <c r="A18" s="1" t="s">
        <v>57</v>
      </c>
      <c r="B18" s="1" t="s">
        <v>58</v>
      </c>
      <c r="C18" s="1" t="s">
        <v>14</v>
      </c>
      <c r="D18" s="1">
        <v>279.75</v>
      </c>
      <c r="E18" s="1">
        <v>254.81</v>
      </c>
      <c r="F18" s="1">
        <v>251.07</v>
      </c>
      <c r="G18" s="2">
        <v>193.058121</v>
      </c>
      <c r="H18">
        <v>254.47316</v>
      </c>
      <c r="I18">
        <v>198.812988</v>
      </c>
      <c r="J18" s="2">
        <f t="shared" si="0"/>
        <v>261.8766666666666</v>
      </c>
      <c r="K18" s="2">
        <f t="shared" si="1"/>
        <v>215.44808966666668</v>
      </c>
      <c r="L18" s="2">
        <f t="shared" si="2"/>
        <v>0.09752480848631234</v>
      </c>
      <c r="M18" s="2">
        <f t="shared" si="3"/>
        <v>15.591309545170779</v>
      </c>
      <c r="N18" s="2">
        <f t="shared" si="4"/>
        <v>33.918972706114104</v>
      </c>
      <c r="O18" s="1" t="s">
        <v>59</v>
      </c>
      <c r="P18" s="9" t="s">
        <v>88</v>
      </c>
      <c r="Q18" s="10" t="s">
        <v>87</v>
      </c>
    </row>
    <row r="19" spans="1:17" ht="15">
      <c r="A19" t="s">
        <v>91</v>
      </c>
      <c r="B19" t="s">
        <v>92</v>
      </c>
      <c r="C19" t="s">
        <v>93</v>
      </c>
      <c r="D19">
        <v>120.68</v>
      </c>
      <c r="E19">
        <v>69.04</v>
      </c>
      <c r="F19">
        <v>73.04</v>
      </c>
      <c r="G19" s="2">
        <v>200.567932</v>
      </c>
      <c r="H19">
        <v>216.797683999999</v>
      </c>
      <c r="I19">
        <v>189.689971999999</v>
      </c>
      <c r="J19" s="2">
        <f t="shared" si="0"/>
        <v>87.58666666666669</v>
      </c>
      <c r="K19" s="2">
        <f t="shared" si="1"/>
        <v>202.351862666666</v>
      </c>
      <c r="L19" s="2">
        <f t="shared" si="2"/>
        <v>0.0033409456116344997</v>
      </c>
      <c r="M19" s="2">
        <f>_xlfn.STDEV.S(D19:F19)</f>
        <v>28.72936708897936</v>
      </c>
      <c r="N19" s="2">
        <f>_xlfn.STDEV.S(G19:I19)</f>
        <v>13.641620832450219</v>
      </c>
      <c r="O19" t="s">
        <v>94</v>
      </c>
      <c r="P19" s="9" t="s">
        <v>88</v>
      </c>
      <c r="Q19" s="10" t="s">
        <v>87</v>
      </c>
    </row>
    <row r="21" spans="2:6" ht="15">
      <c r="B21" t="str">
        <f>B1</f>
        <v>Gene Name</v>
      </c>
      <c r="C21" t="str">
        <f>J1</f>
        <v>mean(WT)</v>
      </c>
      <c r="D21" t="str">
        <f>K1</f>
        <v>mean(Uox-/-)</v>
      </c>
      <c r="E21" t="str">
        <f>L1</f>
        <v>T-test</v>
      </c>
      <c r="F21" t="str">
        <f>P1</f>
        <v>note</v>
      </c>
    </row>
    <row r="22" spans="2:6" ht="15">
      <c r="B22" t="str">
        <f aca="true" t="shared" si="5" ref="B22:B36">B2</f>
        <v>Abcc4</v>
      </c>
      <c r="C22" t="str">
        <f>J2&amp;Q2&amp;M2</f>
        <v>1.12666666666667+0.323934149686836</v>
      </c>
      <c r="D22" t="str">
        <f>K2&amp;Q2&amp;N2</f>
        <v>1.44465766666666+0.587551551563211</v>
      </c>
      <c r="E22">
        <f aca="true" t="shared" si="6" ref="E22:E38">L2</f>
        <v>0.45780245399637937</v>
      </c>
      <c r="F22" t="str">
        <f aca="true" t="shared" si="7" ref="F22:F39">P2</f>
        <v>secretion</v>
      </c>
    </row>
    <row r="23" spans="2:6" ht="15">
      <c r="B23" t="str">
        <f t="shared" si="5"/>
        <v>Abcg2</v>
      </c>
      <c r="C23" t="str">
        <f aca="true" t="shared" si="8" ref="C23:C38">J3&amp;Q3&amp;M3</f>
        <v>70.4433333333333+12.9721252435109</v>
      </c>
      <c r="D23" t="str">
        <f aca="true" t="shared" si="9" ref="D23:D38">K3&amp;Q3&amp;N3</f>
        <v>70.787224+20.9379686781703</v>
      </c>
      <c r="E23">
        <f t="shared" si="6"/>
        <v>0.9818652539072097</v>
      </c>
      <c r="F23" t="str">
        <f t="shared" si="7"/>
        <v>secretion</v>
      </c>
    </row>
    <row r="24" spans="2:6" ht="15">
      <c r="B24" t="str">
        <f t="shared" si="5"/>
        <v>Ada</v>
      </c>
      <c r="C24" t="str">
        <f t="shared" si="8"/>
        <v>1461.85333333333+337.989820162285</v>
      </c>
      <c r="D24" t="str">
        <f t="shared" si="9"/>
        <v>565.045044+67.7306530548079</v>
      </c>
      <c r="E24">
        <f t="shared" si="6"/>
        <v>0.010771599090548024</v>
      </c>
      <c r="F24" t="str">
        <f t="shared" si="7"/>
        <v>synthesis</v>
      </c>
    </row>
    <row r="25" spans="2:6" ht="15">
      <c r="B25" t="str">
        <f t="shared" si="5"/>
        <v>Aox1</v>
      </c>
      <c r="C25" t="str">
        <f t="shared" si="8"/>
        <v>0.466666666666667+0.245424801789333</v>
      </c>
      <c r="D25" t="str">
        <f t="shared" si="9"/>
        <v>0.780249+0.131222009041929</v>
      </c>
      <c r="E25">
        <f t="shared" si="6"/>
        <v>0.12272935062700635</v>
      </c>
      <c r="F25" t="str">
        <f t="shared" si="7"/>
        <v>synthesis</v>
      </c>
    </row>
    <row r="26" spans="2:6" ht="15">
      <c r="B26" t="str">
        <f t="shared" si="5"/>
        <v>Aprt</v>
      </c>
      <c r="C26" t="str">
        <f t="shared" si="8"/>
        <v>262.856666666667+6.74663125814161</v>
      </c>
      <c r="D26" t="str">
        <f t="shared" si="9"/>
        <v>176.528132333333+36.5082189536859</v>
      </c>
      <c r="E26">
        <f t="shared" si="6"/>
        <v>0.01576652201752143</v>
      </c>
      <c r="F26" t="str">
        <f t="shared" si="7"/>
        <v>synthesis</v>
      </c>
    </row>
    <row r="27" spans="2:6" ht="15">
      <c r="B27" t="str">
        <f t="shared" si="5"/>
        <v>Hprt1</v>
      </c>
      <c r="C27" t="str">
        <f t="shared" si="8"/>
        <v>14.24+3.8968063847207</v>
      </c>
      <c r="D27" t="str">
        <f t="shared" si="9"/>
        <v>10.608892+0.613189954125963</v>
      </c>
      <c r="E27">
        <f t="shared" si="6"/>
        <v>0.18608691803093227</v>
      </c>
      <c r="F27" t="str">
        <f t="shared" si="7"/>
        <v>synthesis</v>
      </c>
    </row>
    <row r="28" spans="2:6" ht="15">
      <c r="B28" t="str">
        <f t="shared" si="5"/>
        <v>Lgals9</v>
      </c>
      <c r="C28" t="str">
        <f t="shared" si="8"/>
        <v>434.306666666667+94.2110908191458</v>
      </c>
      <c r="D28" t="str">
        <f t="shared" si="9"/>
        <v>364.518046+69.1435856667643</v>
      </c>
      <c r="E28">
        <f t="shared" si="6"/>
        <v>0.35939883706821113</v>
      </c>
      <c r="F28" t="str">
        <f t="shared" si="7"/>
        <v>secretion</v>
      </c>
    </row>
    <row r="29" spans="2:6" ht="15">
      <c r="B29" t="str">
        <f t="shared" si="5"/>
        <v>Pnp</v>
      </c>
      <c r="C29" t="str">
        <f t="shared" si="8"/>
        <v>283.306666666667+16.8961691910721</v>
      </c>
      <c r="D29" t="str">
        <f t="shared" si="9"/>
        <v>259.419275999999+43.4101232194828</v>
      </c>
      <c r="E29">
        <f t="shared" si="6"/>
        <v>0.42462074051161003</v>
      </c>
      <c r="F29" t="str">
        <f t="shared" si="7"/>
        <v>synthesis</v>
      </c>
    </row>
    <row r="30" spans="2:6" ht="15">
      <c r="B30" t="str">
        <f t="shared" si="5"/>
        <v>Slc17a1</v>
      </c>
      <c r="C30" t="str">
        <f t="shared" si="8"/>
        <v>0+0</v>
      </c>
      <c r="D30" t="str">
        <f t="shared" si="9"/>
        <v>0+0</v>
      </c>
      <c r="E30" t="e">
        <f t="shared" si="6"/>
        <v>#DIV/0!</v>
      </c>
      <c r="F30" t="str">
        <f t="shared" si="7"/>
        <v>secretion</v>
      </c>
    </row>
    <row r="31" spans="2:6" ht="15">
      <c r="B31" t="str">
        <f t="shared" si="5"/>
        <v>Slc22a12</v>
      </c>
      <c r="C31" t="str">
        <f t="shared" si="8"/>
        <v>0+0</v>
      </c>
      <c r="D31" t="str">
        <f t="shared" si="9"/>
        <v>0+0</v>
      </c>
      <c r="E31" t="e">
        <f t="shared" si="6"/>
        <v>#DIV/0!</v>
      </c>
      <c r="F31" t="str">
        <f t="shared" si="7"/>
        <v>intake</v>
      </c>
    </row>
    <row r="32" spans="2:6" ht="15">
      <c r="B32" t="str">
        <f t="shared" si="5"/>
        <v>Slc22a13</v>
      </c>
      <c r="C32" t="str">
        <f t="shared" si="8"/>
        <v>0.143333333333333+0.0602771377334171</v>
      </c>
      <c r="D32" t="str">
        <f t="shared" si="9"/>
        <v>0.111446333333333+0.0763651941812062</v>
      </c>
      <c r="E32">
        <f t="shared" si="6"/>
        <v>0.6005897853218753</v>
      </c>
      <c r="F32" t="str">
        <f t="shared" si="7"/>
        <v>intake</v>
      </c>
    </row>
    <row r="33" spans="2:6" ht="15">
      <c r="B33" t="str">
        <f>B13</f>
        <v>Slc22a6</v>
      </c>
      <c r="C33" t="str">
        <f t="shared" si="8"/>
        <v>0+0</v>
      </c>
      <c r="D33" t="str">
        <f t="shared" si="9"/>
        <v>0.005654+0.00979301526599443</v>
      </c>
      <c r="E33">
        <f t="shared" si="6"/>
        <v>0.37390096630005903</v>
      </c>
      <c r="F33" t="str">
        <f t="shared" si="7"/>
        <v>secretion</v>
      </c>
    </row>
    <row r="34" spans="2:6" ht="15">
      <c r="B34" t="str">
        <f t="shared" si="5"/>
        <v>Slc22a8</v>
      </c>
      <c r="C34" t="str">
        <f t="shared" si="8"/>
        <v>0+0</v>
      </c>
      <c r="D34" t="str">
        <f t="shared" si="9"/>
        <v>0.00343066666666667+0.00594208897049963</v>
      </c>
      <c r="E34">
        <f t="shared" si="6"/>
        <v>0.37390096630005903</v>
      </c>
      <c r="F34" t="str">
        <f t="shared" si="7"/>
        <v>intake</v>
      </c>
    </row>
    <row r="35" spans="2:6" ht="15">
      <c r="B35" t="str">
        <f t="shared" si="5"/>
        <v>Slc2a6</v>
      </c>
      <c r="C35" t="str">
        <f t="shared" si="8"/>
        <v>1.69666666666667+0.298384539367129</v>
      </c>
      <c r="D35" t="str">
        <f t="shared" si="9"/>
        <v>2.15265766666667+0.152481805709184</v>
      </c>
      <c r="E35">
        <f t="shared" si="6"/>
        <v>0.07791832249825172</v>
      </c>
      <c r="F35" t="str">
        <f t="shared" si="7"/>
        <v>intake</v>
      </c>
    </row>
    <row r="36" spans="2:6" ht="15">
      <c r="B36" t="str">
        <f t="shared" si="5"/>
        <v>Slc2a9</v>
      </c>
      <c r="C36" t="str">
        <f t="shared" si="8"/>
        <v>15.2833333333333+2.56059237937889</v>
      </c>
      <c r="D36" t="str">
        <f t="shared" si="9"/>
        <v>9.84633966666663+3.44233444600898</v>
      </c>
      <c r="E36">
        <f t="shared" si="6"/>
        <v>0.09316987193256847</v>
      </c>
      <c r="F36" t="str">
        <f t="shared" si="7"/>
        <v>intake</v>
      </c>
    </row>
    <row r="37" spans="2:6" ht="15">
      <c r="B37" t="str">
        <f>B17</f>
        <v>Uox</v>
      </c>
      <c r="C37" t="str">
        <f t="shared" si="8"/>
        <v>0.0166666666666667+0.0288675134594813</v>
      </c>
      <c r="D37" t="str">
        <f t="shared" si="9"/>
        <v>0+0</v>
      </c>
      <c r="E37">
        <f t="shared" si="6"/>
        <v>0.37390096630005903</v>
      </c>
      <c r="F37" t="str">
        <f t="shared" si="7"/>
        <v>degradation</v>
      </c>
    </row>
    <row r="38" spans="2:6" ht="15">
      <c r="B38" t="str">
        <f>B18</f>
        <v>Xdh</v>
      </c>
      <c r="C38" t="str">
        <f t="shared" si="8"/>
        <v>261.876666666667+15.5913095451708</v>
      </c>
      <c r="D38" t="str">
        <f t="shared" si="9"/>
        <v>215.448089666667+33.9189727061141</v>
      </c>
      <c r="E38">
        <f t="shared" si="6"/>
        <v>0.09752480848631234</v>
      </c>
      <c r="F38" t="str">
        <f t="shared" si="7"/>
        <v>synthesis</v>
      </c>
    </row>
    <row r="39" spans="2:6" ht="15">
      <c r="B39" t="str">
        <f>B19</f>
        <v>Gda</v>
      </c>
      <c r="C39" t="str">
        <f>J19&amp;Q19&amp;M19</f>
        <v>87.5866666666667+28.7293670889794</v>
      </c>
      <c r="D39" t="str">
        <f>K19&amp;Q19&amp;N19</f>
        <v>202.351862666666+13.6416208324502</v>
      </c>
      <c r="E39">
        <f>L19</f>
        <v>0.0033409456116344997</v>
      </c>
      <c r="F39" t="str">
        <f t="shared" si="7"/>
        <v>synthesis</v>
      </c>
    </row>
  </sheetData>
  <sheetProtection/>
  <autoFilter ref="A1:Q1">
    <sortState ref="A2:Q39">
      <sortCondition sortBy="value" ref="B2:B39"/>
    </sortState>
  </autoFilter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22">
      <selection activeCell="C39" sqref="C39:D39"/>
    </sheetView>
  </sheetViews>
  <sheetFormatPr defaultColWidth="9.00390625" defaultRowHeight="14.25"/>
  <sheetData>
    <row r="1" spans="1:17" s="1" customFormat="1" ht="15">
      <c r="A1" s="1" t="s">
        <v>18</v>
      </c>
      <c r="B1" s="1" t="s">
        <v>19</v>
      </c>
      <c r="C1" s="1" t="s">
        <v>17</v>
      </c>
      <c r="D1" s="3" t="s">
        <v>73</v>
      </c>
      <c r="E1" s="3" t="s">
        <v>74</v>
      </c>
      <c r="F1" s="3" t="s">
        <v>75</v>
      </c>
      <c r="G1" s="4" t="s">
        <v>72</v>
      </c>
      <c r="H1" s="5" t="s">
        <v>76</v>
      </c>
      <c r="I1" s="5" t="s">
        <v>77</v>
      </c>
      <c r="J1" s="4" t="s">
        <v>78</v>
      </c>
      <c r="K1" s="4" t="s">
        <v>79</v>
      </c>
      <c r="L1" s="8" t="s">
        <v>82</v>
      </c>
      <c r="M1" s="8" t="s">
        <v>84</v>
      </c>
      <c r="N1" s="8" t="s">
        <v>85</v>
      </c>
      <c r="O1" s="1" t="s">
        <v>20</v>
      </c>
      <c r="P1" s="9" t="s">
        <v>83</v>
      </c>
      <c r="Q1" s="8" t="s">
        <v>86</v>
      </c>
    </row>
    <row r="2" spans="1:17" ht="15">
      <c r="A2" t="s">
        <v>66</v>
      </c>
      <c r="B2" t="s">
        <v>67</v>
      </c>
      <c r="C2" t="s">
        <v>10</v>
      </c>
      <c r="D2">
        <v>2.63</v>
      </c>
      <c r="E2">
        <v>2.38</v>
      </c>
      <c r="F2">
        <v>3.21</v>
      </c>
      <c r="G2">
        <v>2.255686</v>
      </c>
      <c r="H2">
        <v>2.08749199999999</v>
      </c>
      <c r="I2">
        <v>2.611951</v>
      </c>
      <c r="J2">
        <f aca="true" t="shared" si="0" ref="J2:J19">AVERAGE(D2:F2)</f>
        <v>2.7399999999999998</v>
      </c>
      <c r="K2">
        <f aca="true" t="shared" si="1" ref="K2:K19">AVERAGE(G2:I2)</f>
        <v>2.3183763333333296</v>
      </c>
      <c r="L2">
        <f aca="true" t="shared" si="2" ref="L2:L19">TTEST(D2:F2,G2:I2,2,2)</f>
        <v>0.22018651856904134</v>
      </c>
      <c r="M2" s="2">
        <f aca="true" t="shared" si="3" ref="M2:M18">_xlfn.STDEV.S(D2:F2)</f>
        <v>0.4257933771208777</v>
      </c>
      <c r="N2" s="2">
        <f aca="true" t="shared" si="4" ref="N2:N18">_xlfn.STDEV.S(G2:I2)</f>
        <v>0.2677907188278482</v>
      </c>
      <c r="O2" t="s">
        <v>68</v>
      </c>
      <c r="P2" s="6" t="s">
        <v>80</v>
      </c>
      <c r="Q2" s="10" t="s">
        <v>87</v>
      </c>
    </row>
    <row r="3" spans="1:17" ht="15">
      <c r="A3" t="s">
        <v>27</v>
      </c>
      <c r="B3" t="s">
        <v>28</v>
      </c>
      <c r="C3" t="s">
        <v>13</v>
      </c>
      <c r="D3">
        <v>210.35</v>
      </c>
      <c r="E3">
        <v>215.26</v>
      </c>
      <c r="F3">
        <v>205.06</v>
      </c>
      <c r="G3">
        <v>164.984543</v>
      </c>
      <c r="H3">
        <v>186.563858</v>
      </c>
      <c r="I3">
        <v>163.176665999999</v>
      </c>
      <c r="J3">
        <f t="shared" si="0"/>
        <v>210.22333333333336</v>
      </c>
      <c r="K3">
        <f t="shared" si="1"/>
        <v>171.57502233333298</v>
      </c>
      <c r="L3">
        <f t="shared" si="2"/>
        <v>0.008714215361538035</v>
      </c>
      <c r="M3" s="2">
        <f t="shared" si="3"/>
        <v>5.101179602144319</v>
      </c>
      <c r="N3" s="2">
        <f t="shared" si="4"/>
        <v>13.012148200567998</v>
      </c>
      <c r="O3" t="s">
        <v>29</v>
      </c>
      <c r="P3" s="6" t="s">
        <v>80</v>
      </c>
      <c r="Q3" s="10" t="s">
        <v>87</v>
      </c>
    </row>
    <row r="4" spans="1:17" ht="15">
      <c r="A4" t="s">
        <v>51</v>
      </c>
      <c r="B4" t="s">
        <v>52</v>
      </c>
      <c r="C4" t="s">
        <v>12</v>
      </c>
      <c r="D4">
        <v>286.29</v>
      </c>
      <c r="E4">
        <v>140.73</v>
      </c>
      <c r="F4">
        <v>263.98</v>
      </c>
      <c r="G4">
        <v>131.55629</v>
      </c>
      <c r="H4">
        <v>167.402664</v>
      </c>
      <c r="I4">
        <v>88.32959</v>
      </c>
      <c r="J4">
        <f t="shared" si="0"/>
        <v>230.33333333333334</v>
      </c>
      <c r="K4">
        <f t="shared" si="1"/>
        <v>129.0961813333333</v>
      </c>
      <c r="L4">
        <f t="shared" si="2"/>
        <v>0.1165813010094017</v>
      </c>
      <c r="M4" s="2">
        <f t="shared" si="3"/>
        <v>78.39644145835535</v>
      </c>
      <c r="N4" s="2">
        <f t="shared" si="4"/>
        <v>39.59389926416978</v>
      </c>
      <c r="O4" t="s">
        <v>53</v>
      </c>
      <c r="P4" s="9" t="s">
        <v>88</v>
      </c>
      <c r="Q4" s="10" t="s">
        <v>87</v>
      </c>
    </row>
    <row r="5" spans="1:17" ht="15">
      <c r="A5" t="s">
        <v>54</v>
      </c>
      <c r="B5" t="s">
        <v>55</v>
      </c>
      <c r="C5" t="s">
        <v>6</v>
      </c>
      <c r="D5">
        <v>1.08</v>
      </c>
      <c r="E5">
        <v>1.58</v>
      </c>
      <c r="F5">
        <v>7.83</v>
      </c>
      <c r="G5">
        <v>1.006912</v>
      </c>
      <c r="H5">
        <v>1.337313</v>
      </c>
      <c r="I5">
        <v>1.484431</v>
      </c>
      <c r="J5">
        <f t="shared" si="0"/>
        <v>3.4966666666666666</v>
      </c>
      <c r="K5">
        <f t="shared" si="1"/>
        <v>1.2762186666666666</v>
      </c>
      <c r="L5">
        <f t="shared" si="2"/>
        <v>0.36523142559664895</v>
      </c>
      <c r="M5" s="2">
        <f t="shared" si="3"/>
        <v>3.761094698798919</v>
      </c>
      <c r="N5" s="2">
        <f t="shared" si="4"/>
        <v>0.24455160399051584</v>
      </c>
      <c r="O5" t="s">
        <v>56</v>
      </c>
      <c r="P5" s="9" t="s">
        <v>88</v>
      </c>
      <c r="Q5" s="10" t="s">
        <v>87</v>
      </c>
    </row>
    <row r="6" spans="1:17" ht="15">
      <c r="A6" t="s">
        <v>36</v>
      </c>
      <c r="B6" t="s">
        <v>37</v>
      </c>
      <c r="C6" t="s">
        <v>8</v>
      </c>
      <c r="D6">
        <v>127.22</v>
      </c>
      <c r="E6">
        <v>126.47</v>
      </c>
      <c r="F6">
        <v>134.95</v>
      </c>
      <c r="G6">
        <v>69.018379</v>
      </c>
      <c r="H6">
        <v>70.67923</v>
      </c>
      <c r="I6">
        <v>79.803276</v>
      </c>
      <c r="J6">
        <f t="shared" si="0"/>
        <v>129.54666666666665</v>
      </c>
      <c r="K6">
        <f t="shared" si="1"/>
        <v>73.16696166666667</v>
      </c>
      <c r="L6">
        <f t="shared" si="2"/>
        <v>0.00019737209341657487</v>
      </c>
      <c r="M6" s="2">
        <f t="shared" si="3"/>
        <v>4.694425772480941</v>
      </c>
      <c r="N6" s="2">
        <f t="shared" si="4"/>
        <v>5.806901709100501</v>
      </c>
      <c r="O6" t="s">
        <v>38</v>
      </c>
      <c r="P6" s="9" t="s">
        <v>88</v>
      </c>
      <c r="Q6" s="10" t="s">
        <v>87</v>
      </c>
    </row>
    <row r="7" spans="1:17" ht="15">
      <c r="A7" t="s">
        <v>24</v>
      </c>
      <c r="B7" t="s">
        <v>25</v>
      </c>
      <c r="C7" t="s">
        <v>1</v>
      </c>
      <c r="D7">
        <v>15.16</v>
      </c>
      <c r="E7">
        <v>14.44</v>
      </c>
      <c r="F7">
        <v>19.14</v>
      </c>
      <c r="G7">
        <v>11.727811</v>
      </c>
      <c r="H7">
        <v>9.92522299999999</v>
      </c>
      <c r="I7">
        <v>11.78893</v>
      </c>
      <c r="J7">
        <f t="shared" si="0"/>
        <v>16.246666666666666</v>
      </c>
      <c r="K7">
        <f t="shared" si="1"/>
        <v>11.14732133333333</v>
      </c>
      <c r="L7">
        <f t="shared" si="2"/>
        <v>0.03231589676461065</v>
      </c>
      <c r="M7" s="2">
        <f t="shared" si="3"/>
        <v>2.531429108889541</v>
      </c>
      <c r="N7" s="2">
        <f t="shared" si="4"/>
        <v>1.058809300720553</v>
      </c>
      <c r="O7" t="s">
        <v>26</v>
      </c>
      <c r="P7" s="9" t="s">
        <v>88</v>
      </c>
      <c r="Q7" s="10" t="s">
        <v>87</v>
      </c>
    </row>
    <row r="8" spans="1:17" ht="15">
      <c r="A8" t="s">
        <v>30</v>
      </c>
      <c r="B8" t="s">
        <v>31</v>
      </c>
      <c r="C8" t="s">
        <v>9</v>
      </c>
      <c r="D8">
        <v>441.57</v>
      </c>
      <c r="E8">
        <v>387.81</v>
      </c>
      <c r="F8">
        <v>362.02</v>
      </c>
      <c r="G8">
        <v>366.793274</v>
      </c>
      <c r="H8">
        <v>385.63446</v>
      </c>
      <c r="I8">
        <v>393.826385</v>
      </c>
      <c r="J8">
        <f t="shared" si="0"/>
        <v>397.1333333333334</v>
      </c>
      <c r="K8">
        <f t="shared" si="1"/>
        <v>382.0847063333333</v>
      </c>
      <c r="L8">
        <f t="shared" si="2"/>
        <v>0.5761716002748818</v>
      </c>
      <c r="M8" s="2">
        <f t="shared" si="3"/>
        <v>40.58625424122475</v>
      </c>
      <c r="N8" s="2">
        <f t="shared" si="4"/>
        <v>13.861740002795123</v>
      </c>
      <c r="O8" t="s">
        <v>32</v>
      </c>
      <c r="P8" s="6" t="s">
        <v>80</v>
      </c>
      <c r="Q8" s="10" t="s">
        <v>87</v>
      </c>
    </row>
    <row r="9" spans="1:17" ht="15">
      <c r="A9" t="s">
        <v>21</v>
      </c>
      <c r="B9" t="s">
        <v>22</v>
      </c>
      <c r="C9" t="s">
        <v>11</v>
      </c>
      <c r="D9">
        <v>109.36</v>
      </c>
      <c r="E9">
        <v>125.62</v>
      </c>
      <c r="F9">
        <v>119.94</v>
      </c>
      <c r="G9">
        <v>100.062393</v>
      </c>
      <c r="H9">
        <v>104.977623</v>
      </c>
      <c r="I9">
        <v>105.376976</v>
      </c>
      <c r="J9">
        <f t="shared" si="0"/>
        <v>118.30666666666667</v>
      </c>
      <c r="K9">
        <f t="shared" si="1"/>
        <v>103.47233066666666</v>
      </c>
      <c r="L9">
        <f t="shared" si="2"/>
        <v>0.04278052093365</v>
      </c>
      <c r="M9" s="2">
        <f t="shared" si="3"/>
        <v>8.2521350772593</v>
      </c>
      <c r="N9" s="2">
        <f t="shared" si="4"/>
        <v>2.959835615801378</v>
      </c>
      <c r="O9" t="s">
        <v>23</v>
      </c>
      <c r="P9" s="9" t="s">
        <v>88</v>
      </c>
      <c r="Q9" s="10" t="s">
        <v>87</v>
      </c>
    </row>
    <row r="10" spans="1:17" ht="15">
      <c r="A10" t="s">
        <v>48</v>
      </c>
      <c r="B10" t="s">
        <v>49</v>
      </c>
      <c r="C10" t="s">
        <v>2</v>
      </c>
      <c r="D10">
        <v>0</v>
      </c>
      <c r="E10">
        <v>0</v>
      </c>
      <c r="F10">
        <v>0</v>
      </c>
      <c r="G10">
        <v>0.099683</v>
      </c>
      <c r="H10">
        <v>0.110803</v>
      </c>
      <c r="I10">
        <v>0.069602</v>
      </c>
      <c r="J10">
        <f t="shared" si="0"/>
        <v>0</v>
      </c>
      <c r="K10">
        <f t="shared" si="1"/>
        <v>0.09336266666666666</v>
      </c>
      <c r="L10">
        <f t="shared" si="2"/>
        <v>0.0016191125614970741</v>
      </c>
      <c r="M10" s="2">
        <f t="shared" si="3"/>
        <v>0</v>
      </c>
      <c r="N10" s="2">
        <f t="shared" si="4"/>
        <v>0.02131526589872458</v>
      </c>
      <c r="O10" t="s">
        <v>50</v>
      </c>
      <c r="P10" s="6" t="s">
        <v>80</v>
      </c>
      <c r="Q10" s="10" t="s">
        <v>87</v>
      </c>
    </row>
    <row r="11" spans="1:17" ht="15">
      <c r="A11" t="s">
        <v>45</v>
      </c>
      <c r="B11" t="s">
        <v>46</v>
      </c>
      <c r="C11" t="s">
        <v>3</v>
      </c>
      <c r="D11">
        <v>0.18</v>
      </c>
      <c r="E11">
        <v>0.25</v>
      </c>
      <c r="F11">
        <v>0</v>
      </c>
      <c r="G11">
        <v>0.008055</v>
      </c>
      <c r="H11">
        <v>0.040913</v>
      </c>
      <c r="I11">
        <v>0</v>
      </c>
      <c r="J11">
        <f t="shared" si="0"/>
        <v>0.14333333333333334</v>
      </c>
      <c r="K11">
        <f t="shared" si="1"/>
        <v>0.016322666666666666</v>
      </c>
      <c r="L11">
        <f t="shared" si="2"/>
        <v>0.1678317043626847</v>
      </c>
      <c r="M11" s="2">
        <f t="shared" si="3"/>
        <v>0.12897028081435405</v>
      </c>
      <c r="N11" s="2">
        <f t="shared" si="4"/>
        <v>0.021673350602371876</v>
      </c>
      <c r="O11" t="s">
        <v>47</v>
      </c>
      <c r="P11" s="6" t="s">
        <v>81</v>
      </c>
      <c r="Q11" s="10" t="s">
        <v>87</v>
      </c>
    </row>
    <row r="12" spans="1:17" ht="15">
      <c r="A12" t="s">
        <v>42</v>
      </c>
      <c r="B12" t="s">
        <v>43</v>
      </c>
      <c r="C12" t="s">
        <v>0</v>
      </c>
      <c r="D12">
        <v>0.4</v>
      </c>
      <c r="E12">
        <v>0.25</v>
      </c>
      <c r="F12">
        <v>0</v>
      </c>
      <c r="G12">
        <v>0</v>
      </c>
      <c r="H12">
        <v>0</v>
      </c>
      <c r="I12">
        <v>0</v>
      </c>
      <c r="J12">
        <f t="shared" si="0"/>
        <v>0.21666666666666667</v>
      </c>
      <c r="K12">
        <f t="shared" si="1"/>
        <v>0</v>
      </c>
      <c r="L12">
        <f t="shared" si="2"/>
        <v>0.1368524410765763</v>
      </c>
      <c r="M12" s="2">
        <f t="shared" si="3"/>
        <v>0.20207259421636906</v>
      </c>
      <c r="N12" s="2">
        <f t="shared" si="4"/>
        <v>0</v>
      </c>
      <c r="O12" t="s">
        <v>44</v>
      </c>
      <c r="P12" s="6" t="s">
        <v>81</v>
      </c>
      <c r="Q12" s="10" t="s">
        <v>87</v>
      </c>
    </row>
    <row r="13" spans="1:17" ht="15">
      <c r="A13" t="s">
        <v>60</v>
      </c>
      <c r="B13" t="s">
        <v>61</v>
      </c>
      <c r="C13" t="s">
        <v>4</v>
      </c>
      <c r="D13">
        <v>0.04</v>
      </c>
      <c r="E13">
        <v>0</v>
      </c>
      <c r="F13">
        <v>0</v>
      </c>
      <c r="G13">
        <v>0</v>
      </c>
      <c r="H13">
        <v>0.010561</v>
      </c>
      <c r="I13">
        <v>0.021628</v>
      </c>
      <c r="J13">
        <f t="shared" si="0"/>
        <v>0.013333333333333334</v>
      </c>
      <c r="K13">
        <f t="shared" si="1"/>
        <v>0.010729666666666667</v>
      </c>
      <c r="L13">
        <f t="shared" si="2"/>
        <v>0.8682242033009097</v>
      </c>
      <c r="M13" s="2">
        <f t="shared" si="3"/>
        <v>0.023094010767585032</v>
      </c>
      <c r="N13" s="2">
        <f t="shared" si="4"/>
        <v>0.010814986469401306</v>
      </c>
      <c r="O13" t="s">
        <v>62</v>
      </c>
      <c r="P13" s="6" t="s">
        <v>80</v>
      </c>
      <c r="Q13" s="10" t="s">
        <v>87</v>
      </c>
    </row>
    <row r="14" spans="1:17" ht="15">
      <c r="A14" t="s">
        <v>69</v>
      </c>
      <c r="B14" t="s">
        <v>70</v>
      </c>
      <c r="C14" t="s">
        <v>5</v>
      </c>
      <c r="D14">
        <v>0.04</v>
      </c>
      <c r="E14">
        <v>0</v>
      </c>
      <c r="F14">
        <v>0.04</v>
      </c>
      <c r="G14">
        <v>0.074678</v>
      </c>
      <c r="H14">
        <v>0.091515</v>
      </c>
      <c r="I14">
        <v>0.0498399999999999</v>
      </c>
      <c r="J14">
        <f t="shared" si="0"/>
        <v>0.02666666666666667</v>
      </c>
      <c r="K14">
        <f t="shared" si="1"/>
        <v>0.07201099999999995</v>
      </c>
      <c r="L14">
        <f t="shared" si="2"/>
        <v>0.06549594576092381</v>
      </c>
      <c r="M14" s="2">
        <f t="shared" si="3"/>
        <v>0.023094010767585032</v>
      </c>
      <c r="N14" s="2">
        <f t="shared" si="4"/>
        <v>0.020965115620954856</v>
      </c>
      <c r="O14" t="s">
        <v>71</v>
      </c>
      <c r="P14" s="6" t="s">
        <v>81</v>
      </c>
      <c r="Q14" s="10" t="s">
        <v>87</v>
      </c>
    </row>
    <row r="15" spans="1:17" ht="15">
      <c r="A15" t="s">
        <v>39</v>
      </c>
      <c r="B15" t="s">
        <v>40</v>
      </c>
      <c r="C15" t="s">
        <v>16</v>
      </c>
      <c r="D15">
        <v>1.36</v>
      </c>
      <c r="E15">
        <v>1.59</v>
      </c>
      <c r="F15">
        <v>1.88</v>
      </c>
      <c r="G15">
        <v>2.142646</v>
      </c>
      <c r="H15">
        <v>2.238155</v>
      </c>
      <c r="I15">
        <v>2.365087</v>
      </c>
      <c r="J15">
        <f t="shared" si="0"/>
        <v>1.61</v>
      </c>
      <c r="K15">
        <f t="shared" si="1"/>
        <v>2.248629333333333</v>
      </c>
      <c r="L15">
        <f t="shared" si="2"/>
        <v>0.017508746597675113</v>
      </c>
      <c r="M15" s="2">
        <f t="shared" si="3"/>
        <v>0.26057628441590824</v>
      </c>
      <c r="N15" s="2">
        <f t="shared" si="4"/>
        <v>0.11158979955324466</v>
      </c>
      <c r="O15" t="s">
        <v>41</v>
      </c>
      <c r="P15" s="6" t="s">
        <v>81</v>
      </c>
      <c r="Q15" s="10" t="s">
        <v>87</v>
      </c>
    </row>
    <row r="16" spans="1:17" ht="15">
      <c r="A16" t="s">
        <v>63</v>
      </c>
      <c r="B16" t="s">
        <v>64</v>
      </c>
      <c r="C16" t="s">
        <v>15</v>
      </c>
      <c r="D16">
        <v>17.27</v>
      </c>
      <c r="E16">
        <v>31.64</v>
      </c>
      <c r="F16">
        <v>23.77</v>
      </c>
      <c r="G16">
        <v>14.933995</v>
      </c>
      <c r="H16">
        <v>18.220951</v>
      </c>
      <c r="I16">
        <v>13.202817</v>
      </c>
      <c r="J16">
        <f t="shared" si="0"/>
        <v>24.226666666666663</v>
      </c>
      <c r="K16">
        <f t="shared" si="1"/>
        <v>15.452587666666664</v>
      </c>
      <c r="L16">
        <f t="shared" si="2"/>
        <v>0.1173536940528174</v>
      </c>
      <c r="M16" s="2">
        <f t="shared" si="3"/>
        <v>7.195876133823701</v>
      </c>
      <c r="N16" s="2">
        <f t="shared" si="4"/>
        <v>2.5489450711871915</v>
      </c>
      <c r="O16" t="s">
        <v>65</v>
      </c>
      <c r="P16" s="6" t="s">
        <v>81</v>
      </c>
      <c r="Q16" s="10" t="s">
        <v>87</v>
      </c>
    </row>
    <row r="17" spans="1:17" ht="15">
      <c r="A17" t="s">
        <v>33</v>
      </c>
      <c r="B17" t="s">
        <v>34</v>
      </c>
      <c r="C17" t="s">
        <v>7</v>
      </c>
      <c r="D17">
        <v>0.16</v>
      </c>
      <c r="E17">
        <v>0.04</v>
      </c>
      <c r="F17">
        <v>0.05</v>
      </c>
      <c r="G17">
        <v>0</v>
      </c>
      <c r="H17">
        <v>0</v>
      </c>
      <c r="I17">
        <v>0</v>
      </c>
      <c r="J17">
        <f t="shared" si="0"/>
        <v>0.08333333333333333</v>
      </c>
      <c r="K17">
        <f t="shared" si="1"/>
        <v>0</v>
      </c>
      <c r="L17">
        <f t="shared" si="2"/>
        <v>0.096049039985018</v>
      </c>
      <c r="M17" s="2">
        <f t="shared" si="3"/>
        <v>0.06658328118479395</v>
      </c>
      <c r="N17" s="2">
        <f t="shared" si="4"/>
        <v>0</v>
      </c>
      <c r="O17" t="s">
        <v>35</v>
      </c>
      <c r="P17" s="9" t="s">
        <v>90</v>
      </c>
      <c r="Q17" s="10" t="s">
        <v>87</v>
      </c>
    </row>
    <row r="18" spans="1:17" ht="15">
      <c r="A18" t="s">
        <v>57</v>
      </c>
      <c r="B18" t="s">
        <v>58</v>
      </c>
      <c r="C18" t="s">
        <v>14</v>
      </c>
      <c r="D18">
        <v>85.27</v>
      </c>
      <c r="E18">
        <v>105.74</v>
      </c>
      <c r="F18">
        <v>78.2</v>
      </c>
      <c r="G18">
        <v>84.4282839999999</v>
      </c>
      <c r="H18">
        <v>87.067993</v>
      </c>
      <c r="I18">
        <v>81.506622</v>
      </c>
      <c r="J18">
        <f t="shared" si="0"/>
        <v>89.73666666666666</v>
      </c>
      <c r="K18">
        <f t="shared" si="1"/>
        <v>84.33429966666664</v>
      </c>
      <c r="L18">
        <f t="shared" si="2"/>
        <v>0.5557132563545588</v>
      </c>
      <c r="M18" s="2">
        <f t="shared" si="3"/>
        <v>14.303014833710236</v>
      </c>
      <c r="N18" s="2">
        <f t="shared" si="4"/>
        <v>2.7818764604299644</v>
      </c>
      <c r="O18" t="s">
        <v>59</v>
      </c>
      <c r="P18" s="9" t="s">
        <v>88</v>
      </c>
      <c r="Q18" s="10" t="s">
        <v>87</v>
      </c>
    </row>
    <row r="19" spans="1:17" ht="15">
      <c r="A19" t="s">
        <v>91</v>
      </c>
      <c r="B19" t="s">
        <v>92</v>
      </c>
      <c r="C19" t="s">
        <v>93</v>
      </c>
      <c r="D19">
        <v>121.79</v>
      </c>
      <c r="E19">
        <v>101.81</v>
      </c>
      <c r="F19">
        <v>101.83</v>
      </c>
      <c r="G19">
        <v>141.097366</v>
      </c>
      <c r="H19">
        <v>131.225891</v>
      </c>
      <c r="I19">
        <v>139.846176</v>
      </c>
      <c r="J19">
        <f t="shared" si="0"/>
        <v>108.47666666666667</v>
      </c>
      <c r="K19">
        <f t="shared" si="1"/>
        <v>137.389811</v>
      </c>
      <c r="L19">
        <f t="shared" si="2"/>
        <v>0.01700600995383966</v>
      </c>
      <c r="M19" s="2">
        <f>_xlfn.STDEV.S(D19:F19)</f>
        <v>11.52968921234798</v>
      </c>
      <c r="N19" s="2">
        <f>_xlfn.STDEV.S(G19:I19)</f>
        <v>5.374644307191414</v>
      </c>
      <c r="O19" t="s">
        <v>94</v>
      </c>
      <c r="P19" s="9" t="s">
        <v>88</v>
      </c>
      <c r="Q19" s="10" t="s">
        <v>87</v>
      </c>
    </row>
    <row r="21" spans="2:6" ht="15">
      <c r="B21" t="str">
        <f>B1</f>
        <v>Gene Name</v>
      </c>
      <c r="C21" t="str">
        <f>J1</f>
        <v>mean(WT)</v>
      </c>
      <c r="D21" t="str">
        <f>K1</f>
        <v>mean(Uox-/-)</v>
      </c>
      <c r="E21" t="str">
        <f>L1</f>
        <v>T-test</v>
      </c>
      <c r="F21" t="str">
        <f>P1</f>
        <v>note</v>
      </c>
    </row>
    <row r="22" spans="2:6" ht="15">
      <c r="B22" t="str">
        <f aca="true" t="shared" si="5" ref="B22:B36">B2</f>
        <v>Abcc4</v>
      </c>
      <c r="C22" t="str">
        <f>J2&amp;Q2&amp;M2</f>
        <v>2.74+0.425793377120878</v>
      </c>
      <c r="D22" t="str">
        <f>K2&amp;Q2&amp;N2</f>
        <v>2.31837633333333+0.267790718827848</v>
      </c>
      <c r="E22">
        <f aca="true" t="shared" si="6" ref="E22:E38">L2</f>
        <v>0.22018651856904134</v>
      </c>
      <c r="F22" t="str">
        <f aca="true" t="shared" si="7" ref="F22:F36">P2</f>
        <v>secretion</v>
      </c>
    </row>
    <row r="23" spans="2:6" ht="15">
      <c r="B23" t="str">
        <f t="shared" si="5"/>
        <v>Abcg2</v>
      </c>
      <c r="C23" t="str">
        <f aca="true" t="shared" si="8" ref="C23:C38">J3&amp;Q3&amp;M3</f>
        <v>210.223333333333+5.10117960214432</v>
      </c>
      <c r="D23" t="str">
        <f aca="true" t="shared" si="9" ref="D23:D38">K3&amp;Q3&amp;N3</f>
        <v>171.575022333333+13.012148200568</v>
      </c>
      <c r="E23">
        <f t="shared" si="6"/>
        <v>0.008714215361538035</v>
      </c>
      <c r="F23" t="str">
        <f t="shared" si="7"/>
        <v>secretion</v>
      </c>
    </row>
    <row r="24" spans="2:6" ht="15">
      <c r="B24" t="str">
        <f t="shared" si="5"/>
        <v>Ada</v>
      </c>
      <c r="C24" t="str">
        <f t="shared" si="8"/>
        <v>230.333333333333+78.3964414583554</v>
      </c>
      <c r="D24" t="str">
        <f t="shared" si="9"/>
        <v>129.096181333333+39.5938992641698</v>
      </c>
      <c r="E24">
        <f t="shared" si="6"/>
        <v>0.1165813010094017</v>
      </c>
      <c r="F24" t="str">
        <f t="shared" si="7"/>
        <v>synthesis</v>
      </c>
    </row>
    <row r="25" spans="2:6" ht="15">
      <c r="B25" t="str">
        <f t="shared" si="5"/>
        <v>Aox1</v>
      </c>
      <c r="C25" t="str">
        <f t="shared" si="8"/>
        <v>3.49666666666667+3.76109469879892</v>
      </c>
      <c r="D25" t="str">
        <f t="shared" si="9"/>
        <v>1.27621866666667+0.244551603990516</v>
      </c>
      <c r="E25">
        <f t="shared" si="6"/>
        <v>0.36523142559664895</v>
      </c>
      <c r="F25" t="str">
        <f t="shared" si="7"/>
        <v>synthesis</v>
      </c>
    </row>
    <row r="26" spans="2:6" ht="15">
      <c r="B26" t="str">
        <f t="shared" si="5"/>
        <v>Aprt</v>
      </c>
      <c r="C26" t="str">
        <f t="shared" si="8"/>
        <v>129.546666666667+4.69442577248094</v>
      </c>
      <c r="D26" t="str">
        <f t="shared" si="9"/>
        <v>73.1669616666667+5.8069017091005</v>
      </c>
      <c r="E26">
        <f t="shared" si="6"/>
        <v>0.00019737209341657487</v>
      </c>
      <c r="F26" t="str">
        <f t="shared" si="7"/>
        <v>synthesis</v>
      </c>
    </row>
    <row r="27" spans="2:6" ht="15">
      <c r="B27" t="str">
        <f t="shared" si="5"/>
        <v>Hprt1</v>
      </c>
      <c r="C27" t="str">
        <f t="shared" si="8"/>
        <v>16.2466666666667+2.53142910888954</v>
      </c>
      <c r="D27" t="str">
        <f t="shared" si="9"/>
        <v>11.1473213333333+1.05880930072055</v>
      </c>
      <c r="E27">
        <f t="shared" si="6"/>
        <v>0.03231589676461065</v>
      </c>
      <c r="F27" t="str">
        <f t="shared" si="7"/>
        <v>synthesis</v>
      </c>
    </row>
    <row r="28" spans="2:6" ht="15">
      <c r="B28" t="str">
        <f t="shared" si="5"/>
        <v>Lgals9</v>
      </c>
      <c r="C28" t="str">
        <f t="shared" si="8"/>
        <v>397.133333333333+40.5862542412248</v>
      </c>
      <c r="D28" t="str">
        <f t="shared" si="9"/>
        <v>382.084706333333+13.8617400027951</v>
      </c>
      <c r="E28">
        <f t="shared" si="6"/>
        <v>0.5761716002748818</v>
      </c>
      <c r="F28" t="str">
        <f t="shared" si="7"/>
        <v>secretion</v>
      </c>
    </row>
    <row r="29" spans="2:6" ht="15">
      <c r="B29" t="str">
        <f t="shared" si="5"/>
        <v>Pnp</v>
      </c>
      <c r="C29" t="str">
        <f t="shared" si="8"/>
        <v>118.306666666667+8.2521350772593</v>
      </c>
      <c r="D29" t="str">
        <f t="shared" si="9"/>
        <v>103.472330666667+2.95983561580138</v>
      </c>
      <c r="E29">
        <f t="shared" si="6"/>
        <v>0.04278052093365</v>
      </c>
      <c r="F29" t="str">
        <f t="shared" si="7"/>
        <v>synthesis</v>
      </c>
    </row>
    <row r="30" spans="2:6" ht="15">
      <c r="B30" t="str">
        <f t="shared" si="5"/>
        <v>Slc17a1</v>
      </c>
      <c r="C30" t="str">
        <f t="shared" si="8"/>
        <v>0+0</v>
      </c>
      <c r="D30" t="str">
        <f t="shared" si="9"/>
        <v>0.0933626666666667+0.0213152658987246</v>
      </c>
      <c r="E30">
        <f t="shared" si="6"/>
        <v>0.0016191125614970741</v>
      </c>
      <c r="F30" t="str">
        <f t="shared" si="7"/>
        <v>secretion</v>
      </c>
    </row>
    <row r="31" spans="2:6" ht="15">
      <c r="B31" t="str">
        <f t="shared" si="5"/>
        <v>Slc22a12</v>
      </c>
      <c r="C31" t="str">
        <f t="shared" si="8"/>
        <v>0.143333333333333+0.128970280814354</v>
      </c>
      <c r="D31" t="str">
        <f t="shared" si="9"/>
        <v>0.0163226666666667+0.0216733506023719</v>
      </c>
      <c r="E31">
        <f t="shared" si="6"/>
        <v>0.1678317043626847</v>
      </c>
      <c r="F31" t="str">
        <f t="shared" si="7"/>
        <v>intake</v>
      </c>
    </row>
    <row r="32" spans="2:6" ht="15">
      <c r="B32" t="str">
        <f t="shared" si="5"/>
        <v>Slc22a13</v>
      </c>
      <c r="C32" t="str">
        <f t="shared" si="8"/>
        <v>0.216666666666667+0.202072594216369</v>
      </c>
      <c r="D32" t="str">
        <f t="shared" si="9"/>
        <v>0+0</v>
      </c>
      <c r="E32">
        <f t="shared" si="6"/>
        <v>0.1368524410765763</v>
      </c>
      <c r="F32" t="str">
        <f t="shared" si="7"/>
        <v>intake</v>
      </c>
    </row>
    <row r="33" spans="2:6" ht="15">
      <c r="B33" t="str">
        <f>B13</f>
        <v>Slc22a6</v>
      </c>
      <c r="C33" t="str">
        <f t="shared" si="8"/>
        <v>0.0133333333333333+0.023094010767585</v>
      </c>
      <c r="D33" t="str">
        <f t="shared" si="9"/>
        <v>0.0107296666666667+0.0108149864694013</v>
      </c>
      <c r="E33">
        <f t="shared" si="6"/>
        <v>0.8682242033009097</v>
      </c>
      <c r="F33" t="str">
        <f t="shared" si="7"/>
        <v>secretion</v>
      </c>
    </row>
    <row r="34" spans="2:6" ht="15">
      <c r="B34" t="str">
        <f t="shared" si="5"/>
        <v>Slc22a8</v>
      </c>
      <c r="C34" t="str">
        <f t="shared" si="8"/>
        <v>0.0266666666666667+0.023094010767585</v>
      </c>
      <c r="D34" t="str">
        <f t="shared" si="9"/>
        <v>0.072011+0.0209651156209549</v>
      </c>
      <c r="E34">
        <f t="shared" si="6"/>
        <v>0.06549594576092381</v>
      </c>
      <c r="F34" t="str">
        <f t="shared" si="7"/>
        <v>intake</v>
      </c>
    </row>
    <row r="35" spans="2:6" ht="15">
      <c r="B35" t="str">
        <f t="shared" si="5"/>
        <v>Slc2a6</v>
      </c>
      <c r="C35" t="str">
        <f t="shared" si="8"/>
        <v>1.61+0.260576284415908</v>
      </c>
      <c r="D35" t="str">
        <f t="shared" si="9"/>
        <v>2.24862933333333+0.111589799553245</v>
      </c>
      <c r="E35">
        <f t="shared" si="6"/>
        <v>0.017508746597675113</v>
      </c>
      <c r="F35" t="str">
        <f t="shared" si="7"/>
        <v>intake</v>
      </c>
    </row>
    <row r="36" spans="2:6" ht="15">
      <c r="B36" t="str">
        <f t="shared" si="5"/>
        <v>Slc2a9</v>
      </c>
      <c r="C36" t="str">
        <f t="shared" si="8"/>
        <v>24.2266666666667+7.1958761338237</v>
      </c>
      <c r="D36" t="str">
        <f t="shared" si="9"/>
        <v>15.4525876666667+2.54894507118719</v>
      </c>
      <c r="E36">
        <f t="shared" si="6"/>
        <v>0.1173536940528174</v>
      </c>
      <c r="F36" t="str">
        <f t="shared" si="7"/>
        <v>intake</v>
      </c>
    </row>
    <row r="37" spans="2:6" ht="15">
      <c r="B37" t="str">
        <f>B17</f>
        <v>Uox</v>
      </c>
      <c r="C37" t="str">
        <f t="shared" si="8"/>
        <v>0.0833333333333333+0.066583281184794</v>
      </c>
      <c r="D37" t="str">
        <f t="shared" si="9"/>
        <v>0+0</v>
      </c>
      <c r="E37">
        <f t="shared" si="6"/>
        <v>0.096049039985018</v>
      </c>
      <c r="F37" t="s">
        <v>89</v>
      </c>
    </row>
    <row r="38" spans="2:6" ht="15">
      <c r="B38" t="str">
        <f>B18</f>
        <v>Xdh</v>
      </c>
      <c r="C38" t="str">
        <f t="shared" si="8"/>
        <v>89.7366666666667+14.3030148337102</v>
      </c>
      <c r="D38" t="str">
        <f t="shared" si="9"/>
        <v>84.3342996666666+2.78187646042996</v>
      </c>
      <c r="E38">
        <f t="shared" si="6"/>
        <v>0.5557132563545588</v>
      </c>
      <c r="F38" t="str">
        <f>P18</f>
        <v>synthesis</v>
      </c>
    </row>
    <row r="39" spans="2:6" ht="15">
      <c r="B39" t="str">
        <f>B19</f>
        <v>Gda</v>
      </c>
      <c r="C39" t="str">
        <f>J19&amp;Q19&amp;M19</f>
        <v>108.476666666667+11.529689212348</v>
      </c>
      <c r="D39" t="str">
        <f>K19&amp;Q19&amp;N19</f>
        <v>137.389811+5.37464430719141</v>
      </c>
      <c r="E39">
        <f>L19</f>
        <v>0.01700600995383966</v>
      </c>
      <c r="F39" t="str">
        <f>P19</f>
        <v>synthesis</v>
      </c>
    </row>
  </sheetData>
  <sheetProtection/>
  <autoFilter ref="A1:Q1">
    <sortState ref="A2:Q39">
      <sortCondition sortBy="value" ref="B2:B39"/>
    </sortState>
  </autoFilter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9">
      <selection activeCell="C39" sqref="C39:D39"/>
    </sheetView>
  </sheetViews>
  <sheetFormatPr defaultColWidth="9.00390625" defaultRowHeight="14.25"/>
  <sheetData>
    <row r="1" spans="1:17" s="1" customFormat="1" ht="15">
      <c r="A1" s="1" t="s">
        <v>18</v>
      </c>
      <c r="B1" s="1" t="s">
        <v>19</v>
      </c>
      <c r="C1" s="1" t="s">
        <v>17</v>
      </c>
      <c r="D1" s="3" t="s">
        <v>73</v>
      </c>
      <c r="E1" s="3" t="s">
        <v>74</v>
      </c>
      <c r="F1" s="3" t="s">
        <v>75</v>
      </c>
      <c r="G1" s="4" t="s">
        <v>72</v>
      </c>
      <c r="H1" s="5" t="s">
        <v>76</v>
      </c>
      <c r="I1" s="5" t="s">
        <v>77</v>
      </c>
      <c r="J1" s="4" t="s">
        <v>78</v>
      </c>
      <c r="K1" s="4" t="s">
        <v>79</v>
      </c>
      <c r="L1" s="8" t="s">
        <v>82</v>
      </c>
      <c r="M1" s="8" t="s">
        <v>84</v>
      </c>
      <c r="N1" s="8" t="s">
        <v>85</v>
      </c>
      <c r="O1" s="1" t="s">
        <v>20</v>
      </c>
      <c r="P1" s="9" t="s">
        <v>83</v>
      </c>
      <c r="Q1" s="8" t="s">
        <v>86</v>
      </c>
    </row>
    <row r="2" spans="1:17" ht="15">
      <c r="A2" t="s">
        <v>66</v>
      </c>
      <c r="B2" t="s">
        <v>67</v>
      </c>
      <c r="C2" t="s">
        <v>10</v>
      </c>
      <c r="D2">
        <v>16.72</v>
      </c>
      <c r="E2">
        <v>15.41</v>
      </c>
      <c r="F2">
        <v>19.38</v>
      </c>
      <c r="G2">
        <v>15.083557</v>
      </c>
      <c r="H2">
        <v>13.85757</v>
      </c>
      <c r="I2">
        <v>12.735608</v>
      </c>
      <c r="J2" s="7">
        <f aca="true" t="shared" si="0" ref="J2:J19">AVERAGE(D2:F2)</f>
        <v>17.169999999999998</v>
      </c>
      <c r="K2" s="7">
        <f aca="true" t="shared" si="1" ref="K2:K19">AVERAGE(G2:I2)</f>
        <v>13.892245</v>
      </c>
      <c r="L2">
        <f aca="true" t="shared" si="2" ref="L2:L19">TTEST(D2:F2,G2:I2,2,2)</f>
        <v>0.0722035426097111</v>
      </c>
      <c r="M2" s="2">
        <f aca="true" t="shared" si="3" ref="M2:M18">_xlfn.STDEV.S(D2:F2)</f>
        <v>2.0228939665736307</v>
      </c>
      <c r="N2" s="2">
        <f aca="true" t="shared" si="4" ref="N2:N18">_xlfn.STDEV.S(G2:I2)</f>
        <v>1.174358502915103</v>
      </c>
      <c r="O2" t="s">
        <v>68</v>
      </c>
      <c r="P2" s="6" t="s">
        <v>80</v>
      </c>
      <c r="Q2" s="10" t="s">
        <v>87</v>
      </c>
    </row>
    <row r="3" spans="1:17" ht="15">
      <c r="A3" t="s">
        <v>27</v>
      </c>
      <c r="B3" t="s">
        <v>28</v>
      </c>
      <c r="C3" t="s">
        <v>13</v>
      </c>
      <c r="D3">
        <v>67.1</v>
      </c>
      <c r="E3">
        <v>63.84</v>
      </c>
      <c r="F3">
        <v>82.62</v>
      </c>
      <c r="G3">
        <v>82.976334</v>
      </c>
      <c r="H3">
        <v>86.8722229999999</v>
      </c>
      <c r="I3">
        <v>69.856842</v>
      </c>
      <c r="J3" s="7">
        <f t="shared" si="0"/>
        <v>71.18666666666667</v>
      </c>
      <c r="K3" s="7">
        <f t="shared" si="1"/>
        <v>79.90179966666663</v>
      </c>
      <c r="L3">
        <f t="shared" si="2"/>
        <v>0.3236800235430715</v>
      </c>
      <c r="M3" s="2">
        <f t="shared" si="3"/>
        <v>10.034826024069048</v>
      </c>
      <c r="N3" s="2">
        <f t="shared" si="4"/>
        <v>8.914615452666686</v>
      </c>
      <c r="O3" t="s">
        <v>29</v>
      </c>
      <c r="P3" s="6" t="s">
        <v>80</v>
      </c>
      <c r="Q3" s="10" t="s">
        <v>87</v>
      </c>
    </row>
    <row r="4" spans="1:17" ht="15">
      <c r="A4" t="s">
        <v>51</v>
      </c>
      <c r="B4" t="s">
        <v>52</v>
      </c>
      <c r="C4" t="s">
        <v>12</v>
      </c>
      <c r="D4">
        <v>10.61</v>
      </c>
      <c r="E4">
        <v>7.29</v>
      </c>
      <c r="F4">
        <v>10.87</v>
      </c>
      <c r="G4">
        <v>6.140213</v>
      </c>
      <c r="H4">
        <v>9.022403</v>
      </c>
      <c r="I4">
        <v>8.86506</v>
      </c>
      <c r="J4" s="7">
        <f t="shared" si="0"/>
        <v>9.589999999999998</v>
      </c>
      <c r="K4" s="7">
        <f t="shared" si="1"/>
        <v>8.009225333333333</v>
      </c>
      <c r="L4">
        <f t="shared" si="2"/>
        <v>0.34692887363241204</v>
      </c>
      <c r="M4" s="2">
        <f t="shared" si="3"/>
        <v>1.9960961900670073</v>
      </c>
      <c r="N4" s="2">
        <f t="shared" si="4"/>
        <v>1.6205229191610802</v>
      </c>
      <c r="O4" t="s">
        <v>53</v>
      </c>
      <c r="P4" s="9" t="s">
        <v>88</v>
      </c>
      <c r="Q4" s="10" t="s">
        <v>87</v>
      </c>
    </row>
    <row r="5" spans="1:17" ht="15">
      <c r="A5" t="s">
        <v>54</v>
      </c>
      <c r="B5" t="s">
        <v>55</v>
      </c>
      <c r="C5" t="s">
        <v>6</v>
      </c>
      <c r="D5">
        <v>4.45</v>
      </c>
      <c r="E5">
        <v>4.41</v>
      </c>
      <c r="F5">
        <v>3.26</v>
      </c>
      <c r="G5">
        <v>1.919455</v>
      </c>
      <c r="H5">
        <v>2.94315999999999</v>
      </c>
      <c r="I5">
        <v>4.604161</v>
      </c>
      <c r="J5" s="7">
        <f t="shared" si="0"/>
        <v>4.04</v>
      </c>
      <c r="K5" s="7">
        <f t="shared" si="1"/>
        <v>3.155591999999997</v>
      </c>
      <c r="L5">
        <f t="shared" si="2"/>
        <v>0.36889639638159644</v>
      </c>
      <c r="M5" s="2">
        <f t="shared" si="3"/>
        <v>0.6757958271549218</v>
      </c>
      <c r="N5" s="2">
        <f t="shared" si="4"/>
        <v>1.3549011375657647</v>
      </c>
      <c r="O5" t="s">
        <v>56</v>
      </c>
      <c r="P5" s="9" t="s">
        <v>88</v>
      </c>
      <c r="Q5" s="10" t="s">
        <v>87</v>
      </c>
    </row>
    <row r="6" spans="1:17" ht="15">
      <c r="A6" t="s">
        <v>36</v>
      </c>
      <c r="B6" t="s">
        <v>37</v>
      </c>
      <c r="C6" t="s">
        <v>8</v>
      </c>
      <c r="D6">
        <v>145.89</v>
      </c>
      <c r="E6">
        <v>150.47</v>
      </c>
      <c r="F6">
        <v>163.93</v>
      </c>
      <c r="G6">
        <v>71.978584</v>
      </c>
      <c r="H6">
        <v>91.236862</v>
      </c>
      <c r="I6">
        <v>107.024437</v>
      </c>
      <c r="J6" s="7">
        <f t="shared" si="0"/>
        <v>153.43</v>
      </c>
      <c r="K6" s="7">
        <f t="shared" si="1"/>
        <v>90.07996099999998</v>
      </c>
      <c r="L6">
        <f t="shared" si="2"/>
        <v>0.005279479899336283</v>
      </c>
      <c r="M6" s="2">
        <f t="shared" si="3"/>
        <v>9.377185078689669</v>
      </c>
      <c r="N6" s="2">
        <f t="shared" si="4"/>
        <v>17.55154603068509</v>
      </c>
      <c r="O6" t="s">
        <v>38</v>
      </c>
      <c r="P6" s="9" t="s">
        <v>88</v>
      </c>
      <c r="Q6" s="10" t="s">
        <v>87</v>
      </c>
    </row>
    <row r="7" spans="1:17" ht="15">
      <c r="A7" t="s">
        <v>24</v>
      </c>
      <c r="B7" t="s">
        <v>25</v>
      </c>
      <c r="C7" t="s">
        <v>1</v>
      </c>
      <c r="D7">
        <v>27.04</v>
      </c>
      <c r="E7">
        <v>27.69</v>
      </c>
      <c r="F7">
        <v>29.61</v>
      </c>
      <c r="G7">
        <v>14.637526</v>
      </c>
      <c r="H7">
        <v>15.547844</v>
      </c>
      <c r="I7">
        <v>16.899023</v>
      </c>
      <c r="J7" s="7">
        <f t="shared" si="0"/>
        <v>28.113333333333333</v>
      </c>
      <c r="K7" s="7">
        <f t="shared" si="1"/>
        <v>15.694797666666666</v>
      </c>
      <c r="L7">
        <f t="shared" si="2"/>
        <v>0.0002545730039296211</v>
      </c>
      <c r="M7" s="2">
        <f t="shared" si="3"/>
        <v>1.3362759196114151</v>
      </c>
      <c r="N7" s="2">
        <f t="shared" si="4"/>
        <v>1.1378878263529906</v>
      </c>
      <c r="O7" t="s">
        <v>26</v>
      </c>
      <c r="P7" s="9" t="s">
        <v>88</v>
      </c>
      <c r="Q7" s="10" t="s">
        <v>87</v>
      </c>
    </row>
    <row r="8" spans="1:17" ht="15">
      <c r="A8" t="s">
        <v>30</v>
      </c>
      <c r="B8" t="s">
        <v>31</v>
      </c>
      <c r="C8" t="s">
        <v>9</v>
      </c>
      <c r="D8">
        <v>12.41</v>
      </c>
      <c r="E8">
        <v>16.32</v>
      </c>
      <c r="F8">
        <v>12.13</v>
      </c>
      <c r="G8">
        <v>5.41046</v>
      </c>
      <c r="H8">
        <v>7.970216</v>
      </c>
      <c r="I8">
        <v>8.820084</v>
      </c>
      <c r="J8" s="7">
        <f t="shared" si="0"/>
        <v>13.62</v>
      </c>
      <c r="K8" s="7">
        <f t="shared" si="1"/>
        <v>7.400253333333333</v>
      </c>
      <c r="L8">
        <f t="shared" si="2"/>
        <v>0.02147355821595285</v>
      </c>
      <c r="M8" s="2">
        <f t="shared" si="3"/>
        <v>2.342455976107128</v>
      </c>
      <c r="N8" s="2">
        <f t="shared" si="4"/>
        <v>1.774831551553367</v>
      </c>
      <c r="O8" t="s">
        <v>32</v>
      </c>
      <c r="P8" s="6" t="s">
        <v>80</v>
      </c>
      <c r="Q8" s="10" t="s">
        <v>87</v>
      </c>
    </row>
    <row r="9" spans="1:17" ht="15">
      <c r="A9" t="s">
        <v>21</v>
      </c>
      <c r="B9" t="s">
        <v>22</v>
      </c>
      <c r="C9" t="s">
        <v>11</v>
      </c>
      <c r="D9">
        <v>143.93</v>
      </c>
      <c r="E9">
        <v>143.75</v>
      </c>
      <c r="F9">
        <v>149.21</v>
      </c>
      <c r="G9">
        <v>98.426773</v>
      </c>
      <c r="H9">
        <v>120.658272</v>
      </c>
      <c r="I9">
        <v>111.113953</v>
      </c>
      <c r="J9" s="7">
        <f t="shared" si="0"/>
        <v>145.63</v>
      </c>
      <c r="K9" s="7">
        <f t="shared" si="1"/>
        <v>110.06633266666665</v>
      </c>
      <c r="L9">
        <f t="shared" si="2"/>
        <v>0.0060007281042142625</v>
      </c>
      <c r="M9" s="2">
        <f t="shared" si="3"/>
        <v>3.101676965771906</v>
      </c>
      <c r="N9" s="2">
        <f t="shared" si="4"/>
        <v>11.152713491292616</v>
      </c>
      <c r="O9" t="s">
        <v>23</v>
      </c>
      <c r="P9" s="9" t="s">
        <v>88</v>
      </c>
      <c r="Q9" s="10" t="s">
        <v>87</v>
      </c>
    </row>
    <row r="10" spans="1:17" ht="15">
      <c r="A10" t="s">
        <v>48</v>
      </c>
      <c r="B10" t="s">
        <v>49</v>
      </c>
      <c r="C10" t="s">
        <v>2</v>
      </c>
      <c r="D10">
        <v>39.83</v>
      </c>
      <c r="E10">
        <v>43.02</v>
      </c>
      <c r="F10">
        <v>49.18</v>
      </c>
      <c r="G10">
        <v>52.9526479999999</v>
      </c>
      <c r="H10">
        <v>49.4054299999999</v>
      </c>
      <c r="I10">
        <v>61.114059</v>
      </c>
      <c r="J10" s="7">
        <f t="shared" si="0"/>
        <v>44.01</v>
      </c>
      <c r="K10" s="7">
        <f t="shared" si="1"/>
        <v>54.49071233333327</v>
      </c>
      <c r="L10">
        <f t="shared" si="2"/>
        <v>0.07676899677273279</v>
      </c>
      <c r="M10" s="2">
        <f t="shared" si="3"/>
        <v>4.752967494103026</v>
      </c>
      <c r="N10" s="2">
        <f t="shared" si="4"/>
        <v>6.003934517049213</v>
      </c>
      <c r="O10" t="s">
        <v>50</v>
      </c>
      <c r="P10" s="6" t="s">
        <v>80</v>
      </c>
      <c r="Q10" s="10" t="s">
        <v>87</v>
      </c>
    </row>
    <row r="11" spans="1:17" ht="15">
      <c r="A11" t="s">
        <v>45</v>
      </c>
      <c r="B11" t="s">
        <v>46</v>
      </c>
      <c r="C11" t="s">
        <v>3</v>
      </c>
      <c r="D11">
        <v>380.89</v>
      </c>
      <c r="E11">
        <v>374.28</v>
      </c>
      <c r="F11">
        <v>435.79</v>
      </c>
      <c r="G11">
        <v>252.320694</v>
      </c>
      <c r="H11">
        <v>334.277466</v>
      </c>
      <c r="I11">
        <v>268.645355</v>
      </c>
      <c r="J11" s="7">
        <f t="shared" si="0"/>
        <v>396.9866666666667</v>
      </c>
      <c r="K11" s="7">
        <f t="shared" si="1"/>
        <v>285.08117166666665</v>
      </c>
      <c r="L11">
        <f t="shared" si="2"/>
        <v>0.024321539914725583</v>
      </c>
      <c r="M11" s="2">
        <f t="shared" si="3"/>
        <v>33.76680371805029</v>
      </c>
      <c r="N11" s="2">
        <f t="shared" si="4"/>
        <v>43.38006652012176</v>
      </c>
      <c r="O11" t="s">
        <v>47</v>
      </c>
      <c r="P11" s="6" t="s">
        <v>81</v>
      </c>
      <c r="Q11" s="10" t="s">
        <v>87</v>
      </c>
    </row>
    <row r="12" spans="1:17" ht="15">
      <c r="A12" t="s">
        <v>42</v>
      </c>
      <c r="B12" t="s">
        <v>43</v>
      </c>
      <c r="C12" t="s">
        <v>0</v>
      </c>
      <c r="D12">
        <v>10.65</v>
      </c>
      <c r="E12">
        <v>9.05</v>
      </c>
      <c r="F12">
        <v>15.3</v>
      </c>
      <c r="G12">
        <v>3.451948</v>
      </c>
      <c r="H12">
        <v>3.441216</v>
      </c>
      <c r="I12">
        <v>3.354264</v>
      </c>
      <c r="J12" s="7">
        <f t="shared" si="0"/>
        <v>11.666666666666666</v>
      </c>
      <c r="K12" s="7">
        <f t="shared" si="1"/>
        <v>3.4158093333333333</v>
      </c>
      <c r="L12">
        <f t="shared" si="2"/>
        <v>0.011681008810971638</v>
      </c>
      <c r="M12" s="2">
        <f t="shared" si="3"/>
        <v>3.2466649555094813</v>
      </c>
      <c r="N12" s="2">
        <f t="shared" si="4"/>
        <v>0.053569254216698906</v>
      </c>
      <c r="O12" t="s">
        <v>44</v>
      </c>
      <c r="P12" s="6" t="s">
        <v>81</v>
      </c>
      <c r="Q12" s="10" t="s">
        <v>87</v>
      </c>
    </row>
    <row r="13" spans="1:17" ht="15">
      <c r="A13" t="s">
        <v>60</v>
      </c>
      <c r="B13" t="s">
        <v>61</v>
      </c>
      <c r="C13" t="s">
        <v>4</v>
      </c>
      <c r="D13">
        <v>555.03</v>
      </c>
      <c r="E13">
        <v>501.17</v>
      </c>
      <c r="F13">
        <v>569.58</v>
      </c>
      <c r="G13">
        <v>458.050963999999</v>
      </c>
      <c r="H13">
        <v>499.594116</v>
      </c>
      <c r="I13">
        <v>559.841187</v>
      </c>
      <c r="J13" s="7">
        <f t="shared" si="0"/>
        <v>541.9266666666667</v>
      </c>
      <c r="K13" s="7">
        <f t="shared" si="1"/>
        <v>505.82875566666627</v>
      </c>
      <c r="L13">
        <f t="shared" si="2"/>
        <v>0.3743969616365534</v>
      </c>
      <c r="M13" s="2">
        <f t="shared" si="3"/>
        <v>36.03824403787362</v>
      </c>
      <c r="N13" s="2">
        <f t="shared" si="4"/>
        <v>51.18071339310698</v>
      </c>
      <c r="O13" t="s">
        <v>62</v>
      </c>
      <c r="P13" s="6" t="s">
        <v>80</v>
      </c>
      <c r="Q13" s="10" t="s">
        <v>87</v>
      </c>
    </row>
    <row r="14" spans="1:17" ht="15">
      <c r="A14" t="s">
        <v>69</v>
      </c>
      <c r="B14" t="s">
        <v>70</v>
      </c>
      <c r="C14" t="s">
        <v>5</v>
      </c>
      <c r="D14">
        <v>388.6</v>
      </c>
      <c r="E14">
        <v>352.47</v>
      </c>
      <c r="F14">
        <v>446.26</v>
      </c>
      <c r="G14">
        <v>397.261749</v>
      </c>
      <c r="H14">
        <v>457.470062</v>
      </c>
      <c r="I14">
        <v>445.412933</v>
      </c>
      <c r="J14" s="7">
        <f t="shared" si="0"/>
        <v>395.77666666666664</v>
      </c>
      <c r="K14" s="7">
        <f t="shared" si="1"/>
        <v>433.3815813333333</v>
      </c>
      <c r="L14">
        <f t="shared" si="2"/>
        <v>0.317148659383449</v>
      </c>
      <c r="M14" s="2">
        <f t="shared" si="3"/>
        <v>47.305067734158584</v>
      </c>
      <c r="N14" s="2">
        <f t="shared" si="4"/>
        <v>31.856322853897368</v>
      </c>
      <c r="O14" t="s">
        <v>71</v>
      </c>
      <c r="P14" s="6" t="s">
        <v>81</v>
      </c>
      <c r="Q14" s="10" t="s">
        <v>87</v>
      </c>
    </row>
    <row r="15" spans="1:17" ht="15">
      <c r="A15" t="s">
        <v>39</v>
      </c>
      <c r="B15" t="s">
        <v>40</v>
      </c>
      <c r="C15" t="s">
        <v>16</v>
      </c>
      <c r="D15">
        <v>1.01</v>
      </c>
      <c r="E15">
        <v>1.09</v>
      </c>
      <c r="F15">
        <v>0.98</v>
      </c>
      <c r="G15">
        <v>0.818821</v>
      </c>
      <c r="H15">
        <v>0.98431</v>
      </c>
      <c r="I15">
        <v>0.824897999999999</v>
      </c>
      <c r="J15" s="7">
        <f t="shared" si="0"/>
        <v>1.0266666666666666</v>
      </c>
      <c r="K15" s="7">
        <f t="shared" si="1"/>
        <v>0.8760096666666662</v>
      </c>
      <c r="L15">
        <f t="shared" si="2"/>
        <v>0.07613767854556315</v>
      </c>
      <c r="M15" s="2">
        <f t="shared" si="3"/>
        <v>0.05686240703077332</v>
      </c>
      <c r="N15" s="2">
        <f t="shared" si="4"/>
        <v>0.09384004546212338</v>
      </c>
      <c r="O15" t="s">
        <v>41</v>
      </c>
      <c r="P15" s="6" t="s">
        <v>81</v>
      </c>
      <c r="Q15" s="10" t="s">
        <v>87</v>
      </c>
    </row>
    <row r="16" spans="1:17" ht="15">
      <c r="A16" t="s">
        <v>63</v>
      </c>
      <c r="B16" t="s">
        <v>64</v>
      </c>
      <c r="C16" t="s">
        <v>15</v>
      </c>
      <c r="D16">
        <v>6.83</v>
      </c>
      <c r="E16">
        <v>7.55</v>
      </c>
      <c r="F16">
        <v>7.24</v>
      </c>
      <c r="G16">
        <v>7.202152</v>
      </c>
      <c r="H16">
        <v>7.91611999999999</v>
      </c>
      <c r="I16">
        <v>7.755627</v>
      </c>
      <c r="J16" s="7">
        <f t="shared" si="0"/>
        <v>7.206666666666666</v>
      </c>
      <c r="K16" s="7">
        <f t="shared" si="1"/>
        <v>7.624632999999997</v>
      </c>
      <c r="L16">
        <f t="shared" si="2"/>
        <v>0.2365166594304491</v>
      </c>
      <c r="M16" s="2">
        <f t="shared" si="3"/>
        <v>0.36115555282084927</v>
      </c>
      <c r="N16" s="2">
        <f t="shared" si="4"/>
        <v>0.37457595662695303</v>
      </c>
      <c r="O16" t="s">
        <v>65</v>
      </c>
      <c r="P16" s="6" t="s">
        <v>81</v>
      </c>
      <c r="Q16" s="10" t="s">
        <v>87</v>
      </c>
    </row>
    <row r="17" spans="1:17" ht="15">
      <c r="A17" t="s">
        <v>33</v>
      </c>
      <c r="B17" t="s">
        <v>34</v>
      </c>
      <c r="C17" t="s">
        <v>7</v>
      </c>
      <c r="D17">
        <v>0</v>
      </c>
      <c r="E17">
        <v>0.1</v>
      </c>
      <c r="F17">
        <v>0</v>
      </c>
      <c r="G17">
        <v>0</v>
      </c>
      <c r="H17">
        <v>0.024994</v>
      </c>
      <c r="I17">
        <v>0</v>
      </c>
      <c r="J17" s="7">
        <f t="shared" si="0"/>
        <v>0.03333333333333333</v>
      </c>
      <c r="K17" s="7">
        <f t="shared" si="1"/>
        <v>0.008331333333333333</v>
      </c>
      <c r="L17">
        <f t="shared" si="2"/>
        <v>0.5071198659763786</v>
      </c>
      <c r="M17" s="2">
        <f t="shared" si="3"/>
        <v>0.05773502691896258</v>
      </c>
      <c r="N17" s="2">
        <f t="shared" si="4"/>
        <v>0.014430292628125506</v>
      </c>
      <c r="O17" t="s">
        <v>35</v>
      </c>
      <c r="P17" s="9" t="s">
        <v>90</v>
      </c>
      <c r="Q17" s="10" t="s">
        <v>87</v>
      </c>
    </row>
    <row r="18" spans="1:17" ht="15">
      <c r="A18" t="s">
        <v>57</v>
      </c>
      <c r="B18" t="s">
        <v>58</v>
      </c>
      <c r="C18" t="s">
        <v>14</v>
      </c>
      <c r="D18">
        <v>34.95</v>
      </c>
      <c r="E18">
        <v>31.94</v>
      </c>
      <c r="F18">
        <v>39.47</v>
      </c>
      <c r="G18">
        <v>34.0536419999999</v>
      </c>
      <c r="H18">
        <v>38.079659</v>
      </c>
      <c r="I18">
        <v>41.728481</v>
      </c>
      <c r="J18" s="7">
        <f t="shared" si="0"/>
        <v>35.45333333333333</v>
      </c>
      <c r="K18" s="7">
        <f t="shared" si="1"/>
        <v>37.953927333333304</v>
      </c>
      <c r="L18">
        <f t="shared" si="2"/>
        <v>0.4670526872457928</v>
      </c>
      <c r="M18" s="2">
        <f t="shared" si="3"/>
        <v>3.7901495133217793</v>
      </c>
      <c r="N18" s="2">
        <f t="shared" si="4"/>
        <v>3.838964021449373</v>
      </c>
      <c r="O18" t="s">
        <v>59</v>
      </c>
      <c r="P18" s="9" t="s">
        <v>88</v>
      </c>
      <c r="Q18" s="10" t="s">
        <v>87</v>
      </c>
    </row>
    <row r="19" spans="1:17" ht="15">
      <c r="A19" t="s">
        <v>91</v>
      </c>
      <c r="B19" t="s">
        <v>92</v>
      </c>
      <c r="C19" t="s">
        <v>93</v>
      </c>
      <c r="D19">
        <v>5.48</v>
      </c>
      <c r="E19">
        <v>4.36</v>
      </c>
      <c r="F19">
        <v>7.39</v>
      </c>
      <c r="G19">
        <v>8.605355</v>
      </c>
      <c r="H19">
        <v>6.83430099999999</v>
      </c>
      <c r="I19">
        <v>9.253983</v>
      </c>
      <c r="J19" s="7">
        <f t="shared" si="0"/>
        <v>5.743333333333333</v>
      </c>
      <c r="K19" s="7">
        <f t="shared" si="1"/>
        <v>8.231212999999997</v>
      </c>
      <c r="L19">
        <f t="shared" si="2"/>
        <v>0.09500216551500967</v>
      </c>
      <c r="M19" s="2">
        <f>_xlfn.STDEV.S(D19:F19)</f>
        <v>1.5320683187551838</v>
      </c>
      <c r="N19" s="2">
        <f>_xlfn.STDEV.S(G19:I19)</f>
        <v>1.2524783121491576</v>
      </c>
      <c r="O19" t="s">
        <v>94</v>
      </c>
      <c r="P19" s="9" t="s">
        <v>88</v>
      </c>
      <c r="Q19" s="10" t="s">
        <v>87</v>
      </c>
    </row>
    <row r="21" spans="2:6" ht="15">
      <c r="B21" t="str">
        <f>B1</f>
        <v>Gene Name</v>
      </c>
      <c r="C21" t="str">
        <f>J1</f>
        <v>mean(WT)</v>
      </c>
      <c r="D21" t="str">
        <f>K1</f>
        <v>mean(Uox-/-)</v>
      </c>
      <c r="E21" t="str">
        <f>L1</f>
        <v>T-test</v>
      </c>
      <c r="F21" t="str">
        <f aca="true" t="shared" si="5" ref="F21:F36">P1</f>
        <v>note</v>
      </c>
    </row>
    <row r="22" spans="2:6" ht="15">
      <c r="B22" t="str">
        <f aca="true" t="shared" si="6" ref="B22:B36">B2</f>
        <v>Abcc4</v>
      </c>
      <c r="C22" t="str">
        <f>J2&amp;Q2&amp;M2</f>
        <v>17.17+2.02289396657363</v>
      </c>
      <c r="D22" t="str">
        <f>K2&amp;Q2&amp;N2</f>
        <v>13.892245+1.1743585029151</v>
      </c>
      <c r="E22">
        <f aca="true" t="shared" si="7" ref="E22:E38">L2</f>
        <v>0.0722035426097111</v>
      </c>
      <c r="F22" t="str">
        <f t="shared" si="5"/>
        <v>secretion</v>
      </c>
    </row>
    <row r="23" spans="2:6" ht="15">
      <c r="B23" t="str">
        <f t="shared" si="6"/>
        <v>Abcg2</v>
      </c>
      <c r="C23" t="str">
        <f aca="true" t="shared" si="8" ref="C23:C38">J3&amp;Q3&amp;M3</f>
        <v>71.1866666666667+10.034826024069</v>
      </c>
      <c r="D23" t="str">
        <f aca="true" t="shared" si="9" ref="D23:D38">K3&amp;Q3&amp;N3</f>
        <v>79.9017996666666+8.91461545266669</v>
      </c>
      <c r="E23">
        <f t="shared" si="7"/>
        <v>0.3236800235430715</v>
      </c>
      <c r="F23" t="str">
        <f t="shared" si="5"/>
        <v>secretion</v>
      </c>
    </row>
    <row r="24" spans="2:6" ht="15">
      <c r="B24" t="str">
        <f t="shared" si="6"/>
        <v>Ada</v>
      </c>
      <c r="C24" t="str">
        <f t="shared" si="8"/>
        <v>9.59+1.99609619006701</v>
      </c>
      <c r="D24" t="str">
        <f t="shared" si="9"/>
        <v>8.00922533333333+1.62052291916108</v>
      </c>
      <c r="E24">
        <f t="shared" si="7"/>
        <v>0.34692887363241204</v>
      </c>
      <c r="F24" t="str">
        <f t="shared" si="5"/>
        <v>synthesis</v>
      </c>
    </row>
    <row r="25" spans="2:6" ht="15">
      <c r="B25" t="str">
        <f t="shared" si="6"/>
        <v>Aox1</v>
      </c>
      <c r="C25" t="str">
        <f t="shared" si="8"/>
        <v>4.04+0.675795827154922</v>
      </c>
      <c r="D25" t="str">
        <f t="shared" si="9"/>
        <v>3.155592+1.35490113756576</v>
      </c>
      <c r="E25">
        <f t="shared" si="7"/>
        <v>0.36889639638159644</v>
      </c>
      <c r="F25" t="str">
        <f t="shared" si="5"/>
        <v>synthesis</v>
      </c>
    </row>
    <row r="26" spans="2:6" ht="15">
      <c r="B26" t="str">
        <f t="shared" si="6"/>
        <v>Aprt</v>
      </c>
      <c r="C26" t="str">
        <f t="shared" si="8"/>
        <v>153.43+9.37718507868967</v>
      </c>
      <c r="D26" t="str">
        <f t="shared" si="9"/>
        <v>90.079961+17.5515460306851</v>
      </c>
      <c r="E26">
        <f t="shared" si="7"/>
        <v>0.005279479899336283</v>
      </c>
      <c r="F26" t="str">
        <f t="shared" si="5"/>
        <v>synthesis</v>
      </c>
    </row>
    <row r="27" spans="2:6" ht="15">
      <c r="B27" t="str">
        <f t="shared" si="6"/>
        <v>Hprt1</v>
      </c>
      <c r="C27" t="str">
        <f t="shared" si="8"/>
        <v>28.1133333333333+1.33627591961142</v>
      </c>
      <c r="D27" t="str">
        <f t="shared" si="9"/>
        <v>15.6947976666667+1.13788782635299</v>
      </c>
      <c r="E27">
        <f t="shared" si="7"/>
        <v>0.0002545730039296211</v>
      </c>
      <c r="F27" t="str">
        <f t="shared" si="5"/>
        <v>synthesis</v>
      </c>
    </row>
    <row r="28" spans="2:6" ht="15">
      <c r="B28" t="str">
        <f t="shared" si="6"/>
        <v>Lgals9</v>
      </c>
      <c r="C28" t="str">
        <f t="shared" si="8"/>
        <v>13.62+2.34245597610713</v>
      </c>
      <c r="D28" t="str">
        <f t="shared" si="9"/>
        <v>7.40025333333333+1.77483155155337</v>
      </c>
      <c r="E28">
        <f t="shared" si="7"/>
        <v>0.02147355821595285</v>
      </c>
      <c r="F28" t="str">
        <f t="shared" si="5"/>
        <v>secretion</v>
      </c>
    </row>
    <row r="29" spans="2:6" ht="15">
      <c r="B29" t="str">
        <f t="shared" si="6"/>
        <v>Pnp</v>
      </c>
      <c r="C29" t="str">
        <f t="shared" si="8"/>
        <v>145.63+3.10167696577191</v>
      </c>
      <c r="D29" t="str">
        <f t="shared" si="9"/>
        <v>110.066332666667+11.1527134912926</v>
      </c>
      <c r="E29">
        <f t="shared" si="7"/>
        <v>0.0060007281042142625</v>
      </c>
      <c r="F29" t="str">
        <f t="shared" si="5"/>
        <v>synthesis</v>
      </c>
    </row>
    <row r="30" spans="2:6" ht="15">
      <c r="B30" t="str">
        <f t="shared" si="6"/>
        <v>Slc17a1</v>
      </c>
      <c r="C30" t="str">
        <f t="shared" si="8"/>
        <v>44.01+4.75296749410303</v>
      </c>
      <c r="D30" t="str">
        <f t="shared" si="9"/>
        <v>54.4907123333333+6.00393451704921</v>
      </c>
      <c r="E30">
        <f t="shared" si="7"/>
        <v>0.07676899677273279</v>
      </c>
      <c r="F30" t="str">
        <f t="shared" si="5"/>
        <v>secretion</v>
      </c>
    </row>
    <row r="31" spans="2:6" ht="15">
      <c r="B31" t="str">
        <f t="shared" si="6"/>
        <v>Slc22a12</v>
      </c>
      <c r="C31" t="str">
        <f t="shared" si="8"/>
        <v>396.986666666667+33.7668037180503</v>
      </c>
      <c r="D31" t="str">
        <f t="shared" si="9"/>
        <v>285.081171666667+43.3800665201218</v>
      </c>
      <c r="E31">
        <f t="shared" si="7"/>
        <v>0.024321539914725583</v>
      </c>
      <c r="F31" t="str">
        <f t="shared" si="5"/>
        <v>intake</v>
      </c>
    </row>
    <row r="32" spans="2:6" ht="15">
      <c r="B32" t="str">
        <f t="shared" si="6"/>
        <v>Slc22a13</v>
      </c>
      <c r="C32" t="str">
        <f t="shared" si="8"/>
        <v>11.6666666666667+3.24666495550948</v>
      </c>
      <c r="D32" t="str">
        <f t="shared" si="9"/>
        <v>3.41580933333333+0.0535692542166989</v>
      </c>
      <c r="E32">
        <f t="shared" si="7"/>
        <v>0.011681008810971638</v>
      </c>
      <c r="F32" t="str">
        <f t="shared" si="5"/>
        <v>intake</v>
      </c>
    </row>
    <row r="33" spans="2:6" ht="15">
      <c r="B33" t="str">
        <f>B13</f>
        <v>Slc22a6</v>
      </c>
      <c r="C33" t="str">
        <f t="shared" si="8"/>
        <v>541.926666666667+36.0382440378736</v>
      </c>
      <c r="D33" t="str">
        <f t="shared" si="9"/>
        <v>505.828755666666+51.180713393107</v>
      </c>
      <c r="E33">
        <f t="shared" si="7"/>
        <v>0.3743969616365534</v>
      </c>
      <c r="F33" t="str">
        <f t="shared" si="5"/>
        <v>secretion</v>
      </c>
    </row>
    <row r="34" spans="2:6" ht="15">
      <c r="B34" t="str">
        <f t="shared" si="6"/>
        <v>Slc22a8</v>
      </c>
      <c r="C34" t="str">
        <f t="shared" si="8"/>
        <v>395.776666666667+47.3050677341586</v>
      </c>
      <c r="D34" t="str">
        <f t="shared" si="9"/>
        <v>433.381581333333+31.8563228538974</v>
      </c>
      <c r="E34">
        <f t="shared" si="7"/>
        <v>0.317148659383449</v>
      </c>
      <c r="F34" t="str">
        <f t="shared" si="5"/>
        <v>intake</v>
      </c>
    </row>
    <row r="35" spans="2:6" ht="15">
      <c r="B35" t="str">
        <f t="shared" si="6"/>
        <v>Slc2a6</v>
      </c>
      <c r="C35" t="str">
        <f t="shared" si="8"/>
        <v>1.02666666666667+0.0568624070307733</v>
      </c>
      <c r="D35" t="str">
        <f t="shared" si="9"/>
        <v>0.876009666666666+0.0938400454621234</v>
      </c>
      <c r="E35">
        <f t="shared" si="7"/>
        <v>0.07613767854556315</v>
      </c>
      <c r="F35" t="str">
        <f t="shared" si="5"/>
        <v>intake</v>
      </c>
    </row>
    <row r="36" spans="2:6" ht="15">
      <c r="B36" t="str">
        <f t="shared" si="6"/>
        <v>Slc2a9</v>
      </c>
      <c r="C36" t="str">
        <f t="shared" si="8"/>
        <v>7.20666666666667+0.361155552820849</v>
      </c>
      <c r="D36" t="str">
        <f t="shared" si="9"/>
        <v>7.624633+0.374575956626953</v>
      </c>
      <c r="E36">
        <f t="shared" si="7"/>
        <v>0.2365166594304491</v>
      </c>
      <c r="F36" t="str">
        <f t="shared" si="5"/>
        <v>intake</v>
      </c>
    </row>
    <row r="37" spans="2:6" ht="15">
      <c r="B37" t="str">
        <f>B17</f>
        <v>Uox</v>
      </c>
      <c r="C37" t="str">
        <f t="shared" si="8"/>
        <v>0.0333333333333333+0.0577350269189626</v>
      </c>
      <c r="D37" t="str">
        <f t="shared" si="9"/>
        <v>0.00833133333333333+0.0144302926281255</v>
      </c>
      <c r="E37">
        <f t="shared" si="7"/>
        <v>0.5071198659763786</v>
      </c>
      <c r="F37" t="s">
        <v>89</v>
      </c>
    </row>
    <row r="38" spans="2:6" ht="15">
      <c r="B38" t="str">
        <f>B18</f>
        <v>Xdh</v>
      </c>
      <c r="C38" t="str">
        <f t="shared" si="8"/>
        <v>35.4533333333333+3.79014951332178</v>
      </c>
      <c r="D38" t="str">
        <f t="shared" si="9"/>
        <v>37.9539273333333+3.83896402144937</v>
      </c>
      <c r="E38">
        <f t="shared" si="7"/>
        <v>0.4670526872457928</v>
      </c>
      <c r="F38" t="str">
        <f>P18</f>
        <v>synthesis</v>
      </c>
    </row>
    <row r="39" spans="2:6" ht="15">
      <c r="B39" t="str">
        <f>B19</f>
        <v>Gda</v>
      </c>
      <c r="C39" t="str">
        <f>J19&amp;Q19&amp;M19</f>
        <v>5.74333333333333+1.53206831875518</v>
      </c>
      <c r="D39" t="str">
        <f>K19&amp;Q19&amp;N19</f>
        <v>8.231213+1.25247831214916</v>
      </c>
      <c r="E39">
        <f>L19</f>
        <v>0.09500216551500967</v>
      </c>
      <c r="F39" t="str">
        <f>P19</f>
        <v>synthesis</v>
      </c>
    </row>
  </sheetData>
  <sheetProtection/>
  <autoFilter ref="A1:Q1">
    <sortState ref="A2:Q39">
      <sortCondition sortBy="value" ref="B2:B39"/>
    </sortState>
  </autoFilter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22">
      <selection activeCell="C39" sqref="C39:D39"/>
    </sheetView>
  </sheetViews>
  <sheetFormatPr defaultColWidth="9.00390625" defaultRowHeight="14.25"/>
  <sheetData>
    <row r="1" spans="1:17" s="1" customFormat="1" ht="15">
      <c r="A1" s="1" t="s">
        <v>18</v>
      </c>
      <c r="B1" s="1" t="s">
        <v>19</v>
      </c>
      <c r="C1" s="1" t="s">
        <v>17</v>
      </c>
      <c r="D1" s="3" t="s">
        <v>73</v>
      </c>
      <c r="E1" s="3" t="s">
        <v>74</v>
      </c>
      <c r="F1" s="3" t="s">
        <v>75</v>
      </c>
      <c r="G1" s="4" t="s">
        <v>72</v>
      </c>
      <c r="H1" s="5" t="s">
        <v>76</v>
      </c>
      <c r="I1" s="5" t="s">
        <v>77</v>
      </c>
      <c r="J1" s="4" t="s">
        <v>78</v>
      </c>
      <c r="K1" s="4" t="s">
        <v>79</v>
      </c>
      <c r="L1" s="8" t="s">
        <v>82</v>
      </c>
      <c r="M1" s="8" t="s">
        <v>84</v>
      </c>
      <c r="N1" s="8" t="s">
        <v>85</v>
      </c>
      <c r="O1" s="1" t="s">
        <v>20</v>
      </c>
      <c r="P1" s="9" t="s">
        <v>83</v>
      </c>
      <c r="Q1" s="8" t="s">
        <v>86</v>
      </c>
    </row>
    <row r="2" spans="1:17" ht="15">
      <c r="A2" t="s">
        <v>66</v>
      </c>
      <c r="B2" t="s">
        <v>67</v>
      </c>
      <c r="C2" t="s">
        <v>10</v>
      </c>
      <c r="D2">
        <v>1.97</v>
      </c>
      <c r="E2">
        <v>2.01</v>
      </c>
      <c r="F2">
        <v>1.81</v>
      </c>
      <c r="G2">
        <v>0.908178</v>
      </c>
      <c r="H2">
        <v>0.938178</v>
      </c>
      <c r="I2">
        <v>0.656906</v>
      </c>
      <c r="J2">
        <f aca="true" t="shared" si="0" ref="J2:J19">AVERAGE(D2:F2)</f>
        <v>1.9299999999999997</v>
      </c>
      <c r="K2">
        <f aca="true" t="shared" si="1" ref="K2:K19">AVERAGE(G2:I2)</f>
        <v>0.8344206666666668</v>
      </c>
      <c r="L2">
        <f aca="true" t="shared" si="2" ref="L2:L19">TTEST(D2:F2,G2:I2,2,2)</f>
        <v>0.000533637630699454</v>
      </c>
      <c r="M2" s="2">
        <f aca="true" t="shared" si="3" ref="M2:M18">_xlfn.STDEV.S(D2:F2)</f>
        <v>0.1058300524425835</v>
      </c>
      <c r="N2" s="2">
        <f aca="true" t="shared" si="4" ref="N2:N18">_xlfn.STDEV.S(G2:I2)</f>
        <v>0.15446226937777807</v>
      </c>
      <c r="O2" t="s">
        <v>68</v>
      </c>
      <c r="P2" s="6" t="s">
        <v>80</v>
      </c>
      <c r="Q2" s="10" t="s">
        <v>87</v>
      </c>
    </row>
    <row r="3" spans="1:17" ht="15">
      <c r="A3" t="s">
        <v>27</v>
      </c>
      <c r="B3" t="s">
        <v>28</v>
      </c>
      <c r="C3" t="s">
        <v>13</v>
      </c>
      <c r="D3">
        <v>11.84</v>
      </c>
      <c r="E3">
        <v>10.81</v>
      </c>
      <c r="F3">
        <v>8.93</v>
      </c>
      <c r="G3">
        <v>8.452486</v>
      </c>
      <c r="H3">
        <v>7.298882</v>
      </c>
      <c r="I3">
        <v>3.917972</v>
      </c>
      <c r="J3">
        <f t="shared" si="0"/>
        <v>10.526666666666666</v>
      </c>
      <c r="K3">
        <f t="shared" si="1"/>
        <v>6.556446666666666</v>
      </c>
      <c r="L3">
        <f t="shared" si="2"/>
        <v>0.06871228560033112</v>
      </c>
      <c r="M3" s="2">
        <f t="shared" si="3"/>
        <v>1.4755450970178317</v>
      </c>
      <c r="N3" s="2">
        <f t="shared" si="4"/>
        <v>2.3566633132854053</v>
      </c>
      <c r="O3" t="s">
        <v>29</v>
      </c>
      <c r="P3" s="6" t="s">
        <v>80</v>
      </c>
      <c r="Q3" s="10" t="s">
        <v>87</v>
      </c>
    </row>
    <row r="4" spans="1:17" ht="15">
      <c r="A4" t="s">
        <v>51</v>
      </c>
      <c r="B4" t="s">
        <v>52</v>
      </c>
      <c r="C4" t="s">
        <v>12</v>
      </c>
      <c r="D4">
        <v>3.64</v>
      </c>
      <c r="E4">
        <v>2.47</v>
      </c>
      <c r="F4">
        <v>3.34</v>
      </c>
      <c r="G4">
        <v>1.808574</v>
      </c>
      <c r="H4">
        <v>2.058938</v>
      </c>
      <c r="I4">
        <v>1.56003799999999</v>
      </c>
      <c r="J4">
        <f t="shared" si="0"/>
        <v>3.15</v>
      </c>
      <c r="K4">
        <f t="shared" si="1"/>
        <v>1.8091833333333298</v>
      </c>
      <c r="L4">
        <f t="shared" si="2"/>
        <v>0.02411510246246954</v>
      </c>
      <c r="M4" s="2">
        <f t="shared" si="3"/>
        <v>0.6077005841695435</v>
      </c>
      <c r="N4" s="2">
        <f t="shared" si="4"/>
        <v>0.24945055815799835</v>
      </c>
      <c r="O4" t="s">
        <v>53</v>
      </c>
      <c r="P4" s="9" t="s">
        <v>88</v>
      </c>
      <c r="Q4" s="10" t="s">
        <v>87</v>
      </c>
    </row>
    <row r="5" spans="1:17" ht="15">
      <c r="A5" t="s">
        <v>54</v>
      </c>
      <c r="B5" t="s">
        <v>55</v>
      </c>
      <c r="C5" t="s">
        <v>6</v>
      </c>
      <c r="D5">
        <v>158.45</v>
      </c>
      <c r="E5">
        <v>119.35</v>
      </c>
      <c r="F5">
        <v>165.79</v>
      </c>
      <c r="G5">
        <v>31.128263</v>
      </c>
      <c r="H5">
        <v>33.195278</v>
      </c>
      <c r="I5">
        <v>38.143543</v>
      </c>
      <c r="J5">
        <f t="shared" si="0"/>
        <v>147.86333333333332</v>
      </c>
      <c r="K5">
        <f t="shared" si="1"/>
        <v>34.15569466666667</v>
      </c>
      <c r="L5">
        <f t="shared" si="2"/>
        <v>0.0014518085921638114</v>
      </c>
      <c r="M5" s="2">
        <f t="shared" si="3"/>
        <v>24.96450546943283</v>
      </c>
      <c r="N5" s="2">
        <f t="shared" si="4"/>
        <v>3.604904783736782</v>
      </c>
      <c r="O5" t="s">
        <v>56</v>
      </c>
      <c r="P5" s="9" t="s">
        <v>88</v>
      </c>
      <c r="Q5" s="10" t="s">
        <v>87</v>
      </c>
    </row>
    <row r="6" spans="1:17" ht="15">
      <c r="A6" t="s">
        <v>36</v>
      </c>
      <c r="B6" t="s">
        <v>37</v>
      </c>
      <c r="C6" t="s">
        <v>8</v>
      </c>
      <c r="D6">
        <v>38.43</v>
      </c>
      <c r="E6">
        <v>43.24</v>
      </c>
      <c r="F6">
        <v>39.72</v>
      </c>
      <c r="G6">
        <v>47.382088</v>
      </c>
      <c r="H6">
        <v>42.571655</v>
      </c>
      <c r="I6">
        <v>48.092999</v>
      </c>
      <c r="J6">
        <f t="shared" si="0"/>
        <v>40.46333333333333</v>
      </c>
      <c r="K6">
        <f t="shared" si="1"/>
        <v>46.015580666666665</v>
      </c>
      <c r="L6">
        <f t="shared" si="2"/>
        <v>0.06931727368785782</v>
      </c>
      <c r="M6" s="2">
        <f t="shared" si="3"/>
        <v>2.4896653054845226</v>
      </c>
      <c r="N6" s="2">
        <f t="shared" si="4"/>
        <v>3.0036339008981</v>
      </c>
      <c r="O6" t="s">
        <v>38</v>
      </c>
      <c r="P6" s="9" t="s">
        <v>88</v>
      </c>
      <c r="Q6" s="10" t="s">
        <v>87</v>
      </c>
    </row>
    <row r="7" spans="1:17" ht="15">
      <c r="A7" t="s">
        <v>24</v>
      </c>
      <c r="B7" t="s">
        <v>25</v>
      </c>
      <c r="C7" t="s">
        <v>1</v>
      </c>
      <c r="D7">
        <v>24.77</v>
      </c>
      <c r="E7">
        <v>18.14</v>
      </c>
      <c r="F7">
        <v>20.42</v>
      </c>
      <c r="G7">
        <v>22.6194</v>
      </c>
      <c r="H7">
        <v>25.246805</v>
      </c>
      <c r="I7">
        <v>16.477024</v>
      </c>
      <c r="J7">
        <f t="shared" si="0"/>
        <v>21.11</v>
      </c>
      <c r="K7">
        <f t="shared" si="1"/>
        <v>21.447743</v>
      </c>
      <c r="L7">
        <f t="shared" si="2"/>
        <v>0.922130926337408</v>
      </c>
      <c r="M7" s="2">
        <f t="shared" si="3"/>
        <v>3.3684269325606806</v>
      </c>
      <c r="N7" s="2">
        <f t="shared" si="4"/>
        <v>4.500761023563356</v>
      </c>
      <c r="O7" t="s">
        <v>26</v>
      </c>
      <c r="P7" s="9" t="s">
        <v>88</v>
      </c>
      <c r="Q7" s="10" t="s">
        <v>87</v>
      </c>
    </row>
    <row r="8" spans="1:17" ht="15">
      <c r="A8" t="s">
        <v>30</v>
      </c>
      <c r="B8" t="s">
        <v>31</v>
      </c>
      <c r="C8" t="s">
        <v>9</v>
      </c>
      <c r="D8">
        <v>91.68</v>
      </c>
      <c r="E8">
        <v>93.46</v>
      </c>
      <c r="F8">
        <v>126.28</v>
      </c>
      <c r="G8">
        <v>44.142525</v>
      </c>
      <c r="H8">
        <v>55.8713949999999</v>
      </c>
      <c r="I8">
        <v>54.125374</v>
      </c>
      <c r="J8">
        <f t="shared" si="0"/>
        <v>103.80666666666666</v>
      </c>
      <c r="K8">
        <f t="shared" si="1"/>
        <v>51.37976466666663</v>
      </c>
      <c r="L8">
        <f t="shared" si="2"/>
        <v>0.01139675367899676</v>
      </c>
      <c r="M8" s="2">
        <f t="shared" si="3"/>
        <v>19.48281636040689</v>
      </c>
      <c r="N8" s="2">
        <f t="shared" si="4"/>
        <v>6.328141577721649</v>
      </c>
      <c r="O8" t="s">
        <v>32</v>
      </c>
      <c r="P8" s="6" t="s">
        <v>80</v>
      </c>
      <c r="Q8" s="10" t="s">
        <v>87</v>
      </c>
    </row>
    <row r="9" spans="1:17" ht="15">
      <c r="A9" t="s">
        <v>21</v>
      </c>
      <c r="B9" t="s">
        <v>22</v>
      </c>
      <c r="C9" t="s">
        <v>11</v>
      </c>
      <c r="D9">
        <v>195.97</v>
      </c>
      <c r="E9">
        <v>179.78</v>
      </c>
      <c r="F9">
        <v>216.53</v>
      </c>
      <c r="G9">
        <v>136.607498</v>
      </c>
      <c r="H9">
        <v>145.584518</v>
      </c>
      <c r="I9">
        <v>102.213196</v>
      </c>
      <c r="J9">
        <f t="shared" si="0"/>
        <v>197.42666666666665</v>
      </c>
      <c r="K9">
        <f t="shared" si="1"/>
        <v>128.13507066666665</v>
      </c>
      <c r="L9">
        <f t="shared" si="2"/>
        <v>0.015041369476528508</v>
      </c>
      <c r="M9" s="2">
        <f t="shared" si="3"/>
        <v>18.418252722050845</v>
      </c>
      <c r="N9" s="2">
        <f t="shared" si="4"/>
        <v>22.893326793978357</v>
      </c>
      <c r="O9" t="s">
        <v>23</v>
      </c>
      <c r="P9" s="9" t="s">
        <v>88</v>
      </c>
      <c r="Q9" s="10" t="s">
        <v>87</v>
      </c>
    </row>
    <row r="10" spans="1:17" ht="15">
      <c r="A10" t="s">
        <v>48</v>
      </c>
      <c r="B10" t="s">
        <v>49</v>
      </c>
      <c r="C10" t="s">
        <v>2</v>
      </c>
      <c r="D10">
        <v>25.9</v>
      </c>
      <c r="E10">
        <v>12.85</v>
      </c>
      <c r="F10">
        <v>17.95</v>
      </c>
      <c r="G10">
        <v>16.160994</v>
      </c>
      <c r="H10">
        <v>15.654653</v>
      </c>
      <c r="I10">
        <v>19.113644</v>
      </c>
      <c r="J10">
        <f t="shared" si="0"/>
        <v>18.900000000000002</v>
      </c>
      <c r="K10">
        <f t="shared" si="1"/>
        <v>16.976430333333333</v>
      </c>
      <c r="L10">
        <f t="shared" si="2"/>
        <v>0.6515335727159054</v>
      </c>
      <c r="M10" s="2">
        <f t="shared" si="3"/>
        <v>6.576663287716639</v>
      </c>
      <c r="N10" s="2">
        <f t="shared" si="4"/>
        <v>1.8681158943733487</v>
      </c>
      <c r="O10" t="s">
        <v>50</v>
      </c>
      <c r="P10" s="6" t="s">
        <v>80</v>
      </c>
      <c r="Q10" s="10" t="s">
        <v>87</v>
      </c>
    </row>
    <row r="11" spans="1:17" ht="15">
      <c r="A11" t="s">
        <v>45</v>
      </c>
      <c r="B11" t="s">
        <v>46</v>
      </c>
      <c r="C11" t="s">
        <v>3</v>
      </c>
      <c r="D11">
        <v>0.07</v>
      </c>
      <c r="E11">
        <v>0</v>
      </c>
      <c r="F11">
        <v>0</v>
      </c>
      <c r="G11">
        <v>0.012493</v>
      </c>
      <c r="H11">
        <v>0.010722</v>
      </c>
      <c r="I11">
        <v>0</v>
      </c>
      <c r="J11">
        <f t="shared" si="0"/>
        <v>0.023333333333333334</v>
      </c>
      <c r="K11">
        <f t="shared" si="1"/>
        <v>0.007738333333333333</v>
      </c>
      <c r="L11">
        <f t="shared" si="2"/>
        <v>0.5457852347051506</v>
      </c>
      <c r="M11" s="2">
        <f t="shared" si="3"/>
        <v>0.0404145188432738</v>
      </c>
      <c r="N11" s="2">
        <f t="shared" si="4"/>
        <v>0.0067598418867110596</v>
      </c>
      <c r="O11" t="s">
        <v>47</v>
      </c>
      <c r="P11" s="6" t="s">
        <v>81</v>
      </c>
      <c r="Q11" s="10" t="s">
        <v>87</v>
      </c>
    </row>
    <row r="12" spans="1:17" ht="15">
      <c r="A12" t="s">
        <v>42</v>
      </c>
      <c r="B12" t="s">
        <v>43</v>
      </c>
      <c r="C12" t="s">
        <v>0</v>
      </c>
      <c r="D12">
        <v>0</v>
      </c>
      <c r="E12">
        <v>0</v>
      </c>
      <c r="F12">
        <v>0</v>
      </c>
      <c r="G12">
        <v>0.010491</v>
      </c>
      <c r="H12">
        <v>0.023329</v>
      </c>
      <c r="I12">
        <v>0.090371</v>
      </c>
      <c r="J12">
        <f t="shared" si="0"/>
        <v>0</v>
      </c>
      <c r="K12">
        <f t="shared" si="1"/>
        <v>0.041397</v>
      </c>
      <c r="L12">
        <f t="shared" si="2"/>
        <v>0.16993467334141169</v>
      </c>
      <c r="M12" s="2">
        <f t="shared" si="3"/>
        <v>0</v>
      </c>
      <c r="N12" s="2">
        <f t="shared" si="4"/>
        <v>0.04289572319008038</v>
      </c>
      <c r="O12" t="s">
        <v>44</v>
      </c>
      <c r="P12" s="6" t="s">
        <v>81</v>
      </c>
      <c r="Q12" s="10" t="s">
        <v>87</v>
      </c>
    </row>
    <row r="13" spans="1:17" ht="15">
      <c r="A13" t="s">
        <v>60</v>
      </c>
      <c r="B13" t="s">
        <v>61</v>
      </c>
      <c r="C13" t="s">
        <v>4</v>
      </c>
      <c r="D13">
        <v>0.18</v>
      </c>
      <c r="E13">
        <v>0.38</v>
      </c>
      <c r="F13">
        <v>0.18</v>
      </c>
      <c r="G13">
        <v>0.174947</v>
      </c>
      <c r="H13">
        <v>0.084415</v>
      </c>
      <c r="I13">
        <v>0</v>
      </c>
      <c r="J13">
        <f t="shared" si="0"/>
        <v>0.24666666666666667</v>
      </c>
      <c r="K13">
        <f t="shared" si="1"/>
        <v>0.08645399999999999</v>
      </c>
      <c r="L13">
        <f t="shared" si="2"/>
        <v>0.12793978104432804</v>
      </c>
      <c r="M13" s="2">
        <f t="shared" si="3"/>
        <v>0.11547005383792516</v>
      </c>
      <c r="N13" s="2">
        <f t="shared" si="4"/>
        <v>0.08749132152962373</v>
      </c>
      <c r="O13" t="s">
        <v>62</v>
      </c>
      <c r="P13" s="6" t="s">
        <v>80</v>
      </c>
      <c r="Q13" s="10" t="s">
        <v>87</v>
      </c>
    </row>
    <row r="14" spans="1:17" ht="15">
      <c r="A14" t="s">
        <v>69</v>
      </c>
      <c r="B14" t="s">
        <v>70</v>
      </c>
      <c r="C14" t="s">
        <v>5</v>
      </c>
      <c r="D14">
        <v>160.05</v>
      </c>
      <c r="E14">
        <v>173.57</v>
      </c>
      <c r="F14">
        <v>152.54</v>
      </c>
      <c r="G14">
        <v>95.761269</v>
      </c>
      <c r="H14">
        <v>79.9173359999999</v>
      </c>
      <c r="I14">
        <v>2.691727</v>
      </c>
      <c r="J14">
        <f t="shared" si="0"/>
        <v>162.0533333333333</v>
      </c>
      <c r="K14">
        <f t="shared" si="1"/>
        <v>59.4567773333333</v>
      </c>
      <c r="L14">
        <f t="shared" si="2"/>
        <v>0.02512949386137018</v>
      </c>
      <c r="M14" s="2">
        <f t="shared" si="3"/>
        <v>10.657168166700444</v>
      </c>
      <c r="N14" s="2">
        <f t="shared" si="4"/>
        <v>49.794183975003754</v>
      </c>
      <c r="O14" t="s">
        <v>71</v>
      </c>
      <c r="P14" s="6" t="s">
        <v>81</v>
      </c>
      <c r="Q14" s="10" t="s">
        <v>87</v>
      </c>
    </row>
    <row r="15" spans="1:17" ht="15">
      <c r="A15" t="s">
        <v>39</v>
      </c>
      <c r="B15" t="s">
        <v>40</v>
      </c>
      <c r="C15" t="s">
        <v>16</v>
      </c>
      <c r="D15">
        <v>0.67</v>
      </c>
      <c r="E15">
        <v>0.58</v>
      </c>
      <c r="F15">
        <v>0.7</v>
      </c>
      <c r="G15">
        <v>0.422577</v>
      </c>
      <c r="H15">
        <v>0.360421</v>
      </c>
      <c r="I15">
        <v>0.45022</v>
      </c>
      <c r="J15">
        <f t="shared" si="0"/>
        <v>0.65</v>
      </c>
      <c r="K15">
        <f t="shared" si="1"/>
        <v>0.41107266666666664</v>
      </c>
      <c r="L15">
        <f t="shared" si="2"/>
        <v>0.005941993015728727</v>
      </c>
      <c r="M15" s="2">
        <f t="shared" si="3"/>
        <v>0.062449979983983994</v>
      </c>
      <c r="N15" s="2">
        <f t="shared" si="4"/>
        <v>0.045991601019461516</v>
      </c>
      <c r="O15" t="s">
        <v>41</v>
      </c>
      <c r="P15" s="6" t="s">
        <v>81</v>
      </c>
      <c r="Q15" s="10" t="s">
        <v>87</v>
      </c>
    </row>
    <row r="16" spans="1:17" ht="15">
      <c r="A16" t="s">
        <v>63</v>
      </c>
      <c r="B16" t="s">
        <v>64</v>
      </c>
      <c r="C16" t="s">
        <v>15</v>
      </c>
      <c r="D16">
        <v>8.86</v>
      </c>
      <c r="E16">
        <v>12.01</v>
      </c>
      <c r="F16">
        <v>11.79</v>
      </c>
      <c r="G16">
        <v>12.337842</v>
      </c>
      <c r="H16">
        <v>11.871095</v>
      </c>
      <c r="I16">
        <v>13.9782359999999</v>
      </c>
      <c r="J16">
        <f t="shared" si="0"/>
        <v>10.886666666666665</v>
      </c>
      <c r="K16">
        <f t="shared" si="1"/>
        <v>12.729057666666634</v>
      </c>
      <c r="L16">
        <f t="shared" si="2"/>
        <v>0.19939262317514883</v>
      </c>
      <c r="M16" s="2">
        <f t="shared" si="3"/>
        <v>1.7585884491072203</v>
      </c>
      <c r="N16" s="2">
        <f t="shared" si="4"/>
        <v>1.1067059554616154</v>
      </c>
      <c r="O16" t="s">
        <v>65</v>
      </c>
      <c r="P16" s="6" t="s">
        <v>81</v>
      </c>
      <c r="Q16" s="10" t="s">
        <v>87</v>
      </c>
    </row>
    <row r="17" spans="1:17" ht="15">
      <c r="A17" t="s">
        <v>33</v>
      </c>
      <c r="B17" t="s">
        <v>34</v>
      </c>
      <c r="C17" t="s">
        <v>7</v>
      </c>
      <c r="D17">
        <v>472.35</v>
      </c>
      <c r="E17">
        <v>317.41</v>
      </c>
      <c r="F17">
        <v>363.99</v>
      </c>
      <c r="G17">
        <v>146.403702</v>
      </c>
      <c r="H17">
        <v>97.112289</v>
      </c>
      <c r="I17">
        <v>174.385025</v>
      </c>
      <c r="J17">
        <f t="shared" si="0"/>
        <v>384.5833333333333</v>
      </c>
      <c r="K17">
        <f t="shared" si="1"/>
        <v>139.30033866666668</v>
      </c>
      <c r="L17">
        <f t="shared" si="2"/>
        <v>0.008680001568818074</v>
      </c>
      <c r="M17" s="2">
        <f t="shared" si="3"/>
        <v>79.4963202502693</v>
      </c>
      <c r="N17" s="2">
        <f t="shared" si="4"/>
        <v>39.123040017557834</v>
      </c>
      <c r="O17" t="s">
        <v>35</v>
      </c>
      <c r="P17" s="9" t="s">
        <v>90</v>
      </c>
      <c r="Q17" s="10" t="s">
        <v>87</v>
      </c>
    </row>
    <row r="18" spans="1:17" ht="15">
      <c r="A18" t="s">
        <v>57</v>
      </c>
      <c r="B18" t="s">
        <v>58</v>
      </c>
      <c r="C18" t="s">
        <v>14</v>
      </c>
      <c r="D18">
        <v>30.28</v>
      </c>
      <c r="E18">
        <v>33.72</v>
      </c>
      <c r="F18">
        <v>32.25</v>
      </c>
      <c r="G18">
        <v>22.905821</v>
      </c>
      <c r="H18">
        <v>28.712805</v>
      </c>
      <c r="I18">
        <v>24.519743</v>
      </c>
      <c r="J18">
        <f t="shared" si="0"/>
        <v>32.083333333333336</v>
      </c>
      <c r="K18">
        <f t="shared" si="1"/>
        <v>25.379456333333334</v>
      </c>
      <c r="L18">
        <f t="shared" si="2"/>
        <v>0.028383696400493364</v>
      </c>
      <c r="M18" s="2">
        <f t="shared" si="3"/>
        <v>1.7260455768412748</v>
      </c>
      <c r="N18" s="2">
        <f t="shared" si="4"/>
        <v>2.997431576482995</v>
      </c>
      <c r="O18" t="s">
        <v>59</v>
      </c>
      <c r="P18" s="9" t="s">
        <v>88</v>
      </c>
      <c r="Q18" s="10" t="s">
        <v>87</v>
      </c>
    </row>
    <row r="19" spans="1:17" ht="15">
      <c r="A19" t="s">
        <v>91</v>
      </c>
      <c r="B19" t="s">
        <v>92</v>
      </c>
      <c r="C19" t="s">
        <v>93</v>
      </c>
      <c r="D19">
        <v>13.55</v>
      </c>
      <c r="E19">
        <v>14.81</v>
      </c>
      <c r="F19">
        <v>10.81</v>
      </c>
      <c r="G19">
        <v>11.842417</v>
      </c>
      <c r="H19">
        <v>15.744527</v>
      </c>
      <c r="I19">
        <v>16.15819</v>
      </c>
      <c r="J19">
        <f t="shared" si="0"/>
        <v>13.056666666666667</v>
      </c>
      <c r="K19">
        <f t="shared" si="1"/>
        <v>14.581711333333333</v>
      </c>
      <c r="L19">
        <f t="shared" si="2"/>
        <v>0.4474325796899437</v>
      </c>
      <c r="M19" s="2">
        <f>_xlfn.STDEV.S(D19:F19)</f>
        <v>2.0451242831019614</v>
      </c>
      <c r="N19" s="2">
        <f>_xlfn.STDEV.S(G19:I19)</f>
        <v>2.3812978295178358</v>
      </c>
      <c r="O19" t="s">
        <v>94</v>
      </c>
      <c r="P19" s="9" t="s">
        <v>88</v>
      </c>
      <c r="Q19" s="10" t="s">
        <v>87</v>
      </c>
    </row>
    <row r="21" spans="2:6" ht="15">
      <c r="B21" t="str">
        <f>B1</f>
        <v>Gene Name</v>
      </c>
      <c r="C21" t="str">
        <f>J1</f>
        <v>mean(WT)</v>
      </c>
      <c r="D21" t="str">
        <f>K1</f>
        <v>mean(Uox-/-)</v>
      </c>
      <c r="E21" t="str">
        <f>L1</f>
        <v>T-test</v>
      </c>
      <c r="F21" t="str">
        <f>P1</f>
        <v>note</v>
      </c>
    </row>
    <row r="22" spans="2:6" ht="15">
      <c r="B22" t="str">
        <f aca="true" t="shared" si="5" ref="B22:B36">B2</f>
        <v>Abcc4</v>
      </c>
      <c r="C22" t="str">
        <f>J2&amp;Q2&amp;M2</f>
        <v>1.93+0.105830052442584</v>
      </c>
      <c r="D22" t="str">
        <f>K2&amp;Q2&amp;N2</f>
        <v>0.834420666666667+0.154462269377778</v>
      </c>
      <c r="E22">
        <f aca="true" t="shared" si="6" ref="E22:E38">L2</f>
        <v>0.000533637630699454</v>
      </c>
      <c r="F22" t="str">
        <f aca="true" t="shared" si="7" ref="F22:F38">P2</f>
        <v>secretion</v>
      </c>
    </row>
    <row r="23" spans="2:6" ht="15">
      <c r="B23" t="str">
        <f t="shared" si="5"/>
        <v>Abcg2</v>
      </c>
      <c r="C23" t="str">
        <f aca="true" t="shared" si="8" ref="C23:C38">J3&amp;Q3&amp;M3</f>
        <v>10.5266666666667+1.47554509701783</v>
      </c>
      <c r="D23" t="str">
        <f aca="true" t="shared" si="9" ref="D23:D38">K3&amp;Q3&amp;N3</f>
        <v>6.55644666666667+2.35666331328541</v>
      </c>
      <c r="E23">
        <f t="shared" si="6"/>
        <v>0.06871228560033112</v>
      </c>
      <c r="F23" t="str">
        <f t="shared" si="7"/>
        <v>secretion</v>
      </c>
    </row>
    <row r="24" spans="2:6" ht="15">
      <c r="B24" t="str">
        <f t="shared" si="5"/>
        <v>Ada</v>
      </c>
      <c r="C24" t="str">
        <f t="shared" si="8"/>
        <v>3.15+0.607700584169544</v>
      </c>
      <c r="D24" t="str">
        <f t="shared" si="9"/>
        <v>1.80918333333333+0.249450558157998</v>
      </c>
      <c r="E24">
        <f t="shared" si="6"/>
        <v>0.02411510246246954</v>
      </c>
      <c r="F24" t="str">
        <f t="shared" si="7"/>
        <v>synthesis</v>
      </c>
    </row>
    <row r="25" spans="2:6" ht="15">
      <c r="B25" t="str">
        <f t="shared" si="5"/>
        <v>Aox1</v>
      </c>
      <c r="C25" t="str">
        <f t="shared" si="8"/>
        <v>147.863333333333+24.9645054694328</v>
      </c>
      <c r="D25" t="str">
        <f t="shared" si="9"/>
        <v>34.1556946666667+3.60490478373678</v>
      </c>
      <c r="E25">
        <f t="shared" si="6"/>
        <v>0.0014518085921638114</v>
      </c>
      <c r="F25" t="str">
        <f t="shared" si="7"/>
        <v>synthesis</v>
      </c>
    </row>
    <row r="26" spans="2:6" ht="15">
      <c r="B26" t="str">
        <f t="shared" si="5"/>
        <v>Aprt</v>
      </c>
      <c r="C26" t="str">
        <f t="shared" si="8"/>
        <v>40.4633333333333+2.48966530548452</v>
      </c>
      <c r="D26" t="str">
        <f t="shared" si="9"/>
        <v>46.0155806666667+3.0036339008981</v>
      </c>
      <c r="E26">
        <f t="shared" si="6"/>
        <v>0.06931727368785782</v>
      </c>
      <c r="F26" t="str">
        <f t="shared" si="7"/>
        <v>synthesis</v>
      </c>
    </row>
    <row r="27" spans="2:6" ht="15">
      <c r="B27" t="str">
        <f t="shared" si="5"/>
        <v>Hprt1</v>
      </c>
      <c r="C27" t="str">
        <f t="shared" si="8"/>
        <v>21.11+3.36842693256068</v>
      </c>
      <c r="D27" t="str">
        <f t="shared" si="9"/>
        <v>21.447743+4.50076102356336</v>
      </c>
      <c r="E27">
        <f t="shared" si="6"/>
        <v>0.922130926337408</v>
      </c>
      <c r="F27" t="str">
        <f t="shared" si="7"/>
        <v>synthesis</v>
      </c>
    </row>
    <row r="28" spans="2:6" ht="15">
      <c r="B28" t="str">
        <f t="shared" si="5"/>
        <v>Lgals9</v>
      </c>
      <c r="C28" t="str">
        <f t="shared" si="8"/>
        <v>103.806666666667+19.4828163604069</v>
      </c>
      <c r="D28" t="str">
        <f t="shared" si="9"/>
        <v>51.3797646666666+6.32814157772165</v>
      </c>
      <c r="E28">
        <f t="shared" si="6"/>
        <v>0.01139675367899676</v>
      </c>
      <c r="F28" t="str">
        <f t="shared" si="7"/>
        <v>secretion</v>
      </c>
    </row>
    <row r="29" spans="2:6" ht="15">
      <c r="B29" t="str">
        <f t="shared" si="5"/>
        <v>Pnp</v>
      </c>
      <c r="C29" t="str">
        <f t="shared" si="8"/>
        <v>197.426666666667+18.4182527220508</v>
      </c>
      <c r="D29" t="str">
        <f t="shared" si="9"/>
        <v>128.135070666667+22.8933267939784</v>
      </c>
      <c r="E29">
        <f t="shared" si="6"/>
        <v>0.015041369476528508</v>
      </c>
      <c r="F29" t="str">
        <f t="shared" si="7"/>
        <v>synthesis</v>
      </c>
    </row>
    <row r="30" spans="2:6" ht="15">
      <c r="B30" t="str">
        <f t="shared" si="5"/>
        <v>Slc17a1</v>
      </c>
      <c r="C30" t="str">
        <f t="shared" si="8"/>
        <v>18.9+6.57666328771664</v>
      </c>
      <c r="D30" t="str">
        <f t="shared" si="9"/>
        <v>16.9764303333333+1.86811589437335</v>
      </c>
      <c r="E30">
        <f t="shared" si="6"/>
        <v>0.6515335727159054</v>
      </c>
      <c r="F30" t="str">
        <f t="shared" si="7"/>
        <v>secretion</v>
      </c>
    </row>
    <row r="31" spans="2:6" ht="15">
      <c r="B31" t="str">
        <f t="shared" si="5"/>
        <v>Slc22a12</v>
      </c>
      <c r="C31" t="str">
        <f t="shared" si="8"/>
        <v>0.0233333333333333+0.0404145188432738</v>
      </c>
      <c r="D31" t="str">
        <f t="shared" si="9"/>
        <v>0.00773833333333333+0.00675984188671106</v>
      </c>
      <c r="E31">
        <f t="shared" si="6"/>
        <v>0.5457852347051506</v>
      </c>
      <c r="F31" t="str">
        <f t="shared" si="7"/>
        <v>intake</v>
      </c>
    </row>
    <row r="32" spans="2:6" ht="15">
      <c r="B32" t="str">
        <f t="shared" si="5"/>
        <v>Slc22a13</v>
      </c>
      <c r="C32" t="str">
        <f t="shared" si="8"/>
        <v>0+0</v>
      </c>
      <c r="D32" t="str">
        <f t="shared" si="9"/>
        <v>0.041397+0.0428957231900804</v>
      </c>
      <c r="E32">
        <f t="shared" si="6"/>
        <v>0.16993467334141169</v>
      </c>
      <c r="F32" t="str">
        <f t="shared" si="7"/>
        <v>intake</v>
      </c>
    </row>
    <row r="33" spans="2:6" ht="15">
      <c r="B33" t="str">
        <f>B13</f>
        <v>Slc22a6</v>
      </c>
      <c r="C33" t="str">
        <f t="shared" si="8"/>
        <v>0.246666666666667+0.115470053837925</v>
      </c>
      <c r="D33" t="str">
        <f t="shared" si="9"/>
        <v>0.086454+0.0874913215296237</v>
      </c>
      <c r="E33">
        <f t="shared" si="6"/>
        <v>0.12793978104432804</v>
      </c>
      <c r="F33" t="str">
        <f t="shared" si="7"/>
        <v>secretion</v>
      </c>
    </row>
    <row r="34" spans="2:6" ht="15">
      <c r="B34" t="str">
        <f t="shared" si="5"/>
        <v>Slc22a8</v>
      </c>
      <c r="C34" t="str">
        <f t="shared" si="8"/>
        <v>162.053333333333+10.6571681667004</v>
      </c>
      <c r="D34" t="str">
        <f t="shared" si="9"/>
        <v>59.4567773333333+49.7941839750038</v>
      </c>
      <c r="E34">
        <f t="shared" si="6"/>
        <v>0.02512949386137018</v>
      </c>
      <c r="F34" t="str">
        <f t="shared" si="7"/>
        <v>intake</v>
      </c>
    </row>
    <row r="35" spans="2:6" ht="15">
      <c r="B35" t="str">
        <f t="shared" si="5"/>
        <v>Slc2a6</v>
      </c>
      <c r="C35" t="str">
        <f t="shared" si="8"/>
        <v>0.65+0.062449979983984</v>
      </c>
      <c r="D35" t="str">
        <f t="shared" si="9"/>
        <v>0.411072666666667+0.0459916010194615</v>
      </c>
      <c r="E35">
        <f t="shared" si="6"/>
        <v>0.005941993015728727</v>
      </c>
      <c r="F35" t="str">
        <f t="shared" si="7"/>
        <v>intake</v>
      </c>
    </row>
    <row r="36" spans="2:6" ht="15">
      <c r="B36" t="str">
        <f t="shared" si="5"/>
        <v>Slc2a9</v>
      </c>
      <c r="C36" t="str">
        <f t="shared" si="8"/>
        <v>10.8866666666667+1.75858844910722</v>
      </c>
      <c r="D36" t="str">
        <f t="shared" si="9"/>
        <v>12.7290576666666+1.10670595546162</v>
      </c>
      <c r="E36">
        <f t="shared" si="6"/>
        <v>0.19939262317514883</v>
      </c>
      <c r="F36" t="str">
        <f t="shared" si="7"/>
        <v>intake</v>
      </c>
    </row>
    <row r="37" spans="2:6" ht="15">
      <c r="B37" t="str">
        <f>B17</f>
        <v>Uox</v>
      </c>
      <c r="C37" t="str">
        <f t="shared" si="8"/>
        <v>384.583333333333+79.4963202502693</v>
      </c>
      <c r="D37" t="str">
        <f t="shared" si="9"/>
        <v>139.300338666667+39.1230400175578</v>
      </c>
      <c r="E37">
        <f t="shared" si="6"/>
        <v>0.008680001568818074</v>
      </c>
      <c r="F37" t="str">
        <f t="shared" si="7"/>
        <v>degradation</v>
      </c>
    </row>
    <row r="38" spans="2:6" ht="15">
      <c r="B38" t="str">
        <f>B18</f>
        <v>Xdh</v>
      </c>
      <c r="C38" t="str">
        <f t="shared" si="8"/>
        <v>32.0833333333333+1.72604557684127</v>
      </c>
      <c r="D38" t="str">
        <f t="shared" si="9"/>
        <v>25.3794563333333+2.99743157648299</v>
      </c>
      <c r="E38">
        <f t="shared" si="6"/>
        <v>0.028383696400493364</v>
      </c>
      <c r="F38" t="str">
        <f t="shared" si="7"/>
        <v>synthesis</v>
      </c>
    </row>
    <row r="39" spans="2:6" ht="15">
      <c r="B39" t="str">
        <f>B19</f>
        <v>Gda</v>
      </c>
      <c r="C39" t="str">
        <f>J19&amp;Q19&amp;M19</f>
        <v>13.0566666666667+2.04512428310196</v>
      </c>
      <c r="D39" t="str">
        <f>K19&amp;Q19&amp;N19</f>
        <v>14.5817113333333+2.38129782951784</v>
      </c>
      <c r="E39">
        <f>L19</f>
        <v>0.4474325796899437</v>
      </c>
      <c r="F39" t="str">
        <f>P19</f>
        <v>synthesis</v>
      </c>
    </row>
  </sheetData>
  <sheetProtection/>
  <autoFilter ref="A1:Q1">
    <sortState ref="A2:Q39">
      <sortCondition sortBy="value" ref="B2:B39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段为钢</cp:lastModifiedBy>
  <dcterms:created xsi:type="dcterms:W3CDTF">2019-05-13T04:31:59Z</dcterms:created>
  <dcterms:modified xsi:type="dcterms:W3CDTF">2021-11-18T13:14:20Z</dcterms:modified>
  <cp:category/>
  <cp:version/>
  <cp:contentType/>
  <cp:contentStatus/>
</cp:coreProperties>
</file>