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-120" yWindow="-120" windowWidth="29040" windowHeight="15840" firstSheet="4" activeTab="10"/>
  </bookViews>
  <sheets>
    <sheet name="BY HALVES IRR" sheetId="10" r:id="rId1"/>
    <sheet name="ADULT ADMISSION" sheetId="2" r:id="rId2"/>
    <sheet name="ADULT HOSPITALIZATIONS" sheetId="3" r:id="rId3"/>
    <sheet name="ADULT PERCENT" sheetId="6" r:id="rId4"/>
    <sheet name="CHILDREN ADMISSION" sheetId="4" r:id="rId5"/>
    <sheet name="CHILDREN HOSPITALIZATIONS" sheetId="5" r:id="rId6"/>
    <sheet name="CHILDREN PERCENT" sheetId="7" r:id="rId7"/>
    <sheet name="IRR BY MONTH" sheetId="1" r:id="rId8"/>
    <sheet name="DATAEXLS" sheetId="12" r:id="rId9"/>
    <sheet name="TIME-SERIES" sheetId="11" r:id="rId10"/>
    <sheet name="IRR B VS A" sheetId="13" r:id="rId11"/>
  </sheets>
  <definedNames>
    <definedName name="_xlnm._FilterDatabase" localSheetId="8" hidden="1">DATAEXLS!$A$1:$O$638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13" l="1"/>
  <c r="G74" i="13"/>
  <c r="F74" i="13"/>
  <c r="E73" i="13"/>
  <c r="D73" i="13"/>
  <c r="H73" i="13" s="1"/>
  <c r="C73" i="13"/>
  <c r="H70" i="13"/>
  <c r="G70" i="13"/>
  <c r="F70" i="13"/>
  <c r="E69" i="13"/>
  <c r="D69" i="13"/>
  <c r="F69" i="13" s="1"/>
  <c r="C69" i="13"/>
  <c r="G69" i="13" s="1"/>
  <c r="B67" i="13"/>
  <c r="H66" i="13"/>
  <c r="G65" i="13"/>
  <c r="F65" i="13"/>
  <c r="G64" i="13"/>
  <c r="G66" i="13" s="1"/>
  <c r="F64" i="13"/>
  <c r="F66" i="13" s="1"/>
  <c r="H63" i="13"/>
  <c r="G62" i="13"/>
  <c r="G63" i="13" s="1"/>
  <c r="F62" i="13"/>
  <c r="G61" i="13"/>
  <c r="F61" i="13"/>
  <c r="F63" i="13" s="1"/>
  <c r="H50" i="13"/>
  <c r="G50" i="13"/>
  <c r="F50" i="13"/>
  <c r="H49" i="13"/>
  <c r="H52" i="13" s="1"/>
  <c r="E49" i="13"/>
  <c r="D49" i="13"/>
  <c r="F49" i="13" s="1"/>
  <c r="C49" i="13"/>
  <c r="H46" i="13"/>
  <c r="G46" i="13"/>
  <c r="F46" i="13"/>
  <c r="H45" i="13"/>
  <c r="H47" i="13" s="1"/>
  <c r="G45" i="13"/>
  <c r="G47" i="13" s="1"/>
  <c r="E45" i="13"/>
  <c r="D45" i="13"/>
  <c r="F45" i="13" s="1"/>
  <c r="C45" i="13"/>
  <c r="B43" i="13"/>
  <c r="H42" i="13"/>
  <c r="G42" i="13"/>
  <c r="K42" i="13" s="1"/>
  <c r="O42" i="13" s="1"/>
  <c r="F42" i="13"/>
  <c r="J42" i="13" s="1"/>
  <c r="N42" i="13" s="1"/>
  <c r="G41" i="13"/>
  <c r="F41" i="13"/>
  <c r="G40" i="13"/>
  <c r="F40" i="13"/>
  <c r="H39" i="13"/>
  <c r="F39" i="13"/>
  <c r="I39" i="13" s="1"/>
  <c r="M39" i="13" s="1"/>
  <c r="G38" i="13"/>
  <c r="G39" i="13" s="1"/>
  <c r="F38" i="13"/>
  <c r="G37" i="13"/>
  <c r="F37" i="13"/>
  <c r="N30" i="13"/>
  <c r="M30" i="13"/>
  <c r="P30" i="13" s="1"/>
  <c r="L30" i="13"/>
  <c r="O30" i="13" s="1"/>
  <c r="K30" i="13"/>
  <c r="N23" i="13"/>
  <c r="M23" i="13"/>
  <c r="P23" i="13" s="1"/>
  <c r="L23" i="13"/>
  <c r="K23" i="13"/>
  <c r="O23" i="13" s="1"/>
  <c r="P16" i="13"/>
  <c r="N16" i="13"/>
  <c r="M16" i="13"/>
  <c r="L16" i="13"/>
  <c r="K16" i="13"/>
  <c r="O16" i="13" s="1"/>
  <c r="F47" i="13" l="1"/>
  <c r="F48" i="13"/>
  <c r="K63" i="13"/>
  <c r="O63" i="13" s="1"/>
  <c r="L63" i="13"/>
  <c r="P63" i="13" s="1"/>
  <c r="G71" i="13"/>
  <c r="G72" i="13"/>
  <c r="J63" i="13"/>
  <c r="N63" i="13" s="1"/>
  <c r="I63" i="13"/>
  <c r="M63" i="13" s="1"/>
  <c r="H76" i="13"/>
  <c r="H75" i="13"/>
  <c r="J66" i="13"/>
  <c r="N66" i="13" s="1"/>
  <c r="I66" i="13"/>
  <c r="M66" i="13" s="1"/>
  <c r="L39" i="13"/>
  <c r="P39" i="13" s="1"/>
  <c r="K39" i="13"/>
  <c r="O39" i="13" s="1"/>
  <c r="K66" i="13"/>
  <c r="O66" i="13" s="1"/>
  <c r="L66" i="13"/>
  <c r="P66" i="13" s="1"/>
  <c r="F51" i="13"/>
  <c r="F52" i="13"/>
  <c r="G49" i="13"/>
  <c r="F72" i="13"/>
  <c r="F71" i="13"/>
  <c r="G48" i="13"/>
  <c r="H48" i="13"/>
  <c r="I42" i="13"/>
  <c r="M42" i="13" s="1"/>
  <c r="J39" i="13"/>
  <c r="N39" i="13" s="1"/>
  <c r="L42" i="13"/>
  <c r="P42" i="13" s="1"/>
  <c r="H51" i="13"/>
  <c r="H69" i="13"/>
  <c r="F73" i="13"/>
  <c r="F76" i="13" l="1"/>
  <c r="F75" i="13"/>
  <c r="G73" i="13"/>
  <c r="H71" i="13"/>
  <c r="H72" i="13"/>
  <c r="G51" i="13"/>
  <c r="G52" i="13"/>
  <c r="G76" i="13" l="1"/>
  <c r="G75" i="13"/>
  <c r="A2" i="12" l="1"/>
  <c r="N2" i="12"/>
  <c r="O2" i="12"/>
  <c r="R2" i="12"/>
  <c r="A3" i="12"/>
  <c r="N3" i="12"/>
  <c r="O3" i="12"/>
  <c r="R3" i="12"/>
  <c r="A4" i="12"/>
  <c r="N4" i="12"/>
  <c r="O4" i="12"/>
  <c r="R4" i="12"/>
  <c r="A5" i="12"/>
  <c r="N5" i="12"/>
  <c r="O5" i="12"/>
  <c r="R5" i="12"/>
  <c r="A6" i="12"/>
  <c r="N6" i="12"/>
  <c r="O6" i="12"/>
  <c r="R6" i="12"/>
  <c r="A7" i="12"/>
  <c r="N7" i="12"/>
  <c r="O7" i="12"/>
  <c r="R7" i="12"/>
  <c r="A8" i="12"/>
  <c r="N8" i="12"/>
  <c r="O8" i="12"/>
  <c r="R8" i="12"/>
  <c r="A9" i="12"/>
  <c r="N9" i="12"/>
  <c r="O9" i="12"/>
  <c r="R9" i="12"/>
  <c r="A10" i="12"/>
  <c r="N10" i="12"/>
  <c r="O10" i="12"/>
  <c r="R10" i="12"/>
  <c r="A11" i="12"/>
  <c r="N11" i="12"/>
  <c r="O11" i="12"/>
  <c r="R11" i="12"/>
  <c r="A12" i="12"/>
  <c r="N12" i="12"/>
  <c r="O12" i="12"/>
  <c r="R12" i="12"/>
  <c r="A13" i="12"/>
  <c r="N13" i="12"/>
  <c r="O13" i="12"/>
  <c r="R13" i="12"/>
  <c r="A14" i="12"/>
  <c r="N14" i="12"/>
  <c r="O14" i="12"/>
  <c r="R14" i="12"/>
  <c r="A15" i="12"/>
  <c r="N15" i="12"/>
  <c r="O15" i="12"/>
  <c r="R15" i="12"/>
  <c r="A16" i="12"/>
  <c r="N16" i="12"/>
  <c r="O16" i="12"/>
  <c r="R16" i="12"/>
  <c r="A17" i="12"/>
  <c r="N17" i="12"/>
  <c r="O17" i="12"/>
  <c r="R17" i="12"/>
  <c r="A18" i="12"/>
  <c r="N18" i="12"/>
  <c r="O18" i="12"/>
  <c r="R18" i="12"/>
  <c r="A19" i="12"/>
  <c r="N19" i="12"/>
  <c r="O19" i="12"/>
  <c r="R19" i="12"/>
  <c r="A20" i="12"/>
  <c r="N20" i="12"/>
  <c r="O20" i="12"/>
  <c r="R20" i="12"/>
  <c r="A21" i="12"/>
  <c r="N21" i="12"/>
  <c r="O21" i="12"/>
  <c r="R21" i="12"/>
  <c r="A22" i="12"/>
  <c r="N22" i="12"/>
  <c r="O22" i="12"/>
  <c r="R22" i="12"/>
  <c r="A23" i="12"/>
  <c r="N23" i="12"/>
  <c r="O23" i="12"/>
  <c r="R23" i="12"/>
  <c r="A24" i="12"/>
  <c r="N24" i="12"/>
  <c r="O24" i="12"/>
  <c r="R24" i="12"/>
  <c r="A25" i="12"/>
  <c r="N25" i="12"/>
  <c r="O25" i="12"/>
  <c r="R25" i="12"/>
  <c r="A26" i="12"/>
  <c r="N26" i="12"/>
  <c r="O26" i="12"/>
  <c r="R26" i="12"/>
  <c r="A27" i="12"/>
  <c r="N27" i="12"/>
  <c r="O27" i="12"/>
  <c r="R27" i="12"/>
  <c r="A28" i="12"/>
  <c r="N28" i="12"/>
  <c r="O28" i="12"/>
  <c r="R28" i="12"/>
  <c r="A29" i="12"/>
  <c r="N29" i="12"/>
  <c r="O29" i="12"/>
  <c r="R29" i="12"/>
  <c r="A30" i="12"/>
  <c r="N30" i="12"/>
  <c r="O30" i="12"/>
  <c r="R30" i="12"/>
  <c r="A31" i="12"/>
  <c r="N31" i="12"/>
  <c r="O31" i="12"/>
  <c r="R31" i="12"/>
  <c r="A32" i="12"/>
  <c r="N32" i="12"/>
  <c r="O32" i="12"/>
  <c r="R32" i="12"/>
  <c r="A33" i="12"/>
  <c r="N33" i="12"/>
  <c r="O33" i="12"/>
  <c r="R33" i="12"/>
  <c r="A34" i="12"/>
  <c r="N34" i="12"/>
  <c r="O34" i="12"/>
  <c r="R34" i="12"/>
  <c r="A35" i="12"/>
  <c r="N35" i="12"/>
  <c r="O35" i="12"/>
  <c r="R35" i="12"/>
  <c r="A36" i="12"/>
  <c r="N36" i="12"/>
  <c r="O36" i="12"/>
  <c r="R36" i="12"/>
  <c r="A37" i="12"/>
  <c r="N37" i="12"/>
  <c r="O37" i="12"/>
  <c r="R37" i="12"/>
  <c r="A38" i="12"/>
  <c r="N38" i="12"/>
  <c r="O38" i="12"/>
  <c r="R38" i="12"/>
  <c r="A39" i="12"/>
  <c r="N39" i="12"/>
  <c r="O39" i="12"/>
  <c r="R39" i="12"/>
  <c r="A40" i="12"/>
  <c r="N40" i="12"/>
  <c r="O40" i="12"/>
  <c r="R40" i="12"/>
  <c r="A41" i="12"/>
  <c r="N41" i="12"/>
  <c r="O41" i="12"/>
  <c r="R41" i="12"/>
  <c r="A42" i="12"/>
  <c r="N42" i="12"/>
  <c r="O42" i="12"/>
  <c r="R42" i="12"/>
  <c r="A43" i="12"/>
  <c r="N43" i="12"/>
  <c r="O43" i="12"/>
  <c r="R43" i="12"/>
  <c r="A44" i="12"/>
  <c r="N44" i="12"/>
  <c r="O44" i="12"/>
  <c r="R44" i="12"/>
  <c r="A45" i="12"/>
  <c r="N45" i="12"/>
  <c r="O45" i="12"/>
  <c r="R45" i="12"/>
  <c r="A46" i="12"/>
  <c r="N46" i="12"/>
  <c r="O46" i="12"/>
  <c r="R46" i="12"/>
  <c r="A47" i="12"/>
  <c r="N47" i="12"/>
  <c r="O47" i="12"/>
  <c r="R47" i="12"/>
  <c r="A48" i="12"/>
  <c r="N48" i="12"/>
  <c r="O48" i="12"/>
  <c r="R48" i="12"/>
  <c r="A49" i="12"/>
  <c r="N49" i="12"/>
  <c r="O49" i="12"/>
  <c r="R49" i="12"/>
  <c r="A50" i="12"/>
  <c r="N50" i="12"/>
  <c r="O50" i="12"/>
  <c r="R50" i="12"/>
  <c r="A51" i="12"/>
  <c r="N51" i="12"/>
  <c r="O51" i="12"/>
  <c r="R51" i="12"/>
  <c r="A52" i="12"/>
  <c r="N52" i="12"/>
  <c r="O52" i="12"/>
  <c r="R52" i="12"/>
  <c r="A53" i="12"/>
  <c r="N53" i="12"/>
  <c r="O53" i="12"/>
  <c r="R53" i="12"/>
  <c r="A54" i="12"/>
  <c r="N54" i="12"/>
  <c r="O54" i="12"/>
  <c r="R54" i="12"/>
  <c r="A55" i="12"/>
  <c r="N55" i="12"/>
  <c r="O55" i="12"/>
  <c r="R55" i="12"/>
  <c r="A56" i="12"/>
  <c r="N56" i="12"/>
  <c r="O56" i="12"/>
  <c r="R56" i="12"/>
  <c r="A57" i="12"/>
  <c r="N57" i="12"/>
  <c r="O57" i="12"/>
  <c r="R57" i="12"/>
  <c r="A58" i="12"/>
  <c r="N58" i="12"/>
  <c r="O58" i="12"/>
  <c r="R58" i="12"/>
  <c r="A59" i="12"/>
  <c r="N59" i="12"/>
  <c r="O59" i="12"/>
  <c r="R59" i="12"/>
  <c r="A60" i="12"/>
  <c r="N60" i="12"/>
  <c r="O60" i="12"/>
  <c r="R60" i="12"/>
  <c r="A61" i="12"/>
  <c r="N61" i="12"/>
  <c r="O61" i="12"/>
  <c r="R61" i="12"/>
  <c r="A62" i="12"/>
  <c r="N62" i="12"/>
  <c r="O62" i="12"/>
  <c r="R62" i="12"/>
  <c r="A63" i="12"/>
  <c r="N63" i="12"/>
  <c r="O63" i="12"/>
  <c r="R63" i="12"/>
  <c r="A64" i="12"/>
  <c r="N64" i="12"/>
  <c r="O64" i="12"/>
  <c r="R64" i="12"/>
  <c r="A65" i="12"/>
  <c r="N65" i="12"/>
  <c r="O65" i="12"/>
  <c r="R65" i="12"/>
  <c r="A66" i="12"/>
  <c r="N66" i="12"/>
  <c r="O66" i="12"/>
  <c r="R66" i="12"/>
  <c r="A67" i="12"/>
  <c r="N67" i="12"/>
  <c r="O67" i="12"/>
  <c r="R67" i="12"/>
  <c r="A68" i="12"/>
  <c r="N68" i="12"/>
  <c r="O68" i="12"/>
  <c r="R68" i="12"/>
  <c r="A69" i="12"/>
  <c r="N69" i="12"/>
  <c r="O69" i="12"/>
  <c r="R69" i="12"/>
  <c r="A70" i="12"/>
  <c r="N70" i="12"/>
  <c r="O70" i="12"/>
  <c r="R70" i="12"/>
  <c r="A71" i="12"/>
  <c r="N71" i="12"/>
  <c r="O71" i="12"/>
  <c r="R71" i="12"/>
  <c r="A72" i="12"/>
  <c r="N72" i="12"/>
  <c r="O72" i="12"/>
  <c r="R72" i="12"/>
  <c r="A73" i="12"/>
  <c r="N73" i="12"/>
  <c r="O73" i="12"/>
  <c r="R73" i="12"/>
  <c r="A74" i="12"/>
  <c r="N74" i="12"/>
  <c r="O74" i="12"/>
  <c r="R74" i="12"/>
  <c r="A75" i="12"/>
  <c r="N75" i="12"/>
  <c r="O75" i="12"/>
  <c r="R75" i="12"/>
  <c r="A76" i="12"/>
  <c r="N76" i="12"/>
  <c r="O76" i="12"/>
  <c r="R76" i="12"/>
  <c r="A77" i="12"/>
  <c r="N77" i="12"/>
  <c r="O77" i="12"/>
  <c r="R77" i="12"/>
  <c r="A78" i="12"/>
  <c r="N78" i="12"/>
  <c r="O78" i="12"/>
  <c r="R78" i="12"/>
  <c r="A79" i="12"/>
  <c r="N79" i="12"/>
  <c r="O79" i="12"/>
  <c r="R79" i="12"/>
  <c r="A80" i="12"/>
  <c r="N80" i="12"/>
  <c r="O80" i="12"/>
  <c r="R80" i="12"/>
  <c r="A81" i="12"/>
  <c r="N81" i="12"/>
  <c r="O81" i="12"/>
  <c r="R81" i="12"/>
  <c r="A82" i="12"/>
  <c r="N82" i="12"/>
  <c r="O82" i="12"/>
  <c r="R82" i="12"/>
  <c r="A83" i="12"/>
  <c r="N83" i="12"/>
  <c r="O83" i="12"/>
  <c r="R83" i="12"/>
  <c r="A84" i="12"/>
  <c r="N84" i="12"/>
  <c r="O84" i="12"/>
  <c r="R84" i="12"/>
  <c r="A85" i="12"/>
  <c r="N85" i="12"/>
  <c r="O85" i="12"/>
  <c r="R85" i="12"/>
  <c r="A86" i="12"/>
  <c r="N86" i="12"/>
  <c r="O86" i="12"/>
  <c r="R86" i="12"/>
  <c r="A87" i="12"/>
  <c r="N87" i="12"/>
  <c r="O87" i="12"/>
  <c r="R87" i="12"/>
  <c r="A88" i="12"/>
  <c r="N88" i="12"/>
  <c r="O88" i="12"/>
  <c r="R88" i="12"/>
  <c r="A89" i="12"/>
  <c r="N89" i="12"/>
  <c r="O89" i="12"/>
  <c r="R89" i="12"/>
  <c r="A90" i="12"/>
  <c r="N90" i="12"/>
  <c r="O90" i="12"/>
  <c r="R90" i="12"/>
  <c r="A91" i="12"/>
  <c r="N91" i="12"/>
  <c r="O91" i="12"/>
  <c r="R91" i="12"/>
  <c r="A92" i="12"/>
  <c r="N92" i="12"/>
  <c r="O92" i="12"/>
  <c r="R92" i="12"/>
  <c r="A93" i="12"/>
  <c r="N93" i="12"/>
  <c r="O93" i="12"/>
  <c r="R93" i="12"/>
  <c r="A94" i="12"/>
  <c r="N94" i="12"/>
  <c r="O94" i="12"/>
  <c r="R94" i="12"/>
  <c r="A95" i="12"/>
  <c r="N95" i="12"/>
  <c r="O95" i="12"/>
  <c r="R95" i="12"/>
  <c r="A96" i="12"/>
  <c r="N96" i="12"/>
  <c r="O96" i="12"/>
  <c r="R96" i="12"/>
  <c r="A97" i="12"/>
  <c r="N97" i="12"/>
  <c r="O97" i="12"/>
  <c r="R97" i="12"/>
  <c r="A98" i="12"/>
  <c r="N98" i="12"/>
  <c r="O98" i="12"/>
  <c r="R98" i="12"/>
  <c r="A99" i="12"/>
  <c r="N99" i="12"/>
  <c r="O99" i="12"/>
  <c r="R99" i="12"/>
  <c r="A100" i="12"/>
  <c r="N100" i="12"/>
  <c r="O100" i="12"/>
  <c r="R100" i="12"/>
  <c r="A101" i="12"/>
  <c r="N101" i="12"/>
  <c r="O101" i="12"/>
  <c r="R101" i="12"/>
  <c r="A102" i="12"/>
  <c r="N102" i="12"/>
  <c r="O102" i="12"/>
  <c r="R102" i="12"/>
  <c r="A103" i="12"/>
  <c r="N103" i="12"/>
  <c r="O103" i="12"/>
  <c r="R103" i="12"/>
  <c r="A104" i="12"/>
  <c r="N104" i="12"/>
  <c r="O104" i="12"/>
  <c r="R104" i="12"/>
  <c r="A105" i="12"/>
  <c r="N105" i="12"/>
  <c r="O105" i="12"/>
  <c r="R105" i="12"/>
  <c r="A106" i="12"/>
  <c r="N106" i="12"/>
  <c r="O106" i="12"/>
  <c r="R106" i="12"/>
  <c r="A107" i="12"/>
  <c r="N107" i="12"/>
  <c r="O107" i="12"/>
  <c r="R107" i="12"/>
  <c r="A108" i="12"/>
  <c r="N108" i="12"/>
  <c r="O108" i="12"/>
  <c r="R108" i="12"/>
  <c r="A109" i="12"/>
  <c r="N109" i="12"/>
  <c r="O109" i="12"/>
  <c r="R109" i="12"/>
  <c r="A110" i="12"/>
  <c r="N110" i="12"/>
  <c r="O110" i="12"/>
  <c r="R110" i="12"/>
  <c r="A111" i="12"/>
  <c r="N111" i="12"/>
  <c r="O111" i="12"/>
  <c r="R111" i="12"/>
  <c r="A112" i="12"/>
  <c r="N112" i="12"/>
  <c r="O112" i="12"/>
  <c r="R112" i="12"/>
  <c r="A113" i="12"/>
  <c r="N113" i="12"/>
  <c r="O113" i="12"/>
  <c r="R113" i="12"/>
  <c r="A114" i="12"/>
  <c r="N114" i="12"/>
  <c r="O114" i="12"/>
  <c r="R114" i="12"/>
  <c r="A115" i="12"/>
  <c r="N115" i="12"/>
  <c r="O115" i="12"/>
  <c r="R115" i="12"/>
  <c r="A116" i="12"/>
  <c r="N116" i="12"/>
  <c r="O116" i="12"/>
  <c r="R116" i="12"/>
  <c r="A117" i="12"/>
  <c r="N117" i="12"/>
  <c r="O117" i="12"/>
  <c r="R117" i="12"/>
  <c r="A118" i="12"/>
  <c r="N118" i="12"/>
  <c r="O118" i="12"/>
  <c r="R118" i="12"/>
  <c r="A119" i="12"/>
  <c r="N119" i="12"/>
  <c r="O119" i="12"/>
  <c r="R119" i="12"/>
  <c r="A120" i="12"/>
  <c r="N120" i="12"/>
  <c r="O120" i="12"/>
  <c r="R120" i="12"/>
  <c r="A121" i="12"/>
  <c r="N121" i="12"/>
  <c r="O121" i="12"/>
  <c r="R121" i="12"/>
  <c r="A122" i="12"/>
  <c r="N122" i="12"/>
  <c r="O122" i="12"/>
  <c r="R122" i="12"/>
  <c r="A123" i="12"/>
  <c r="N123" i="12"/>
  <c r="O123" i="12"/>
  <c r="R123" i="12"/>
  <c r="A124" i="12"/>
  <c r="N124" i="12"/>
  <c r="O124" i="12"/>
  <c r="R124" i="12"/>
  <c r="A125" i="12"/>
  <c r="N125" i="12"/>
  <c r="O125" i="12"/>
  <c r="R125" i="12"/>
  <c r="A126" i="12"/>
  <c r="N126" i="12"/>
  <c r="O126" i="12"/>
  <c r="R126" i="12"/>
  <c r="A127" i="12"/>
  <c r="N127" i="12"/>
  <c r="O127" i="12"/>
  <c r="R127" i="12"/>
  <c r="A128" i="12"/>
  <c r="N128" i="12"/>
  <c r="O128" i="12"/>
  <c r="R128" i="12"/>
  <c r="A129" i="12"/>
  <c r="N129" i="12"/>
  <c r="O129" i="12"/>
  <c r="R129" i="12"/>
  <c r="A130" i="12"/>
  <c r="N130" i="12"/>
  <c r="O130" i="12"/>
  <c r="R130" i="12"/>
  <c r="A131" i="12"/>
  <c r="N131" i="12"/>
  <c r="O131" i="12"/>
  <c r="R131" i="12"/>
  <c r="A132" i="12"/>
  <c r="N132" i="12"/>
  <c r="O132" i="12"/>
  <c r="R132" i="12"/>
  <c r="A133" i="12"/>
  <c r="N133" i="12"/>
  <c r="O133" i="12"/>
  <c r="R133" i="12"/>
  <c r="A134" i="12"/>
  <c r="N134" i="12"/>
  <c r="O134" i="12"/>
  <c r="R134" i="12"/>
  <c r="A135" i="12"/>
  <c r="N135" i="12"/>
  <c r="O135" i="12"/>
  <c r="R135" i="12"/>
  <c r="A136" i="12"/>
  <c r="N136" i="12"/>
  <c r="O136" i="12"/>
  <c r="R136" i="12"/>
  <c r="A137" i="12"/>
  <c r="N137" i="12"/>
  <c r="O137" i="12"/>
  <c r="R137" i="12"/>
  <c r="A138" i="12"/>
  <c r="N138" i="12"/>
  <c r="O138" i="12"/>
  <c r="R138" i="12"/>
  <c r="A139" i="12"/>
  <c r="N139" i="12"/>
  <c r="O139" i="12"/>
  <c r="R139" i="12"/>
  <c r="A140" i="12"/>
  <c r="N140" i="12"/>
  <c r="O140" i="12"/>
  <c r="R140" i="12"/>
  <c r="A141" i="12"/>
  <c r="N141" i="12"/>
  <c r="O141" i="12"/>
  <c r="R141" i="12"/>
  <c r="A142" i="12"/>
  <c r="N142" i="12"/>
  <c r="O142" i="12"/>
  <c r="R142" i="12"/>
  <c r="A143" i="12"/>
  <c r="N143" i="12"/>
  <c r="O143" i="12"/>
  <c r="R143" i="12"/>
  <c r="A144" i="12"/>
  <c r="N144" i="12"/>
  <c r="O144" i="12"/>
  <c r="R144" i="12"/>
  <c r="A145" i="12"/>
  <c r="N145" i="12"/>
  <c r="O145" i="12"/>
  <c r="R145" i="12"/>
  <c r="A146" i="12"/>
  <c r="N146" i="12"/>
  <c r="O146" i="12"/>
  <c r="R146" i="12"/>
  <c r="A147" i="12"/>
  <c r="N147" i="12"/>
  <c r="O147" i="12"/>
  <c r="R147" i="12"/>
  <c r="A148" i="12"/>
  <c r="N148" i="12"/>
  <c r="O148" i="12"/>
  <c r="R148" i="12"/>
  <c r="A149" i="12"/>
  <c r="N149" i="12"/>
  <c r="O149" i="12"/>
  <c r="R149" i="12"/>
  <c r="A150" i="12"/>
  <c r="N150" i="12"/>
  <c r="O150" i="12"/>
  <c r="R150" i="12"/>
  <c r="A151" i="12"/>
  <c r="N151" i="12"/>
  <c r="O151" i="12"/>
  <c r="R151" i="12"/>
  <c r="A152" i="12"/>
  <c r="N152" i="12"/>
  <c r="O152" i="12"/>
  <c r="R152" i="12"/>
  <c r="A153" i="12"/>
  <c r="N153" i="12"/>
  <c r="O153" i="12"/>
  <c r="R153" i="12"/>
  <c r="A154" i="12"/>
  <c r="N154" i="12"/>
  <c r="O154" i="12"/>
  <c r="R154" i="12"/>
  <c r="A155" i="12"/>
  <c r="N155" i="12"/>
  <c r="O155" i="12"/>
  <c r="R155" i="12"/>
  <c r="A156" i="12"/>
  <c r="N156" i="12"/>
  <c r="O156" i="12"/>
  <c r="R156" i="12"/>
  <c r="A157" i="12"/>
  <c r="N157" i="12"/>
  <c r="O157" i="12"/>
  <c r="R157" i="12"/>
  <c r="A158" i="12"/>
  <c r="N158" i="12"/>
  <c r="O158" i="12"/>
  <c r="R158" i="12"/>
  <c r="A159" i="12"/>
  <c r="N159" i="12"/>
  <c r="O159" i="12"/>
  <c r="R159" i="12"/>
  <c r="A160" i="12"/>
  <c r="N160" i="12"/>
  <c r="O160" i="12"/>
  <c r="R160" i="12"/>
  <c r="A161" i="12"/>
  <c r="N161" i="12"/>
  <c r="O161" i="12"/>
  <c r="R161" i="12"/>
  <c r="A162" i="12"/>
  <c r="N162" i="12"/>
  <c r="O162" i="12"/>
  <c r="R162" i="12"/>
  <c r="A163" i="12"/>
  <c r="N163" i="12"/>
  <c r="O163" i="12"/>
  <c r="R163" i="12"/>
  <c r="A164" i="12"/>
  <c r="N164" i="12"/>
  <c r="O164" i="12"/>
  <c r="R164" i="12"/>
  <c r="A165" i="12"/>
  <c r="N165" i="12"/>
  <c r="O165" i="12"/>
  <c r="R165" i="12"/>
  <c r="A166" i="12"/>
  <c r="N166" i="12"/>
  <c r="O166" i="12"/>
  <c r="R166" i="12"/>
  <c r="A167" i="12"/>
  <c r="N167" i="12"/>
  <c r="O167" i="12"/>
  <c r="R167" i="12"/>
  <c r="A168" i="12"/>
  <c r="N168" i="12"/>
  <c r="O168" i="12"/>
  <c r="R168" i="12"/>
  <c r="A169" i="12"/>
  <c r="N169" i="12"/>
  <c r="O169" i="12"/>
  <c r="R169" i="12"/>
  <c r="A170" i="12"/>
  <c r="N170" i="12"/>
  <c r="O170" i="12"/>
  <c r="R170" i="12"/>
  <c r="A171" i="12"/>
  <c r="N171" i="12"/>
  <c r="O171" i="12"/>
  <c r="R171" i="12"/>
  <c r="A172" i="12"/>
  <c r="N172" i="12"/>
  <c r="O172" i="12"/>
  <c r="R172" i="12"/>
  <c r="A173" i="12"/>
  <c r="N173" i="12"/>
  <c r="O173" i="12"/>
  <c r="R173" i="12"/>
  <c r="A174" i="12"/>
  <c r="N174" i="12"/>
  <c r="O174" i="12"/>
  <c r="R174" i="12"/>
  <c r="A175" i="12"/>
  <c r="N175" i="12"/>
  <c r="O175" i="12"/>
  <c r="R175" i="12"/>
  <c r="A176" i="12"/>
  <c r="N176" i="12"/>
  <c r="O176" i="12"/>
  <c r="R176" i="12"/>
  <c r="A177" i="12"/>
  <c r="N177" i="12"/>
  <c r="O177" i="12"/>
  <c r="R177" i="12"/>
  <c r="A178" i="12"/>
  <c r="N178" i="12"/>
  <c r="O178" i="12"/>
  <c r="R178" i="12"/>
  <c r="A179" i="12"/>
  <c r="N179" i="12"/>
  <c r="O179" i="12"/>
  <c r="R179" i="12"/>
  <c r="A180" i="12"/>
  <c r="N180" i="12"/>
  <c r="O180" i="12"/>
  <c r="R180" i="12"/>
  <c r="A181" i="12"/>
  <c r="N181" i="12"/>
  <c r="O181" i="12"/>
  <c r="R181" i="12"/>
  <c r="A182" i="12"/>
  <c r="N182" i="12"/>
  <c r="O182" i="12"/>
  <c r="R182" i="12"/>
  <c r="A183" i="12"/>
  <c r="N183" i="12"/>
  <c r="O183" i="12"/>
  <c r="R183" i="12"/>
  <c r="A184" i="12"/>
  <c r="N184" i="12"/>
  <c r="O184" i="12"/>
  <c r="R184" i="12"/>
  <c r="A185" i="12"/>
  <c r="N185" i="12"/>
  <c r="O185" i="12"/>
  <c r="R185" i="12"/>
  <c r="A186" i="12"/>
  <c r="N186" i="12"/>
  <c r="O186" i="12"/>
  <c r="R186" i="12"/>
  <c r="A187" i="12"/>
  <c r="N187" i="12"/>
  <c r="O187" i="12"/>
  <c r="R187" i="12"/>
  <c r="A188" i="12"/>
  <c r="N188" i="12"/>
  <c r="O188" i="12"/>
  <c r="R188" i="12"/>
  <c r="A189" i="12"/>
  <c r="N189" i="12"/>
  <c r="O189" i="12"/>
  <c r="R189" i="12"/>
  <c r="A190" i="12"/>
  <c r="N190" i="12"/>
  <c r="O190" i="12"/>
  <c r="R190" i="12"/>
  <c r="A191" i="12"/>
  <c r="N191" i="12"/>
  <c r="O191" i="12"/>
  <c r="R191" i="12"/>
  <c r="A192" i="12"/>
  <c r="N192" i="12"/>
  <c r="O192" i="12"/>
  <c r="R192" i="12"/>
  <c r="A193" i="12"/>
  <c r="N193" i="12"/>
  <c r="O193" i="12"/>
  <c r="R193" i="12"/>
  <c r="A194" i="12"/>
  <c r="N194" i="12"/>
  <c r="O194" i="12"/>
  <c r="R194" i="12"/>
  <c r="A195" i="12"/>
  <c r="N195" i="12"/>
  <c r="O195" i="12"/>
  <c r="R195" i="12"/>
  <c r="A196" i="12"/>
  <c r="N196" i="12"/>
  <c r="O196" i="12"/>
  <c r="R196" i="12"/>
  <c r="A197" i="12"/>
  <c r="N197" i="12"/>
  <c r="O197" i="12"/>
  <c r="R197" i="12"/>
  <c r="A198" i="12"/>
  <c r="N198" i="12"/>
  <c r="O198" i="12"/>
  <c r="R198" i="12"/>
  <c r="A199" i="12"/>
  <c r="N199" i="12"/>
  <c r="O199" i="12"/>
  <c r="R199" i="12"/>
  <c r="A200" i="12"/>
  <c r="N200" i="12"/>
  <c r="O200" i="12"/>
  <c r="R200" i="12"/>
  <c r="A201" i="12"/>
  <c r="N201" i="12"/>
  <c r="O201" i="12"/>
  <c r="R201" i="12"/>
  <c r="A202" i="12"/>
  <c r="N202" i="12"/>
  <c r="O202" i="12"/>
  <c r="R202" i="12"/>
  <c r="A203" i="12"/>
  <c r="N203" i="12"/>
  <c r="O203" i="12"/>
  <c r="R203" i="12"/>
  <c r="A204" i="12"/>
  <c r="N204" i="12"/>
  <c r="O204" i="12"/>
  <c r="R204" i="12"/>
  <c r="A205" i="12"/>
  <c r="N205" i="12"/>
  <c r="O205" i="12"/>
  <c r="R205" i="12"/>
  <c r="A206" i="12"/>
  <c r="N206" i="12"/>
  <c r="O206" i="12"/>
  <c r="R206" i="12"/>
  <c r="A207" i="12"/>
  <c r="N207" i="12"/>
  <c r="O207" i="12"/>
  <c r="R207" i="12"/>
  <c r="A208" i="12"/>
  <c r="N208" i="12"/>
  <c r="O208" i="12"/>
  <c r="R208" i="12"/>
  <c r="A209" i="12"/>
  <c r="N209" i="12"/>
  <c r="O209" i="12"/>
  <c r="R209" i="12"/>
  <c r="A210" i="12"/>
  <c r="N210" i="12"/>
  <c r="O210" i="12"/>
  <c r="R210" i="12"/>
  <c r="A211" i="12"/>
  <c r="N211" i="12"/>
  <c r="O211" i="12"/>
  <c r="R211" i="12"/>
  <c r="A212" i="12"/>
  <c r="N212" i="12"/>
  <c r="O212" i="12"/>
  <c r="R212" i="12"/>
  <c r="A213" i="12"/>
  <c r="N213" i="12"/>
  <c r="O213" i="12"/>
  <c r="R213" i="12"/>
  <c r="A214" i="12"/>
  <c r="N214" i="12"/>
  <c r="O214" i="12"/>
  <c r="R214" i="12"/>
  <c r="A215" i="12"/>
  <c r="N215" i="12"/>
  <c r="O215" i="12"/>
  <c r="R215" i="12"/>
  <c r="A216" i="12"/>
  <c r="N216" i="12"/>
  <c r="O216" i="12"/>
  <c r="R216" i="12"/>
  <c r="A217" i="12"/>
  <c r="N217" i="12"/>
  <c r="O217" i="12"/>
  <c r="R217" i="12"/>
  <c r="A218" i="12"/>
  <c r="N218" i="12"/>
  <c r="O218" i="12"/>
  <c r="R218" i="12"/>
  <c r="A219" i="12"/>
  <c r="N219" i="12"/>
  <c r="O219" i="12"/>
  <c r="R219" i="12"/>
  <c r="A220" i="12"/>
  <c r="N220" i="12"/>
  <c r="O220" i="12"/>
  <c r="R220" i="12"/>
  <c r="A221" i="12"/>
  <c r="N221" i="12"/>
  <c r="O221" i="12"/>
  <c r="R221" i="12"/>
  <c r="A222" i="12"/>
  <c r="N222" i="12"/>
  <c r="O222" i="12"/>
  <c r="R222" i="12"/>
  <c r="A223" i="12"/>
  <c r="N223" i="12"/>
  <c r="O223" i="12"/>
  <c r="R223" i="12"/>
  <c r="A224" i="12"/>
  <c r="N224" i="12"/>
  <c r="O224" i="12"/>
  <c r="R224" i="12"/>
  <c r="A225" i="12"/>
  <c r="N225" i="12"/>
  <c r="O225" i="12"/>
  <c r="R225" i="12"/>
  <c r="A226" i="12"/>
  <c r="N226" i="12"/>
  <c r="O226" i="12"/>
  <c r="R226" i="12"/>
  <c r="A227" i="12"/>
  <c r="N227" i="12"/>
  <c r="O227" i="12"/>
  <c r="R227" i="12"/>
  <c r="A228" i="12"/>
  <c r="N228" i="12"/>
  <c r="O228" i="12"/>
  <c r="R228" i="12"/>
  <c r="A229" i="12"/>
  <c r="N229" i="12"/>
  <c r="O229" i="12"/>
  <c r="R229" i="12"/>
  <c r="A230" i="12"/>
  <c r="N230" i="12"/>
  <c r="O230" i="12"/>
  <c r="R230" i="12"/>
  <c r="A231" i="12"/>
  <c r="N231" i="12"/>
  <c r="O231" i="12"/>
  <c r="R231" i="12"/>
  <c r="A232" i="12"/>
  <c r="N232" i="12"/>
  <c r="O232" i="12"/>
  <c r="R232" i="12"/>
  <c r="A233" i="12"/>
  <c r="N233" i="12"/>
  <c r="O233" i="12"/>
  <c r="R233" i="12"/>
  <c r="A234" i="12"/>
  <c r="N234" i="12"/>
  <c r="O234" i="12"/>
  <c r="R234" i="12"/>
  <c r="A235" i="12"/>
  <c r="N235" i="12"/>
  <c r="O235" i="12"/>
  <c r="R235" i="12"/>
  <c r="A236" i="12"/>
  <c r="N236" i="12"/>
  <c r="O236" i="12"/>
  <c r="R236" i="12"/>
  <c r="A237" i="12"/>
  <c r="N237" i="12"/>
  <c r="O237" i="12"/>
  <c r="R237" i="12"/>
  <c r="A238" i="12"/>
  <c r="N238" i="12"/>
  <c r="O238" i="12"/>
  <c r="R238" i="12"/>
  <c r="A239" i="12"/>
  <c r="N239" i="12"/>
  <c r="O239" i="12"/>
  <c r="R239" i="12"/>
  <c r="A240" i="12"/>
  <c r="N240" i="12"/>
  <c r="O240" i="12"/>
  <c r="R240" i="12"/>
  <c r="A241" i="12"/>
  <c r="N241" i="12"/>
  <c r="O241" i="12"/>
  <c r="R241" i="12"/>
  <c r="A242" i="12"/>
  <c r="N242" i="12"/>
  <c r="O242" i="12"/>
  <c r="R242" i="12"/>
  <c r="A243" i="12"/>
  <c r="N243" i="12"/>
  <c r="O243" i="12"/>
  <c r="R243" i="12"/>
  <c r="A244" i="12"/>
  <c r="N244" i="12"/>
  <c r="O244" i="12"/>
  <c r="R244" i="12"/>
  <c r="A245" i="12"/>
  <c r="N245" i="12"/>
  <c r="O245" i="12"/>
  <c r="R245" i="12"/>
  <c r="A246" i="12"/>
  <c r="N246" i="12"/>
  <c r="O246" i="12"/>
  <c r="R246" i="12"/>
  <c r="A247" i="12"/>
  <c r="N247" i="12"/>
  <c r="O247" i="12"/>
  <c r="R247" i="12"/>
  <c r="A248" i="12"/>
  <c r="N248" i="12"/>
  <c r="O248" i="12"/>
  <c r="R248" i="12"/>
  <c r="A249" i="12"/>
  <c r="N249" i="12"/>
  <c r="O249" i="12"/>
  <c r="R249" i="12"/>
  <c r="A250" i="12"/>
  <c r="N250" i="12"/>
  <c r="O250" i="12"/>
  <c r="R250" i="12"/>
  <c r="A251" i="12"/>
  <c r="N251" i="12"/>
  <c r="O251" i="12"/>
  <c r="R251" i="12"/>
  <c r="A252" i="12"/>
  <c r="N252" i="12"/>
  <c r="O252" i="12"/>
  <c r="R252" i="12"/>
  <c r="A253" i="12"/>
  <c r="N253" i="12"/>
  <c r="O253" i="12"/>
  <c r="R253" i="12"/>
  <c r="A254" i="12"/>
  <c r="N254" i="12"/>
  <c r="O254" i="12"/>
  <c r="R254" i="12"/>
  <c r="A255" i="12"/>
  <c r="N255" i="12"/>
  <c r="O255" i="12"/>
  <c r="R255" i="12"/>
  <c r="A256" i="12"/>
  <c r="N256" i="12"/>
  <c r="O256" i="12"/>
  <c r="R256" i="12"/>
  <c r="A257" i="12"/>
  <c r="N257" i="12"/>
  <c r="O257" i="12"/>
  <c r="R257" i="12"/>
  <c r="A258" i="12"/>
  <c r="N258" i="12"/>
  <c r="O258" i="12"/>
  <c r="R258" i="12"/>
  <c r="A259" i="12"/>
  <c r="N259" i="12"/>
  <c r="O259" i="12"/>
  <c r="R259" i="12"/>
  <c r="A260" i="12"/>
  <c r="N260" i="12"/>
  <c r="O260" i="12"/>
  <c r="R260" i="12"/>
  <c r="A261" i="12"/>
  <c r="N261" i="12"/>
  <c r="O261" i="12"/>
  <c r="R261" i="12"/>
  <c r="A262" i="12"/>
  <c r="N262" i="12"/>
  <c r="O262" i="12"/>
  <c r="R262" i="12"/>
  <c r="A263" i="12"/>
  <c r="N263" i="12"/>
  <c r="O263" i="12"/>
  <c r="R263" i="12"/>
  <c r="A264" i="12"/>
  <c r="N264" i="12"/>
  <c r="O264" i="12"/>
  <c r="R264" i="12"/>
  <c r="A265" i="12"/>
  <c r="N265" i="12"/>
  <c r="O265" i="12"/>
  <c r="R265" i="12"/>
  <c r="A266" i="12"/>
  <c r="N266" i="12"/>
  <c r="O266" i="12"/>
  <c r="R266" i="12"/>
  <c r="A267" i="12"/>
  <c r="N267" i="12"/>
  <c r="O267" i="12"/>
  <c r="R267" i="12"/>
  <c r="A268" i="12"/>
  <c r="N268" i="12"/>
  <c r="O268" i="12"/>
  <c r="R268" i="12"/>
  <c r="A269" i="12"/>
  <c r="N269" i="12"/>
  <c r="O269" i="12"/>
  <c r="R269" i="12"/>
  <c r="A270" i="12"/>
  <c r="N270" i="12"/>
  <c r="O270" i="12"/>
  <c r="R270" i="12"/>
  <c r="A271" i="12"/>
  <c r="N271" i="12"/>
  <c r="O271" i="12"/>
  <c r="R271" i="12"/>
  <c r="A272" i="12"/>
  <c r="N272" i="12"/>
  <c r="O272" i="12"/>
  <c r="R272" i="12"/>
  <c r="A273" i="12"/>
  <c r="N273" i="12"/>
  <c r="O273" i="12"/>
  <c r="R273" i="12"/>
  <c r="A274" i="12"/>
  <c r="N274" i="12"/>
  <c r="O274" i="12"/>
  <c r="R274" i="12"/>
  <c r="A275" i="12"/>
  <c r="N275" i="12"/>
  <c r="O275" i="12"/>
  <c r="R275" i="12"/>
  <c r="A276" i="12"/>
  <c r="N276" i="12"/>
  <c r="O276" i="12"/>
  <c r="R276" i="12"/>
  <c r="A277" i="12"/>
  <c r="N277" i="12"/>
  <c r="O277" i="12"/>
  <c r="R277" i="12"/>
  <c r="A278" i="12"/>
  <c r="N278" i="12"/>
  <c r="O278" i="12"/>
  <c r="R278" i="12"/>
  <c r="A279" i="12"/>
  <c r="N279" i="12"/>
  <c r="O279" i="12"/>
  <c r="R279" i="12"/>
  <c r="A280" i="12"/>
  <c r="N280" i="12"/>
  <c r="O280" i="12"/>
  <c r="R280" i="12"/>
  <c r="A281" i="12"/>
  <c r="N281" i="12"/>
  <c r="O281" i="12"/>
  <c r="R281" i="12"/>
  <c r="A282" i="12"/>
  <c r="N282" i="12"/>
  <c r="O282" i="12"/>
  <c r="R282" i="12"/>
  <c r="A283" i="12"/>
  <c r="N283" i="12"/>
  <c r="O283" i="12"/>
  <c r="R283" i="12"/>
  <c r="A284" i="12"/>
  <c r="N284" i="12"/>
  <c r="O284" i="12"/>
  <c r="R284" i="12"/>
  <c r="A285" i="12"/>
  <c r="N285" i="12"/>
  <c r="O285" i="12"/>
  <c r="R285" i="12"/>
  <c r="A286" i="12"/>
  <c r="N286" i="12"/>
  <c r="O286" i="12"/>
  <c r="R286" i="12"/>
  <c r="A287" i="12"/>
  <c r="N287" i="12"/>
  <c r="O287" i="12"/>
  <c r="R287" i="12"/>
  <c r="A288" i="12"/>
  <c r="N288" i="12"/>
  <c r="O288" i="12"/>
  <c r="R288" i="12"/>
  <c r="A289" i="12"/>
  <c r="N289" i="12"/>
  <c r="O289" i="12"/>
  <c r="R289" i="12"/>
  <c r="A290" i="12"/>
  <c r="N290" i="12"/>
  <c r="O290" i="12"/>
  <c r="R290" i="12"/>
  <c r="A291" i="12"/>
  <c r="N291" i="12"/>
  <c r="O291" i="12"/>
  <c r="R291" i="12"/>
  <c r="A292" i="12"/>
  <c r="N292" i="12"/>
  <c r="O292" i="12"/>
  <c r="R292" i="12"/>
  <c r="A293" i="12"/>
  <c r="N293" i="12"/>
  <c r="O293" i="12"/>
  <c r="R293" i="12"/>
  <c r="A294" i="12"/>
  <c r="N294" i="12"/>
  <c r="O294" i="12"/>
  <c r="R294" i="12"/>
  <c r="A295" i="12"/>
  <c r="N295" i="12"/>
  <c r="O295" i="12"/>
  <c r="R295" i="12"/>
  <c r="A296" i="12"/>
  <c r="N296" i="12"/>
  <c r="O296" i="12"/>
  <c r="R296" i="12"/>
  <c r="A297" i="12"/>
  <c r="N297" i="12"/>
  <c r="O297" i="12"/>
  <c r="R297" i="12"/>
  <c r="A298" i="12"/>
  <c r="N298" i="12"/>
  <c r="O298" i="12"/>
  <c r="R298" i="12"/>
  <c r="A299" i="12"/>
  <c r="N299" i="12"/>
  <c r="O299" i="12"/>
  <c r="R299" i="12"/>
  <c r="A300" i="12"/>
  <c r="N300" i="12"/>
  <c r="O300" i="12"/>
  <c r="R300" i="12"/>
  <c r="A301" i="12"/>
  <c r="N301" i="12"/>
  <c r="O301" i="12"/>
  <c r="R301" i="12"/>
  <c r="A302" i="12"/>
  <c r="N302" i="12"/>
  <c r="O302" i="12"/>
  <c r="R302" i="12"/>
  <c r="A303" i="12"/>
  <c r="N303" i="12"/>
  <c r="O303" i="12"/>
  <c r="R303" i="12"/>
  <c r="A304" i="12"/>
  <c r="N304" i="12"/>
  <c r="O304" i="12"/>
  <c r="R304" i="12"/>
  <c r="A305" i="12"/>
  <c r="N305" i="12"/>
  <c r="O305" i="12"/>
  <c r="R305" i="12"/>
  <c r="A306" i="12"/>
  <c r="N306" i="12"/>
  <c r="O306" i="12"/>
  <c r="R306" i="12"/>
  <c r="A307" i="12"/>
  <c r="N307" i="12"/>
  <c r="O307" i="12"/>
  <c r="R307" i="12"/>
  <c r="A308" i="12"/>
  <c r="N308" i="12"/>
  <c r="O308" i="12"/>
  <c r="R308" i="12"/>
  <c r="A309" i="12"/>
  <c r="N309" i="12"/>
  <c r="O309" i="12"/>
  <c r="R309" i="12"/>
  <c r="A310" i="12"/>
  <c r="N310" i="12"/>
  <c r="O310" i="12"/>
  <c r="R310" i="12"/>
  <c r="A311" i="12"/>
  <c r="N311" i="12"/>
  <c r="O311" i="12"/>
  <c r="R311" i="12"/>
  <c r="A312" i="12"/>
  <c r="N312" i="12"/>
  <c r="O312" i="12"/>
  <c r="R312" i="12"/>
  <c r="A313" i="12"/>
  <c r="N313" i="12"/>
  <c r="O313" i="12"/>
  <c r="R313" i="12"/>
  <c r="A314" i="12"/>
  <c r="N314" i="12"/>
  <c r="O314" i="12"/>
  <c r="R314" i="12"/>
  <c r="A315" i="12"/>
  <c r="N315" i="12"/>
  <c r="O315" i="12"/>
  <c r="R315" i="12"/>
  <c r="A316" i="12"/>
  <c r="N316" i="12"/>
  <c r="O316" i="12"/>
  <c r="R316" i="12"/>
  <c r="A317" i="12"/>
  <c r="N317" i="12"/>
  <c r="O317" i="12"/>
  <c r="R317" i="12"/>
  <c r="A318" i="12"/>
  <c r="N318" i="12"/>
  <c r="O318" i="12"/>
  <c r="R318" i="12"/>
  <c r="A319" i="12"/>
  <c r="N319" i="12"/>
  <c r="O319" i="12"/>
  <c r="R319" i="12"/>
  <c r="A320" i="12"/>
  <c r="N320" i="12"/>
  <c r="O320" i="12"/>
  <c r="R320" i="12"/>
  <c r="A321" i="12"/>
  <c r="N321" i="12"/>
  <c r="O321" i="12"/>
  <c r="R321" i="12"/>
  <c r="A322" i="12"/>
  <c r="N322" i="12"/>
  <c r="O322" i="12"/>
  <c r="R322" i="12"/>
  <c r="A323" i="12"/>
  <c r="N323" i="12"/>
  <c r="O323" i="12"/>
  <c r="R323" i="12"/>
  <c r="A324" i="12"/>
  <c r="N324" i="12"/>
  <c r="O324" i="12"/>
  <c r="R324" i="12"/>
  <c r="A325" i="12"/>
  <c r="N325" i="12"/>
  <c r="O325" i="12"/>
  <c r="R325" i="12"/>
  <c r="A326" i="12"/>
  <c r="N326" i="12"/>
  <c r="O326" i="12"/>
  <c r="R326" i="12"/>
  <c r="A327" i="12"/>
  <c r="N327" i="12"/>
  <c r="O327" i="12"/>
  <c r="R327" i="12"/>
  <c r="A328" i="12"/>
  <c r="N328" i="12"/>
  <c r="O328" i="12"/>
  <c r="R328" i="12"/>
  <c r="A329" i="12"/>
  <c r="N329" i="12"/>
  <c r="O329" i="12"/>
  <c r="R329" i="12"/>
  <c r="A330" i="12"/>
  <c r="N330" i="12"/>
  <c r="O330" i="12"/>
  <c r="R330" i="12"/>
  <c r="A331" i="12"/>
  <c r="N331" i="12"/>
  <c r="O331" i="12"/>
  <c r="R331" i="12"/>
  <c r="A332" i="12"/>
  <c r="N332" i="12"/>
  <c r="O332" i="12"/>
  <c r="R332" i="12"/>
  <c r="A333" i="12"/>
  <c r="N333" i="12"/>
  <c r="O333" i="12"/>
  <c r="R333" i="12"/>
  <c r="A334" i="12"/>
  <c r="N334" i="12"/>
  <c r="O334" i="12"/>
  <c r="R334" i="12"/>
  <c r="A335" i="12"/>
  <c r="N335" i="12"/>
  <c r="O335" i="12"/>
  <c r="R335" i="12"/>
  <c r="A336" i="12"/>
  <c r="N336" i="12"/>
  <c r="O336" i="12"/>
  <c r="R336" i="12"/>
  <c r="A337" i="12"/>
  <c r="N337" i="12"/>
  <c r="O337" i="12"/>
  <c r="R337" i="12"/>
  <c r="A338" i="12"/>
  <c r="N338" i="12"/>
  <c r="O338" i="12"/>
  <c r="R338" i="12"/>
  <c r="A339" i="12"/>
  <c r="N339" i="12"/>
  <c r="O339" i="12"/>
  <c r="R339" i="12"/>
  <c r="A340" i="12"/>
  <c r="N340" i="12"/>
  <c r="O340" i="12"/>
  <c r="R340" i="12"/>
  <c r="A341" i="12"/>
  <c r="N341" i="12"/>
  <c r="O341" i="12"/>
  <c r="R341" i="12"/>
  <c r="A342" i="12"/>
  <c r="N342" i="12"/>
  <c r="O342" i="12"/>
  <c r="R342" i="12"/>
  <c r="A343" i="12"/>
  <c r="N343" i="12"/>
  <c r="O343" i="12"/>
  <c r="R343" i="12"/>
  <c r="A344" i="12"/>
  <c r="N344" i="12"/>
  <c r="O344" i="12"/>
  <c r="R344" i="12"/>
  <c r="A345" i="12"/>
  <c r="N345" i="12"/>
  <c r="O345" i="12"/>
  <c r="R345" i="12"/>
  <c r="A346" i="12"/>
  <c r="N346" i="12"/>
  <c r="O346" i="12"/>
  <c r="R346" i="12"/>
  <c r="A347" i="12"/>
  <c r="N347" i="12"/>
  <c r="O347" i="12"/>
  <c r="R347" i="12"/>
  <c r="A348" i="12"/>
  <c r="N348" i="12"/>
  <c r="O348" i="12"/>
  <c r="R348" i="12"/>
  <c r="A349" i="12"/>
  <c r="N349" i="12"/>
  <c r="O349" i="12"/>
  <c r="R349" i="12"/>
  <c r="A350" i="12"/>
  <c r="N350" i="12"/>
  <c r="O350" i="12"/>
  <c r="R350" i="12"/>
  <c r="A351" i="12"/>
  <c r="N351" i="12"/>
  <c r="O351" i="12"/>
  <c r="R351" i="12"/>
  <c r="A352" i="12"/>
  <c r="N352" i="12"/>
  <c r="O352" i="12"/>
  <c r="R352" i="12"/>
  <c r="A353" i="12"/>
  <c r="N353" i="12"/>
  <c r="O353" i="12"/>
  <c r="R353" i="12"/>
  <c r="A354" i="12"/>
  <c r="N354" i="12"/>
  <c r="O354" i="12"/>
  <c r="R354" i="12"/>
  <c r="A355" i="12"/>
  <c r="N355" i="12"/>
  <c r="O355" i="12"/>
  <c r="R355" i="12"/>
  <c r="A356" i="12"/>
  <c r="N356" i="12"/>
  <c r="O356" i="12"/>
  <c r="R356" i="12"/>
  <c r="A357" i="12"/>
  <c r="N357" i="12"/>
  <c r="O357" i="12"/>
  <c r="R357" i="12"/>
  <c r="A358" i="12"/>
  <c r="N358" i="12"/>
  <c r="O358" i="12"/>
  <c r="R358" i="12"/>
  <c r="A359" i="12"/>
  <c r="N359" i="12"/>
  <c r="O359" i="12"/>
  <c r="R359" i="12"/>
  <c r="A360" i="12"/>
  <c r="N360" i="12"/>
  <c r="O360" i="12"/>
  <c r="R360" i="12"/>
  <c r="A361" i="12"/>
  <c r="N361" i="12"/>
  <c r="O361" i="12"/>
  <c r="R361" i="12"/>
  <c r="A362" i="12"/>
  <c r="N362" i="12"/>
  <c r="O362" i="12"/>
  <c r="R362" i="12"/>
  <c r="A363" i="12"/>
  <c r="N363" i="12"/>
  <c r="O363" i="12"/>
  <c r="R363" i="12"/>
  <c r="A364" i="12"/>
  <c r="N364" i="12"/>
  <c r="O364" i="12"/>
  <c r="R364" i="12"/>
  <c r="A365" i="12"/>
  <c r="N365" i="12"/>
  <c r="O365" i="12"/>
  <c r="R365" i="12"/>
  <c r="A366" i="12"/>
  <c r="N366" i="12"/>
  <c r="O366" i="12"/>
  <c r="R366" i="12"/>
  <c r="A367" i="12"/>
  <c r="N367" i="12"/>
  <c r="O367" i="12"/>
  <c r="R367" i="12"/>
  <c r="A368" i="12"/>
  <c r="N368" i="12"/>
  <c r="O368" i="12"/>
  <c r="R368" i="12"/>
  <c r="A369" i="12"/>
  <c r="N369" i="12"/>
  <c r="O369" i="12"/>
  <c r="R369" i="12"/>
  <c r="A370" i="12"/>
  <c r="N370" i="12"/>
  <c r="O370" i="12"/>
  <c r="R370" i="12"/>
  <c r="A371" i="12"/>
  <c r="N371" i="12"/>
  <c r="O371" i="12"/>
  <c r="R371" i="12"/>
  <c r="A372" i="12"/>
  <c r="N372" i="12"/>
  <c r="O372" i="12"/>
  <c r="R372" i="12"/>
  <c r="A373" i="12"/>
  <c r="N373" i="12"/>
  <c r="O373" i="12"/>
  <c r="R373" i="12"/>
  <c r="A374" i="12"/>
  <c r="N374" i="12"/>
  <c r="O374" i="12"/>
  <c r="R374" i="12"/>
  <c r="A375" i="12"/>
  <c r="N375" i="12"/>
  <c r="O375" i="12"/>
  <c r="R375" i="12"/>
  <c r="A376" i="12"/>
  <c r="N376" i="12"/>
  <c r="O376" i="12"/>
  <c r="R376" i="12"/>
  <c r="A377" i="12"/>
  <c r="N377" i="12"/>
  <c r="O377" i="12"/>
  <c r="R377" i="12"/>
  <c r="A378" i="12"/>
  <c r="N378" i="12"/>
  <c r="O378" i="12"/>
  <c r="R378" i="12"/>
  <c r="A379" i="12"/>
  <c r="N379" i="12"/>
  <c r="O379" i="12"/>
  <c r="R379" i="12"/>
  <c r="A380" i="12"/>
  <c r="N380" i="12"/>
  <c r="O380" i="12"/>
  <c r="R380" i="12"/>
  <c r="A381" i="12"/>
  <c r="N381" i="12"/>
  <c r="O381" i="12"/>
  <c r="R381" i="12"/>
  <c r="A382" i="12"/>
  <c r="N382" i="12"/>
  <c r="O382" i="12"/>
  <c r="R382" i="12"/>
  <c r="A383" i="12"/>
  <c r="N383" i="12"/>
  <c r="O383" i="12"/>
  <c r="R383" i="12"/>
  <c r="A384" i="12"/>
  <c r="N384" i="12"/>
  <c r="O384" i="12"/>
  <c r="R384" i="12"/>
  <c r="A385" i="12"/>
  <c r="N385" i="12"/>
  <c r="O385" i="12"/>
  <c r="R385" i="12"/>
  <c r="A386" i="12"/>
  <c r="N386" i="12"/>
  <c r="O386" i="12"/>
  <c r="R386" i="12"/>
  <c r="A387" i="12"/>
  <c r="N387" i="12"/>
  <c r="O387" i="12"/>
  <c r="R387" i="12"/>
  <c r="A388" i="12"/>
  <c r="N388" i="12"/>
  <c r="O388" i="12"/>
  <c r="R388" i="12"/>
  <c r="A389" i="12"/>
  <c r="N389" i="12"/>
  <c r="O389" i="12"/>
  <c r="R389" i="12"/>
  <c r="A390" i="12"/>
  <c r="N390" i="12"/>
  <c r="O390" i="12"/>
  <c r="R390" i="12"/>
  <c r="A391" i="12"/>
  <c r="N391" i="12"/>
  <c r="O391" i="12"/>
  <c r="R391" i="12"/>
  <c r="A392" i="12"/>
  <c r="N392" i="12"/>
  <c r="O392" i="12"/>
  <c r="R392" i="12"/>
  <c r="A393" i="12"/>
  <c r="N393" i="12"/>
  <c r="O393" i="12"/>
  <c r="R393" i="12"/>
  <c r="A394" i="12"/>
  <c r="N394" i="12"/>
  <c r="O394" i="12"/>
  <c r="R394" i="12"/>
  <c r="A395" i="12"/>
  <c r="N395" i="12"/>
  <c r="O395" i="12"/>
  <c r="R395" i="12"/>
  <c r="A396" i="12"/>
  <c r="N396" i="12"/>
  <c r="O396" i="12"/>
  <c r="R396" i="12"/>
  <c r="A397" i="12"/>
  <c r="N397" i="12"/>
  <c r="O397" i="12"/>
  <c r="R397" i="12"/>
  <c r="A398" i="12"/>
  <c r="N398" i="12"/>
  <c r="O398" i="12"/>
  <c r="R398" i="12"/>
  <c r="A399" i="12"/>
  <c r="N399" i="12"/>
  <c r="O399" i="12"/>
  <c r="R399" i="12"/>
  <c r="A400" i="12"/>
  <c r="N400" i="12"/>
  <c r="O400" i="12"/>
  <c r="R400" i="12"/>
  <c r="A401" i="12"/>
  <c r="N401" i="12"/>
  <c r="O401" i="12"/>
  <c r="R401" i="12"/>
  <c r="A402" i="12"/>
  <c r="N402" i="12"/>
  <c r="O402" i="12"/>
  <c r="R402" i="12"/>
  <c r="A403" i="12"/>
  <c r="N403" i="12"/>
  <c r="O403" i="12"/>
  <c r="R403" i="12"/>
  <c r="A404" i="12"/>
  <c r="N404" i="12"/>
  <c r="O404" i="12"/>
  <c r="R404" i="12"/>
  <c r="A405" i="12"/>
  <c r="N405" i="12"/>
  <c r="O405" i="12"/>
  <c r="R405" i="12"/>
  <c r="A406" i="12"/>
  <c r="N406" i="12"/>
  <c r="O406" i="12"/>
  <c r="R406" i="12"/>
  <c r="A407" i="12"/>
  <c r="N407" i="12"/>
  <c r="O407" i="12"/>
  <c r="R407" i="12"/>
  <c r="A408" i="12"/>
  <c r="N408" i="12"/>
  <c r="O408" i="12"/>
  <c r="R408" i="12"/>
  <c r="A409" i="12"/>
  <c r="N409" i="12"/>
  <c r="O409" i="12"/>
  <c r="R409" i="12"/>
  <c r="A410" i="12"/>
  <c r="N410" i="12"/>
  <c r="O410" i="12"/>
  <c r="R410" i="12"/>
  <c r="A411" i="12"/>
  <c r="N411" i="12"/>
  <c r="O411" i="12"/>
  <c r="R411" i="12"/>
  <c r="A412" i="12"/>
  <c r="N412" i="12"/>
  <c r="O412" i="12"/>
  <c r="R412" i="12"/>
  <c r="A413" i="12"/>
  <c r="N413" i="12"/>
  <c r="O413" i="12"/>
  <c r="R413" i="12"/>
  <c r="A414" i="12"/>
  <c r="N414" i="12"/>
  <c r="O414" i="12"/>
  <c r="R414" i="12"/>
  <c r="A415" i="12"/>
  <c r="N415" i="12"/>
  <c r="O415" i="12"/>
  <c r="R415" i="12"/>
  <c r="A416" i="12"/>
  <c r="N416" i="12"/>
  <c r="O416" i="12"/>
  <c r="R416" i="12"/>
  <c r="A417" i="12"/>
  <c r="N417" i="12"/>
  <c r="O417" i="12"/>
  <c r="R417" i="12"/>
  <c r="A418" i="12"/>
  <c r="N418" i="12"/>
  <c r="O418" i="12"/>
  <c r="R418" i="12"/>
  <c r="A419" i="12"/>
  <c r="N419" i="12"/>
  <c r="O419" i="12"/>
  <c r="R419" i="12"/>
  <c r="A420" i="12"/>
  <c r="N420" i="12"/>
  <c r="O420" i="12"/>
  <c r="R420" i="12"/>
  <c r="A421" i="12"/>
  <c r="N421" i="12"/>
  <c r="O421" i="12"/>
  <c r="R421" i="12"/>
  <c r="A422" i="12"/>
  <c r="N422" i="12"/>
  <c r="O422" i="12"/>
  <c r="R422" i="12"/>
  <c r="A423" i="12"/>
  <c r="N423" i="12"/>
  <c r="O423" i="12"/>
  <c r="R423" i="12"/>
  <c r="A424" i="12"/>
  <c r="N424" i="12"/>
  <c r="O424" i="12"/>
  <c r="R424" i="12"/>
  <c r="A425" i="12"/>
  <c r="N425" i="12"/>
  <c r="O425" i="12"/>
  <c r="R425" i="12"/>
  <c r="A426" i="12"/>
  <c r="N426" i="12"/>
  <c r="O426" i="12"/>
  <c r="R426" i="12"/>
  <c r="A427" i="12"/>
  <c r="N427" i="12"/>
  <c r="O427" i="12"/>
  <c r="R427" i="12"/>
  <c r="A428" i="12"/>
  <c r="N428" i="12"/>
  <c r="O428" i="12"/>
  <c r="R428" i="12"/>
  <c r="A429" i="12"/>
  <c r="N429" i="12"/>
  <c r="O429" i="12"/>
  <c r="R429" i="12"/>
  <c r="A430" i="12"/>
  <c r="N430" i="12"/>
  <c r="O430" i="12"/>
  <c r="R430" i="12"/>
  <c r="A431" i="12"/>
  <c r="N431" i="12"/>
  <c r="O431" i="12"/>
  <c r="R431" i="12"/>
  <c r="A432" i="12"/>
  <c r="N432" i="12"/>
  <c r="O432" i="12"/>
  <c r="R432" i="12"/>
  <c r="A433" i="12"/>
  <c r="N433" i="12"/>
  <c r="O433" i="12"/>
  <c r="R433" i="12"/>
  <c r="A434" i="12"/>
  <c r="N434" i="12"/>
  <c r="O434" i="12"/>
  <c r="R434" i="12"/>
  <c r="A435" i="12"/>
  <c r="N435" i="12"/>
  <c r="O435" i="12"/>
  <c r="R435" i="12"/>
  <c r="A436" i="12"/>
  <c r="N436" i="12"/>
  <c r="O436" i="12"/>
  <c r="R436" i="12"/>
  <c r="A437" i="12"/>
  <c r="N437" i="12"/>
  <c r="O437" i="12"/>
  <c r="R437" i="12"/>
  <c r="A438" i="12"/>
  <c r="N438" i="12"/>
  <c r="O438" i="12"/>
  <c r="R438" i="12"/>
  <c r="A439" i="12"/>
  <c r="N439" i="12"/>
  <c r="O439" i="12"/>
  <c r="R439" i="12"/>
  <c r="A440" i="12"/>
  <c r="N440" i="12"/>
  <c r="O440" i="12"/>
  <c r="R440" i="12"/>
  <c r="A441" i="12"/>
  <c r="N441" i="12"/>
  <c r="O441" i="12"/>
  <c r="R441" i="12"/>
  <c r="A442" i="12"/>
  <c r="N442" i="12"/>
  <c r="O442" i="12"/>
  <c r="R442" i="12"/>
  <c r="A443" i="12"/>
  <c r="N443" i="12"/>
  <c r="O443" i="12"/>
  <c r="R443" i="12"/>
  <c r="A444" i="12"/>
  <c r="N444" i="12"/>
  <c r="O444" i="12"/>
  <c r="R444" i="12"/>
  <c r="A445" i="12"/>
  <c r="N445" i="12"/>
  <c r="O445" i="12"/>
  <c r="R445" i="12"/>
  <c r="A446" i="12"/>
  <c r="N446" i="12"/>
  <c r="O446" i="12"/>
  <c r="R446" i="12"/>
  <c r="A447" i="12"/>
  <c r="N447" i="12"/>
  <c r="O447" i="12"/>
  <c r="R447" i="12"/>
  <c r="A448" i="12"/>
  <c r="N448" i="12"/>
  <c r="O448" i="12"/>
  <c r="R448" i="12"/>
  <c r="A449" i="12"/>
  <c r="N449" i="12"/>
  <c r="O449" i="12"/>
  <c r="R449" i="12"/>
  <c r="A450" i="12"/>
  <c r="N450" i="12"/>
  <c r="O450" i="12"/>
  <c r="R450" i="12"/>
  <c r="A451" i="12"/>
  <c r="N451" i="12"/>
  <c r="O451" i="12"/>
  <c r="R451" i="12"/>
  <c r="A452" i="12"/>
  <c r="N452" i="12"/>
  <c r="O452" i="12"/>
  <c r="R452" i="12"/>
  <c r="A453" i="12"/>
  <c r="N453" i="12"/>
  <c r="O453" i="12"/>
  <c r="R453" i="12"/>
  <c r="A454" i="12"/>
  <c r="N454" i="12"/>
  <c r="O454" i="12"/>
  <c r="R454" i="12"/>
  <c r="A455" i="12"/>
  <c r="N455" i="12"/>
  <c r="O455" i="12"/>
  <c r="R455" i="12"/>
  <c r="A456" i="12"/>
  <c r="N456" i="12"/>
  <c r="O456" i="12"/>
  <c r="R456" i="12"/>
  <c r="A457" i="12"/>
  <c r="N457" i="12"/>
  <c r="O457" i="12"/>
  <c r="R457" i="12"/>
  <c r="A458" i="12"/>
  <c r="N458" i="12"/>
  <c r="O458" i="12"/>
  <c r="R458" i="12"/>
  <c r="A459" i="12"/>
  <c r="N459" i="12"/>
  <c r="O459" i="12"/>
  <c r="R459" i="12"/>
  <c r="A460" i="12"/>
  <c r="N460" i="12"/>
  <c r="O460" i="12"/>
  <c r="R460" i="12"/>
  <c r="A461" i="12"/>
  <c r="N461" i="12"/>
  <c r="O461" i="12"/>
  <c r="R461" i="12"/>
  <c r="A462" i="12"/>
  <c r="N462" i="12"/>
  <c r="O462" i="12"/>
  <c r="R462" i="12"/>
  <c r="A463" i="12"/>
  <c r="N463" i="12"/>
  <c r="O463" i="12"/>
  <c r="R463" i="12"/>
  <c r="A464" i="12"/>
  <c r="N464" i="12"/>
  <c r="O464" i="12"/>
  <c r="R464" i="12"/>
  <c r="A465" i="12"/>
  <c r="N465" i="12"/>
  <c r="O465" i="12"/>
  <c r="R465" i="12"/>
  <c r="A466" i="12"/>
  <c r="N466" i="12"/>
  <c r="O466" i="12"/>
  <c r="R466" i="12"/>
  <c r="A467" i="12"/>
  <c r="N467" i="12"/>
  <c r="O467" i="12"/>
  <c r="R467" i="12"/>
  <c r="A468" i="12"/>
  <c r="N468" i="12"/>
  <c r="O468" i="12"/>
  <c r="R468" i="12"/>
  <c r="A469" i="12"/>
  <c r="N469" i="12"/>
  <c r="O469" i="12"/>
  <c r="R469" i="12"/>
  <c r="A470" i="12"/>
  <c r="N470" i="12"/>
  <c r="O470" i="12"/>
  <c r="R470" i="12"/>
  <c r="A471" i="12"/>
  <c r="N471" i="12"/>
  <c r="O471" i="12"/>
  <c r="R471" i="12"/>
  <c r="A472" i="12"/>
  <c r="N472" i="12"/>
  <c r="O472" i="12"/>
  <c r="R472" i="12"/>
  <c r="A473" i="12"/>
  <c r="N473" i="12"/>
  <c r="O473" i="12"/>
  <c r="R473" i="12"/>
  <c r="A474" i="12"/>
  <c r="N474" i="12"/>
  <c r="O474" i="12"/>
  <c r="R474" i="12"/>
  <c r="A475" i="12"/>
  <c r="N475" i="12"/>
  <c r="O475" i="12"/>
  <c r="R475" i="12"/>
  <c r="A476" i="12"/>
  <c r="N476" i="12"/>
  <c r="O476" i="12"/>
  <c r="R476" i="12"/>
  <c r="A477" i="12"/>
  <c r="N477" i="12"/>
  <c r="O477" i="12"/>
  <c r="R477" i="12"/>
  <c r="A478" i="12"/>
  <c r="N478" i="12"/>
  <c r="O478" i="12"/>
  <c r="R478" i="12"/>
  <c r="A479" i="12"/>
  <c r="N479" i="12"/>
  <c r="O479" i="12"/>
  <c r="R479" i="12"/>
  <c r="A480" i="12"/>
  <c r="N480" i="12"/>
  <c r="O480" i="12"/>
  <c r="R480" i="12"/>
  <c r="A481" i="12"/>
  <c r="N481" i="12"/>
  <c r="O481" i="12"/>
  <c r="R481" i="12"/>
  <c r="A482" i="12"/>
  <c r="N482" i="12"/>
  <c r="O482" i="12"/>
  <c r="R482" i="12"/>
  <c r="A483" i="12"/>
  <c r="N483" i="12"/>
  <c r="O483" i="12"/>
  <c r="R483" i="12"/>
  <c r="A484" i="12"/>
  <c r="N484" i="12"/>
  <c r="O484" i="12"/>
  <c r="R484" i="12"/>
  <c r="A485" i="12"/>
  <c r="N485" i="12"/>
  <c r="O485" i="12"/>
  <c r="R485" i="12"/>
  <c r="A486" i="12"/>
  <c r="N486" i="12"/>
  <c r="O486" i="12"/>
  <c r="R486" i="12"/>
  <c r="A487" i="12"/>
  <c r="N487" i="12"/>
  <c r="O487" i="12"/>
  <c r="R487" i="12"/>
  <c r="A488" i="12"/>
  <c r="N488" i="12"/>
  <c r="O488" i="12"/>
  <c r="R488" i="12"/>
  <c r="A489" i="12"/>
  <c r="N489" i="12"/>
  <c r="O489" i="12"/>
  <c r="R489" i="12"/>
  <c r="A490" i="12"/>
  <c r="N490" i="12"/>
  <c r="O490" i="12"/>
  <c r="R490" i="12"/>
  <c r="A491" i="12"/>
  <c r="N491" i="12"/>
  <c r="O491" i="12"/>
  <c r="R491" i="12"/>
  <c r="A492" i="12"/>
  <c r="N492" i="12"/>
  <c r="O492" i="12"/>
  <c r="R492" i="12"/>
  <c r="A493" i="12"/>
  <c r="N493" i="12"/>
  <c r="O493" i="12"/>
  <c r="R493" i="12"/>
  <c r="A494" i="12"/>
  <c r="N494" i="12"/>
  <c r="O494" i="12"/>
  <c r="R494" i="12"/>
  <c r="A495" i="12"/>
  <c r="N495" i="12"/>
  <c r="O495" i="12"/>
  <c r="R495" i="12"/>
  <c r="A496" i="12"/>
  <c r="N496" i="12"/>
  <c r="O496" i="12"/>
  <c r="R496" i="12"/>
  <c r="A497" i="12"/>
  <c r="N497" i="12"/>
  <c r="O497" i="12"/>
  <c r="R497" i="12"/>
  <c r="A498" i="12"/>
  <c r="N498" i="12"/>
  <c r="O498" i="12"/>
  <c r="R498" i="12"/>
  <c r="A499" i="12"/>
  <c r="N499" i="12"/>
  <c r="O499" i="12"/>
  <c r="R499" i="12"/>
  <c r="A500" i="12"/>
  <c r="N500" i="12"/>
  <c r="O500" i="12"/>
  <c r="R500" i="12"/>
  <c r="A501" i="12"/>
  <c r="N501" i="12"/>
  <c r="O501" i="12"/>
  <c r="R501" i="12"/>
  <c r="A502" i="12"/>
  <c r="N502" i="12"/>
  <c r="O502" i="12"/>
  <c r="R502" i="12"/>
  <c r="A503" i="12"/>
  <c r="N503" i="12"/>
  <c r="O503" i="12"/>
  <c r="R503" i="12"/>
  <c r="A504" i="12"/>
  <c r="N504" i="12"/>
  <c r="O504" i="12"/>
  <c r="R504" i="12"/>
  <c r="A505" i="12"/>
  <c r="N505" i="12"/>
  <c r="O505" i="12"/>
  <c r="R505" i="12"/>
  <c r="A506" i="12"/>
  <c r="N506" i="12"/>
  <c r="O506" i="12"/>
  <c r="R506" i="12"/>
  <c r="A507" i="12"/>
  <c r="N507" i="12"/>
  <c r="O507" i="12"/>
  <c r="R507" i="12"/>
  <c r="A508" i="12"/>
  <c r="N508" i="12"/>
  <c r="O508" i="12"/>
  <c r="R508" i="12"/>
  <c r="A509" i="12"/>
  <c r="N509" i="12"/>
  <c r="O509" i="12"/>
  <c r="R509" i="12"/>
  <c r="A510" i="12"/>
  <c r="N510" i="12"/>
  <c r="O510" i="12"/>
  <c r="R510" i="12"/>
  <c r="A511" i="12"/>
  <c r="N511" i="12"/>
  <c r="O511" i="12"/>
  <c r="R511" i="12"/>
  <c r="A512" i="12"/>
  <c r="N512" i="12"/>
  <c r="O512" i="12"/>
  <c r="R512" i="12"/>
  <c r="A513" i="12"/>
  <c r="N513" i="12"/>
  <c r="O513" i="12"/>
  <c r="R513" i="12"/>
  <c r="A514" i="12"/>
  <c r="N514" i="12"/>
  <c r="O514" i="12"/>
  <c r="R514" i="12"/>
  <c r="A515" i="12"/>
  <c r="N515" i="12"/>
  <c r="O515" i="12"/>
  <c r="R515" i="12"/>
  <c r="A516" i="12"/>
  <c r="N516" i="12"/>
  <c r="O516" i="12"/>
  <c r="R516" i="12"/>
  <c r="A517" i="12"/>
  <c r="N517" i="12"/>
  <c r="O517" i="12"/>
  <c r="R517" i="12"/>
  <c r="A518" i="12"/>
  <c r="N518" i="12"/>
  <c r="O518" i="12"/>
  <c r="R518" i="12"/>
  <c r="A519" i="12"/>
  <c r="N519" i="12"/>
  <c r="O519" i="12"/>
  <c r="R519" i="12"/>
  <c r="A520" i="12"/>
  <c r="N520" i="12"/>
  <c r="O520" i="12"/>
  <c r="R520" i="12"/>
  <c r="A521" i="12"/>
  <c r="N521" i="12"/>
  <c r="O521" i="12"/>
  <c r="R521" i="12"/>
  <c r="A522" i="12"/>
  <c r="N522" i="12"/>
  <c r="O522" i="12"/>
  <c r="R522" i="12"/>
  <c r="A523" i="12"/>
  <c r="N523" i="12"/>
  <c r="O523" i="12"/>
  <c r="R523" i="12"/>
  <c r="A524" i="12"/>
  <c r="N524" i="12"/>
  <c r="O524" i="12"/>
  <c r="R524" i="12"/>
  <c r="A525" i="12"/>
  <c r="N525" i="12"/>
  <c r="O525" i="12"/>
  <c r="R525" i="12"/>
  <c r="A526" i="12"/>
  <c r="N526" i="12"/>
  <c r="O526" i="12"/>
  <c r="R526" i="12"/>
  <c r="A527" i="12"/>
  <c r="N527" i="12"/>
  <c r="O527" i="12"/>
  <c r="R527" i="12"/>
  <c r="A528" i="12"/>
  <c r="N528" i="12"/>
  <c r="O528" i="12"/>
  <c r="R528" i="12"/>
  <c r="A529" i="12"/>
  <c r="N529" i="12"/>
  <c r="O529" i="12"/>
  <c r="R529" i="12"/>
  <c r="A530" i="12"/>
  <c r="N530" i="12"/>
  <c r="O530" i="12"/>
  <c r="R530" i="12"/>
  <c r="A531" i="12"/>
  <c r="N531" i="12"/>
  <c r="O531" i="12"/>
  <c r="R531" i="12"/>
  <c r="A532" i="12"/>
  <c r="N532" i="12"/>
  <c r="O532" i="12"/>
  <c r="R532" i="12"/>
  <c r="A533" i="12"/>
  <c r="N533" i="12"/>
  <c r="O533" i="12"/>
  <c r="R533" i="12"/>
  <c r="A534" i="12"/>
  <c r="N534" i="12"/>
  <c r="O534" i="12"/>
  <c r="R534" i="12"/>
  <c r="A535" i="12"/>
  <c r="N535" i="12"/>
  <c r="O535" i="12"/>
  <c r="R535" i="12"/>
  <c r="A536" i="12"/>
  <c r="N536" i="12"/>
  <c r="O536" i="12"/>
  <c r="R536" i="12"/>
  <c r="A537" i="12"/>
  <c r="N537" i="12"/>
  <c r="O537" i="12"/>
  <c r="R537" i="12"/>
  <c r="A538" i="12"/>
  <c r="N538" i="12"/>
  <c r="O538" i="12"/>
  <c r="R538" i="12"/>
  <c r="A539" i="12"/>
  <c r="N539" i="12"/>
  <c r="O539" i="12"/>
  <c r="R539" i="12"/>
  <c r="A540" i="12"/>
  <c r="N540" i="12"/>
  <c r="O540" i="12"/>
  <c r="R540" i="12"/>
  <c r="A541" i="12"/>
  <c r="N541" i="12"/>
  <c r="O541" i="12"/>
  <c r="R541" i="12"/>
  <c r="A542" i="12"/>
  <c r="N542" i="12"/>
  <c r="O542" i="12"/>
  <c r="R542" i="12"/>
  <c r="A543" i="12"/>
  <c r="N543" i="12"/>
  <c r="O543" i="12"/>
  <c r="R543" i="12"/>
  <c r="A544" i="12"/>
  <c r="N544" i="12"/>
  <c r="O544" i="12"/>
  <c r="R544" i="12"/>
  <c r="A545" i="12"/>
  <c r="N545" i="12"/>
  <c r="O545" i="12"/>
  <c r="R545" i="12"/>
  <c r="A546" i="12"/>
  <c r="N546" i="12"/>
  <c r="O546" i="12"/>
  <c r="R546" i="12"/>
  <c r="A547" i="12"/>
  <c r="N547" i="12"/>
  <c r="O547" i="12"/>
  <c r="R547" i="12"/>
  <c r="A548" i="12"/>
  <c r="N548" i="12"/>
  <c r="O548" i="12"/>
  <c r="R548" i="12"/>
  <c r="A549" i="12"/>
  <c r="N549" i="12"/>
  <c r="O549" i="12"/>
  <c r="R549" i="12"/>
  <c r="A550" i="12"/>
  <c r="N550" i="12"/>
  <c r="O550" i="12"/>
  <c r="R550" i="12"/>
  <c r="A551" i="12"/>
  <c r="N551" i="12"/>
  <c r="O551" i="12"/>
  <c r="R551" i="12"/>
  <c r="A552" i="12"/>
  <c r="N552" i="12"/>
  <c r="O552" i="12"/>
  <c r="R552" i="12"/>
  <c r="A553" i="12"/>
  <c r="N553" i="12"/>
  <c r="O553" i="12"/>
  <c r="R553" i="12"/>
  <c r="A554" i="12"/>
  <c r="N554" i="12"/>
  <c r="O554" i="12"/>
  <c r="R554" i="12"/>
  <c r="A555" i="12"/>
  <c r="N555" i="12"/>
  <c r="O555" i="12"/>
  <c r="R555" i="12"/>
  <c r="A556" i="12"/>
  <c r="N556" i="12"/>
  <c r="O556" i="12"/>
  <c r="R556" i="12"/>
  <c r="A557" i="12"/>
  <c r="N557" i="12"/>
  <c r="O557" i="12"/>
  <c r="R557" i="12"/>
  <c r="A558" i="12"/>
  <c r="N558" i="12"/>
  <c r="O558" i="12"/>
  <c r="R558" i="12"/>
  <c r="A559" i="12"/>
  <c r="N559" i="12"/>
  <c r="O559" i="12"/>
  <c r="R559" i="12"/>
  <c r="A560" i="12"/>
  <c r="N560" i="12"/>
  <c r="O560" i="12"/>
  <c r="R560" i="12"/>
  <c r="A561" i="12"/>
  <c r="N561" i="12"/>
  <c r="O561" i="12"/>
  <c r="R561" i="12"/>
  <c r="A562" i="12"/>
  <c r="N562" i="12"/>
  <c r="O562" i="12"/>
  <c r="R562" i="12"/>
  <c r="A563" i="12"/>
  <c r="N563" i="12"/>
  <c r="O563" i="12"/>
  <c r="R563" i="12"/>
  <c r="A564" i="12"/>
  <c r="N564" i="12"/>
  <c r="O564" i="12"/>
  <c r="R564" i="12"/>
  <c r="A565" i="12"/>
  <c r="N565" i="12"/>
  <c r="O565" i="12"/>
  <c r="R565" i="12"/>
  <c r="A566" i="12"/>
  <c r="N566" i="12"/>
  <c r="O566" i="12"/>
  <c r="R566" i="12"/>
  <c r="A567" i="12"/>
  <c r="N567" i="12"/>
  <c r="O567" i="12"/>
  <c r="R567" i="12"/>
  <c r="A568" i="12"/>
  <c r="N568" i="12"/>
  <c r="O568" i="12"/>
  <c r="R568" i="12"/>
  <c r="A569" i="12"/>
  <c r="N569" i="12"/>
  <c r="O569" i="12"/>
  <c r="R569" i="12"/>
  <c r="A570" i="12"/>
  <c r="N570" i="12"/>
  <c r="O570" i="12"/>
  <c r="R570" i="12"/>
  <c r="A571" i="12"/>
  <c r="N571" i="12"/>
  <c r="O571" i="12"/>
  <c r="R571" i="12"/>
  <c r="A572" i="12"/>
  <c r="N572" i="12"/>
  <c r="O572" i="12"/>
  <c r="R572" i="12"/>
  <c r="A573" i="12"/>
  <c r="N573" i="12"/>
  <c r="O573" i="12"/>
  <c r="R573" i="12"/>
  <c r="A574" i="12"/>
  <c r="N574" i="12"/>
  <c r="O574" i="12"/>
  <c r="R574" i="12"/>
  <c r="A575" i="12"/>
  <c r="N575" i="12"/>
  <c r="O575" i="12"/>
  <c r="R575" i="12"/>
  <c r="A576" i="12"/>
  <c r="N576" i="12"/>
  <c r="O576" i="12"/>
  <c r="R576" i="12"/>
  <c r="A577" i="12"/>
  <c r="N577" i="12"/>
  <c r="O577" i="12"/>
  <c r="R577" i="12"/>
  <c r="A578" i="12"/>
  <c r="N578" i="12"/>
  <c r="O578" i="12"/>
  <c r="R578" i="12"/>
  <c r="A579" i="12"/>
  <c r="N579" i="12"/>
  <c r="O579" i="12"/>
  <c r="R579" i="12"/>
  <c r="A580" i="12"/>
  <c r="N580" i="12"/>
  <c r="O580" i="12"/>
  <c r="R580" i="12"/>
  <c r="A581" i="12"/>
  <c r="N581" i="12"/>
  <c r="O581" i="12"/>
  <c r="R581" i="12"/>
  <c r="A582" i="12"/>
  <c r="N582" i="12"/>
  <c r="O582" i="12"/>
  <c r="R582" i="12"/>
  <c r="A583" i="12"/>
  <c r="N583" i="12"/>
  <c r="O583" i="12"/>
  <c r="R583" i="12"/>
  <c r="A584" i="12"/>
  <c r="N584" i="12"/>
  <c r="O584" i="12"/>
  <c r="R584" i="12"/>
  <c r="A585" i="12"/>
  <c r="N585" i="12"/>
  <c r="O585" i="12"/>
  <c r="R585" i="12"/>
  <c r="A586" i="12"/>
  <c r="N586" i="12"/>
  <c r="O586" i="12"/>
  <c r="R586" i="12"/>
  <c r="A587" i="12"/>
  <c r="N587" i="12"/>
  <c r="O587" i="12"/>
  <c r="R587" i="12"/>
  <c r="A588" i="12"/>
  <c r="N588" i="12"/>
  <c r="O588" i="12"/>
  <c r="R588" i="12"/>
  <c r="A589" i="12"/>
  <c r="N589" i="12"/>
  <c r="O589" i="12"/>
  <c r="R589" i="12"/>
  <c r="A590" i="12"/>
  <c r="N590" i="12"/>
  <c r="O590" i="12"/>
  <c r="R590" i="12"/>
  <c r="A591" i="12"/>
  <c r="N591" i="12"/>
  <c r="O591" i="12"/>
  <c r="R591" i="12"/>
  <c r="A592" i="12"/>
  <c r="N592" i="12"/>
  <c r="O592" i="12"/>
  <c r="R592" i="12"/>
  <c r="A593" i="12"/>
  <c r="N593" i="12"/>
  <c r="O593" i="12"/>
  <c r="R593" i="12"/>
  <c r="A594" i="12"/>
  <c r="N594" i="12"/>
  <c r="O594" i="12"/>
  <c r="R594" i="12"/>
  <c r="A595" i="12"/>
  <c r="N595" i="12"/>
  <c r="O595" i="12"/>
  <c r="R595" i="12"/>
  <c r="A596" i="12"/>
  <c r="N596" i="12"/>
  <c r="O596" i="12"/>
  <c r="R596" i="12"/>
  <c r="A597" i="12"/>
  <c r="N597" i="12"/>
  <c r="O597" i="12"/>
  <c r="R597" i="12"/>
  <c r="A598" i="12"/>
  <c r="N598" i="12"/>
  <c r="O598" i="12"/>
  <c r="R598" i="12"/>
  <c r="A599" i="12"/>
  <c r="N599" i="12"/>
  <c r="O599" i="12"/>
  <c r="R599" i="12"/>
  <c r="A600" i="12"/>
  <c r="N600" i="12"/>
  <c r="O600" i="12"/>
  <c r="R600" i="12"/>
  <c r="A601" i="12"/>
  <c r="N601" i="12"/>
  <c r="O601" i="12"/>
  <c r="R601" i="12"/>
  <c r="A602" i="12"/>
  <c r="N602" i="12"/>
  <c r="O602" i="12"/>
  <c r="R602" i="12"/>
  <c r="A603" i="12"/>
  <c r="N603" i="12"/>
  <c r="O603" i="12"/>
  <c r="R603" i="12"/>
  <c r="A604" i="12"/>
  <c r="N604" i="12"/>
  <c r="O604" i="12"/>
  <c r="R604" i="12"/>
  <c r="A605" i="12"/>
  <c r="N605" i="12"/>
  <c r="O605" i="12"/>
  <c r="R605" i="12"/>
  <c r="A606" i="12"/>
  <c r="N606" i="12"/>
  <c r="O606" i="12"/>
  <c r="R606" i="12"/>
  <c r="A607" i="12"/>
  <c r="N607" i="12"/>
  <c r="O607" i="12"/>
  <c r="R607" i="12"/>
  <c r="A608" i="12"/>
  <c r="N608" i="12"/>
  <c r="O608" i="12"/>
  <c r="R608" i="12"/>
  <c r="A609" i="12"/>
  <c r="N609" i="12"/>
  <c r="O609" i="12"/>
  <c r="R609" i="12"/>
  <c r="A610" i="12"/>
  <c r="N610" i="12"/>
  <c r="O610" i="12"/>
  <c r="R610" i="12"/>
  <c r="A611" i="12"/>
  <c r="N611" i="12"/>
  <c r="O611" i="12"/>
  <c r="R611" i="12"/>
  <c r="A612" i="12"/>
  <c r="N612" i="12"/>
  <c r="O612" i="12"/>
  <c r="R612" i="12"/>
  <c r="A613" i="12"/>
  <c r="N613" i="12"/>
  <c r="O613" i="12"/>
  <c r="R613" i="12"/>
  <c r="A614" i="12"/>
  <c r="N614" i="12"/>
  <c r="O614" i="12"/>
  <c r="R614" i="12"/>
  <c r="A615" i="12"/>
  <c r="N615" i="12"/>
  <c r="O615" i="12"/>
  <c r="R615" i="12"/>
  <c r="A616" i="12"/>
  <c r="N616" i="12"/>
  <c r="O616" i="12"/>
  <c r="R616" i="12"/>
  <c r="A617" i="12"/>
  <c r="N617" i="12"/>
  <c r="O617" i="12"/>
  <c r="R617" i="12"/>
  <c r="A618" i="12"/>
  <c r="N618" i="12"/>
  <c r="O618" i="12"/>
  <c r="R618" i="12"/>
  <c r="A619" i="12"/>
  <c r="N619" i="12"/>
  <c r="O619" i="12"/>
  <c r="R619" i="12"/>
  <c r="A620" i="12"/>
  <c r="N620" i="12"/>
  <c r="O620" i="12"/>
  <c r="R620" i="12"/>
  <c r="A621" i="12"/>
  <c r="N621" i="12"/>
  <c r="O621" i="12"/>
  <c r="R621" i="12"/>
  <c r="A622" i="12"/>
  <c r="N622" i="12"/>
  <c r="O622" i="12"/>
  <c r="R622" i="12"/>
  <c r="A623" i="12"/>
  <c r="N623" i="12"/>
  <c r="O623" i="12"/>
  <c r="R623" i="12"/>
  <c r="A624" i="12"/>
  <c r="N624" i="12"/>
  <c r="O624" i="12"/>
  <c r="R624" i="12"/>
  <c r="A625" i="12"/>
  <c r="N625" i="12"/>
  <c r="O625" i="12"/>
  <c r="R625" i="12"/>
  <c r="A626" i="12"/>
  <c r="N626" i="12"/>
  <c r="O626" i="12"/>
  <c r="R626" i="12"/>
  <c r="A627" i="12"/>
  <c r="N627" i="12"/>
  <c r="O627" i="12"/>
  <c r="R627" i="12"/>
  <c r="A628" i="12"/>
  <c r="N628" i="12"/>
  <c r="O628" i="12"/>
  <c r="R628" i="12"/>
  <c r="A629" i="12"/>
  <c r="N629" i="12"/>
  <c r="O629" i="12"/>
  <c r="R629" i="12"/>
  <c r="A630" i="12"/>
  <c r="N630" i="12"/>
  <c r="O630" i="12"/>
  <c r="R630" i="12"/>
  <c r="A631" i="12"/>
  <c r="N631" i="12"/>
  <c r="O631" i="12"/>
  <c r="R631" i="12"/>
  <c r="A632" i="12"/>
  <c r="N632" i="12"/>
  <c r="O632" i="12"/>
  <c r="R632" i="12"/>
  <c r="A633" i="12"/>
  <c r="N633" i="12"/>
  <c r="O633" i="12"/>
  <c r="R633" i="12"/>
  <c r="A634" i="12"/>
  <c r="N634" i="12"/>
  <c r="O634" i="12"/>
  <c r="R634" i="12"/>
  <c r="A635" i="12"/>
  <c r="N635" i="12"/>
  <c r="O635" i="12"/>
  <c r="R635" i="12"/>
  <c r="A636" i="12"/>
  <c r="N636" i="12"/>
  <c r="O636" i="12"/>
  <c r="R636" i="12"/>
  <c r="A637" i="12"/>
  <c r="N637" i="12"/>
  <c r="O637" i="12"/>
  <c r="R637" i="12"/>
  <c r="A638" i="12"/>
  <c r="N638" i="12"/>
  <c r="O638" i="12"/>
  <c r="R638" i="12"/>
  <c r="S49" i="10" l="1"/>
  <c r="T49" i="10"/>
  <c r="S50" i="10"/>
  <c r="T50" i="10"/>
  <c r="S51" i="10"/>
  <c r="T51" i="10"/>
  <c r="T48" i="10"/>
  <c r="S48" i="10"/>
  <c r="Q49" i="10"/>
  <c r="R49" i="10" s="1"/>
  <c r="Q50" i="10"/>
  <c r="R50" i="10" s="1"/>
  <c r="Q51" i="10"/>
  <c r="R51" i="10" s="1"/>
  <c r="Q48" i="10"/>
  <c r="R48" i="10" s="1"/>
  <c r="U49" i="10" l="1"/>
  <c r="V48" i="10"/>
  <c r="U48" i="10"/>
  <c r="W48" i="10"/>
  <c r="V50" i="10"/>
  <c r="W50" i="10"/>
  <c r="U51" i="10"/>
  <c r="U50" i="10"/>
  <c r="V49" i="10"/>
  <c r="W51" i="10"/>
  <c r="V51" i="10"/>
  <c r="W49" i="10"/>
  <c r="J73" i="10"/>
  <c r="I73" i="10"/>
  <c r="J72" i="10"/>
  <c r="I72" i="10"/>
  <c r="J71" i="10"/>
  <c r="I71" i="10"/>
  <c r="J70" i="10"/>
  <c r="I70" i="10"/>
  <c r="D71" i="10"/>
  <c r="E71" i="10"/>
  <c r="D72" i="10"/>
  <c r="E72" i="10"/>
  <c r="D73" i="10"/>
  <c r="E73" i="10"/>
  <c r="E70" i="10"/>
  <c r="D70" i="10"/>
  <c r="T8" i="10"/>
  <c r="S8" i="10"/>
  <c r="R8" i="10"/>
  <c r="Q8" i="10"/>
  <c r="T7" i="10"/>
  <c r="S7" i="10"/>
  <c r="R7" i="10"/>
  <c r="Q7" i="10"/>
  <c r="T6" i="10"/>
  <c r="S6" i="10"/>
  <c r="R6" i="10"/>
  <c r="Q6" i="10"/>
  <c r="L7" i="10"/>
  <c r="M7" i="10"/>
  <c r="N7" i="10"/>
  <c r="O7" i="10"/>
  <c r="L8" i="10"/>
  <c r="M8" i="10"/>
  <c r="N8" i="10"/>
  <c r="O8" i="10"/>
  <c r="M6" i="10"/>
  <c r="N6" i="10"/>
  <c r="O6" i="10"/>
  <c r="L6" i="10"/>
  <c r="P9" i="6"/>
  <c r="Q9" i="6"/>
  <c r="R9" i="6"/>
  <c r="S9" i="6"/>
  <c r="T9" i="6"/>
  <c r="U9" i="6"/>
  <c r="V9" i="6"/>
  <c r="P10" i="6"/>
  <c r="Q10" i="6"/>
  <c r="R10" i="6"/>
  <c r="S10" i="6"/>
  <c r="T10" i="6"/>
  <c r="U10" i="6"/>
  <c r="V10" i="6"/>
  <c r="Q8" i="6"/>
  <c r="R8" i="6"/>
  <c r="S8" i="6"/>
  <c r="T8" i="6"/>
  <c r="U8" i="6"/>
  <c r="V8" i="6"/>
  <c r="P8" i="6"/>
  <c r="G6" i="3"/>
  <c r="G7" i="3"/>
  <c r="G8" i="3"/>
  <c r="G9" i="3"/>
  <c r="G10" i="3"/>
  <c r="G11" i="3"/>
  <c r="G5" i="3"/>
  <c r="F11" i="3"/>
  <c r="F10" i="3"/>
  <c r="F9" i="3"/>
  <c r="F8" i="3"/>
  <c r="F7" i="3"/>
  <c r="F6" i="3"/>
  <c r="F5" i="3"/>
  <c r="F7" i="2"/>
  <c r="G7" i="2"/>
  <c r="F8" i="2"/>
  <c r="G8" i="2"/>
  <c r="F9" i="2"/>
  <c r="G9" i="2"/>
  <c r="F10" i="2"/>
  <c r="G10" i="2"/>
  <c r="F11" i="2"/>
  <c r="G11" i="2"/>
  <c r="F12" i="2"/>
  <c r="G12" i="2"/>
  <c r="G6" i="2"/>
  <c r="F6" i="2"/>
  <c r="P7" i="7"/>
  <c r="Q7" i="7"/>
  <c r="R7" i="7"/>
  <c r="S7" i="7"/>
  <c r="T7" i="7"/>
  <c r="U7" i="7"/>
  <c r="V7" i="7"/>
  <c r="P8" i="7"/>
  <c r="Q8" i="7"/>
  <c r="R8" i="7"/>
  <c r="S8" i="7"/>
  <c r="T8" i="7"/>
  <c r="U8" i="7"/>
  <c r="V8" i="7"/>
  <c r="Q6" i="7"/>
  <c r="R6" i="7"/>
  <c r="S6" i="7"/>
  <c r="T6" i="7"/>
  <c r="U6" i="7"/>
  <c r="V6" i="7"/>
  <c r="P6" i="7"/>
  <c r="F6" i="5"/>
  <c r="G6" i="5"/>
  <c r="F7" i="5"/>
  <c r="G7" i="5"/>
  <c r="F8" i="5"/>
  <c r="G8" i="5"/>
  <c r="F9" i="5"/>
  <c r="G9" i="5"/>
  <c r="F10" i="5"/>
  <c r="G10" i="5"/>
  <c r="F11" i="5"/>
  <c r="G11" i="5"/>
  <c r="G5" i="5"/>
  <c r="F5" i="5"/>
  <c r="G6" i="4"/>
  <c r="G7" i="4"/>
  <c r="G8" i="4"/>
  <c r="G9" i="4"/>
  <c r="G10" i="4"/>
  <c r="G11" i="4"/>
  <c r="G5" i="4"/>
  <c r="F6" i="4"/>
  <c r="F7" i="4"/>
  <c r="F8" i="4"/>
  <c r="F9" i="4"/>
  <c r="F10" i="4"/>
  <c r="F11" i="4"/>
  <c r="F5" i="4"/>
  <c r="J45" i="10" l="1"/>
  <c r="I45" i="10"/>
  <c r="H45" i="10"/>
  <c r="E45" i="10"/>
  <c r="D45" i="10"/>
  <c r="C45" i="10"/>
  <c r="J44" i="10"/>
  <c r="I44" i="10"/>
  <c r="H44" i="10"/>
  <c r="E44" i="10"/>
  <c r="D44" i="10"/>
  <c r="C44" i="10"/>
  <c r="J43" i="10"/>
  <c r="I43" i="10"/>
  <c r="H43" i="10"/>
  <c r="E43" i="10"/>
  <c r="D43" i="10"/>
  <c r="C43" i="10"/>
  <c r="J42" i="10"/>
  <c r="I42" i="10"/>
  <c r="H42" i="10"/>
  <c r="E42" i="10"/>
  <c r="D42" i="10"/>
  <c r="C42" i="10"/>
  <c r="J11" i="10" l="1"/>
  <c r="I11" i="10"/>
  <c r="H11" i="10"/>
  <c r="J10" i="10"/>
  <c r="I10" i="10"/>
  <c r="H10" i="10"/>
  <c r="J9" i="10"/>
  <c r="I9" i="10"/>
  <c r="H9" i="10"/>
  <c r="J8" i="10"/>
  <c r="I8" i="10"/>
  <c r="H8" i="10"/>
  <c r="D8" i="10"/>
  <c r="E8" i="10"/>
  <c r="D9" i="10"/>
  <c r="E9" i="10"/>
  <c r="D10" i="10"/>
  <c r="E10" i="10"/>
  <c r="D11" i="10"/>
  <c r="E11" i="10"/>
  <c r="C9" i="10"/>
  <c r="C10" i="10"/>
  <c r="C11" i="10"/>
  <c r="C8" i="10"/>
  <c r="E19" i="7" l="1"/>
  <c r="D19" i="7"/>
  <c r="C19" i="7"/>
  <c r="E18" i="7"/>
  <c r="D18" i="7"/>
  <c r="C18" i="7"/>
  <c r="E17" i="7"/>
  <c r="D17" i="7"/>
  <c r="C17" i="7"/>
  <c r="E16" i="7"/>
  <c r="D16" i="7"/>
  <c r="C16" i="7"/>
  <c r="E15" i="7"/>
  <c r="D15" i="7"/>
  <c r="C15" i="7"/>
  <c r="E14" i="7"/>
  <c r="D14" i="7"/>
  <c r="C14" i="7"/>
  <c r="E13" i="7"/>
  <c r="D13" i="7"/>
  <c r="C13" i="7"/>
  <c r="E19" i="6"/>
  <c r="D19" i="6"/>
  <c r="C19" i="6"/>
  <c r="E18" i="6"/>
  <c r="D18" i="6"/>
  <c r="C18" i="6"/>
  <c r="E17" i="6"/>
  <c r="D17" i="6"/>
  <c r="C17" i="6"/>
  <c r="E16" i="6"/>
  <c r="D16" i="6"/>
  <c r="C16" i="6"/>
  <c r="E15" i="6"/>
  <c r="D15" i="6"/>
  <c r="C15" i="6"/>
  <c r="E14" i="6"/>
  <c r="D14" i="6"/>
  <c r="C14" i="6"/>
  <c r="E13" i="6"/>
  <c r="D13" i="6"/>
  <c r="C13" i="6"/>
  <c r="E19" i="5"/>
  <c r="D19" i="5"/>
  <c r="C19" i="5"/>
  <c r="E18" i="5"/>
  <c r="D18" i="5"/>
  <c r="C18" i="5"/>
  <c r="E17" i="5"/>
  <c r="D17" i="5"/>
  <c r="C17" i="5"/>
  <c r="E16" i="5"/>
  <c r="D16" i="5"/>
  <c r="C16" i="5"/>
  <c r="E15" i="5"/>
  <c r="D15" i="5"/>
  <c r="C15" i="5"/>
  <c r="E14" i="5"/>
  <c r="D14" i="5"/>
  <c r="C14" i="5"/>
  <c r="E13" i="5"/>
  <c r="D13" i="5"/>
  <c r="C13" i="5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D14" i="2"/>
  <c r="E14" i="2"/>
  <c r="C14" i="2"/>
  <c r="I26" i="1" l="1"/>
  <c r="H26" i="1"/>
  <c r="G26" i="1"/>
  <c r="I25" i="1"/>
  <c r="H33" i="1" s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I29" i="1" s="1"/>
  <c r="G21" i="1"/>
  <c r="I20" i="1"/>
  <c r="H20" i="1"/>
  <c r="G20" i="1"/>
  <c r="D20" i="1"/>
  <c r="E20" i="1"/>
  <c r="D21" i="1"/>
  <c r="E21" i="1"/>
  <c r="D22" i="1"/>
  <c r="E22" i="1"/>
  <c r="D23" i="1"/>
  <c r="E23" i="1"/>
  <c r="D31" i="1" s="1"/>
  <c r="D24" i="1"/>
  <c r="E24" i="1"/>
  <c r="D25" i="1"/>
  <c r="E25" i="1"/>
  <c r="D26" i="1"/>
  <c r="E26" i="1"/>
  <c r="D34" i="1" s="1"/>
  <c r="C21" i="1"/>
  <c r="C22" i="1"/>
  <c r="C23" i="1"/>
  <c r="C24" i="1"/>
  <c r="C25" i="1"/>
  <c r="C26" i="1"/>
  <c r="C20" i="1"/>
  <c r="Q17" i="1"/>
  <c r="Q16" i="1"/>
  <c r="Q15" i="1"/>
  <c r="Q14" i="1"/>
  <c r="Q13" i="1"/>
  <c r="Q12" i="1"/>
  <c r="Q11" i="1"/>
  <c r="M17" i="1"/>
  <c r="M16" i="1"/>
  <c r="M15" i="1"/>
  <c r="M14" i="1"/>
  <c r="M13" i="1"/>
  <c r="M12" i="1"/>
  <c r="M11" i="1"/>
  <c r="I17" i="1"/>
  <c r="I16" i="1"/>
  <c r="I15" i="1"/>
  <c r="I14" i="1"/>
  <c r="I13" i="1"/>
  <c r="I12" i="1"/>
  <c r="I11" i="1"/>
  <c r="E12" i="1"/>
  <c r="E13" i="1"/>
  <c r="E14" i="1"/>
  <c r="E15" i="1"/>
  <c r="E16" i="1"/>
  <c r="E17" i="1"/>
  <c r="E11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D12" i="1"/>
  <c r="D13" i="1"/>
  <c r="D14" i="1"/>
  <c r="D15" i="1"/>
  <c r="D16" i="1"/>
  <c r="D17" i="1"/>
  <c r="D11" i="1"/>
  <c r="C12" i="1"/>
  <c r="C13" i="1"/>
  <c r="C14" i="1"/>
  <c r="C15" i="1"/>
  <c r="C16" i="1"/>
  <c r="C17" i="1"/>
  <c r="C11" i="1"/>
  <c r="H30" i="1" l="1"/>
  <c r="E31" i="1"/>
  <c r="C30" i="1"/>
  <c r="H34" i="1"/>
  <c r="I33" i="1"/>
  <c r="I28" i="1"/>
  <c r="E34" i="1"/>
  <c r="C33" i="1"/>
  <c r="H28" i="1"/>
  <c r="I31" i="1"/>
  <c r="E30" i="1"/>
  <c r="H31" i="1"/>
  <c r="I34" i="1"/>
  <c r="C29" i="1"/>
  <c r="E33" i="1"/>
  <c r="E29" i="1"/>
  <c r="H29" i="1"/>
  <c r="I32" i="1"/>
  <c r="C32" i="1"/>
  <c r="C28" i="1"/>
  <c r="G32" i="1"/>
  <c r="E32" i="1"/>
  <c r="E28" i="1"/>
  <c r="I30" i="1"/>
  <c r="C31" i="1"/>
  <c r="H32" i="1"/>
  <c r="D28" i="1"/>
  <c r="G30" i="1"/>
  <c r="D33" i="1"/>
  <c r="G33" i="1"/>
  <c r="D30" i="1"/>
  <c r="G28" i="1"/>
  <c r="G31" i="1"/>
  <c r="D32" i="1"/>
  <c r="G34" i="1"/>
  <c r="C34" i="1"/>
  <c r="D29" i="1"/>
  <c r="G29" i="1"/>
</calcChain>
</file>

<file path=xl/sharedStrings.xml><?xml version="1.0" encoding="utf-8"?>
<sst xmlns="http://schemas.openxmlformats.org/spreadsheetml/2006/main" count="1093" uniqueCount="101">
  <si>
    <t>Q118</t>
  </si>
  <si>
    <t>Q318</t>
  </si>
  <si>
    <t>Q218</t>
  </si>
  <si>
    <t>Q418</t>
  </si>
  <si>
    <t>Q119</t>
  </si>
  <si>
    <t>Q319</t>
  </si>
  <si>
    <t>Q219</t>
  </si>
  <si>
    <t>Q419</t>
  </si>
  <si>
    <t>Q120</t>
  </si>
  <si>
    <t>Q320</t>
  </si>
  <si>
    <t>Q220</t>
  </si>
  <si>
    <t>Q420</t>
  </si>
  <si>
    <t>MONTH</t>
  </si>
  <si>
    <t>APR</t>
  </si>
  <si>
    <t>FEB</t>
  </si>
  <si>
    <t>JAN</t>
  </si>
  <si>
    <t>JUL</t>
  </si>
  <si>
    <t>JUN</t>
  </si>
  <si>
    <t>MAR</t>
  </si>
  <si>
    <t>MAY</t>
  </si>
  <si>
    <t>ADULTS' HOSPITALIZATION</t>
  </si>
  <si>
    <t>ADULTS' ADDMISSIONS</t>
  </si>
  <si>
    <t>CHILDREN'S HOSPITALIZATIONS</t>
  </si>
  <si>
    <t>CHILDREN'S ADDMISSIONS</t>
  </si>
  <si>
    <t>MAEN DAILY</t>
  </si>
  <si>
    <t>INCEDENCE RATE RATIO</t>
  </si>
  <si>
    <t>20 TO 18</t>
  </si>
  <si>
    <t>20 TO 19</t>
  </si>
  <si>
    <t>19 TO 18</t>
  </si>
  <si>
    <t>HOSPITALIZATION TO ADDMISSIONS ADULTS</t>
  </si>
  <si>
    <t>HOSPITALIZATION TO ADDMISSIONS CHILDREN</t>
  </si>
  <si>
    <t>MONTH MONTH</t>
  </si>
  <si>
    <t>YEAR YEAR</t>
  </si>
  <si>
    <t>Mean</t>
  </si>
  <si>
    <t>Q1 ????? ???? ???????</t>
  </si>
  <si>
    <t>95.0% Lower CL for Mean</t>
  </si>
  <si>
    <t>95.0% Upper CL for Mean</t>
  </si>
  <si>
    <t>Q3 ???????? ???? ????</t>
  </si>
  <si>
    <t>Q4 ???????? ???? ?????</t>
  </si>
  <si>
    <t>1ST MAR</t>
  </si>
  <si>
    <t>2ND MAR</t>
  </si>
  <si>
    <t>1ST APR</t>
  </si>
  <si>
    <t>2ND APR</t>
  </si>
  <si>
    <t>CHILDREN</t>
  </si>
  <si>
    <t>ADULTS</t>
  </si>
  <si>
    <t>ADMISSIONS</t>
  </si>
  <si>
    <t>SE</t>
  </si>
  <si>
    <t>Z</t>
  </si>
  <si>
    <t>COUNTS</t>
  </si>
  <si>
    <t>IRR</t>
  </si>
  <si>
    <t>LN</t>
  </si>
  <si>
    <t>Percent 2018</t>
  </si>
  <si>
    <t>Percent 2019</t>
  </si>
  <si>
    <t>Percent 2020</t>
  </si>
  <si>
    <t>LCL</t>
  </si>
  <si>
    <t>UCL</t>
  </si>
  <si>
    <t>Z CRITC</t>
  </si>
  <si>
    <t>HOSPITALIZED</t>
  </si>
  <si>
    <t>DATENUM</t>
  </si>
  <si>
    <t>Q2LQ4</t>
  </si>
  <si>
    <t>Q1LQ3</t>
  </si>
  <si>
    <t>LOGITQ2</t>
  </si>
  <si>
    <t>PQ2</t>
  </si>
  <si>
    <t>Q4</t>
  </si>
  <si>
    <t>Q2</t>
  </si>
  <si>
    <t>LOGITQ1</t>
  </si>
  <si>
    <t>PQ1</t>
  </si>
  <si>
    <t>Q3</t>
  </si>
  <si>
    <t>Q1</t>
  </si>
  <si>
    <t>YEAR</t>
  </si>
  <si>
    <t>MONTHN</t>
  </si>
  <si>
    <t>DAY</t>
  </si>
  <si>
    <t>HALF</t>
  </si>
  <si>
    <t/>
  </si>
  <si>
    <t>Q1 פניות מיון מבוגרים</t>
  </si>
  <si>
    <t>Q3 מאושפזים מיון רגיל</t>
  </si>
  <si>
    <t>Q2  פניות מיון ילדים</t>
  </si>
  <si>
    <t>Q4 מאושפזים מיון ילדים</t>
  </si>
  <si>
    <t>Sum</t>
  </si>
  <si>
    <t>2018</t>
  </si>
  <si>
    <t>2019</t>
  </si>
  <si>
    <t>2020</t>
  </si>
  <si>
    <t>H</t>
  </si>
  <si>
    <t>R</t>
  </si>
  <si>
    <t>T</t>
  </si>
  <si>
    <t>IR</t>
  </si>
  <si>
    <t>B</t>
  </si>
  <si>
    <t>A</t>
  </si>
  <si>
    <t>1. B/A</t>
  </si>
  <si>
    <t>2. B/A</t>
  </si>
  <si>
    <t>3. B/A</t>
  </si>
  <si>
    <t>2. / 1.</t>
  </si>
  <si>
    <t>3. / 1.</t>
  </si>
  <si>
    <t>2. / 3.</t>
  </si>
  <si>
    <t>CHILD</t>
  </si>
  <si>
    <t>LOWER</t>
  </si>
  <si>
    <t>UPPER</t>
  </si>
  <si>
    <t>ADULT</t>
  </si>
  <si>
    <t>Q1LQ3 RELEASED ADMISSIONS ADULTS</t>
  </si>
  <si>
    <t>Q2  ????? ???? ?????</t>
  </si>
  <si>
    <t>Q2LQ4 RELEASED ADMISSIONS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</si>
</sst>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00"/>
    <numFmt numFmtId="166" formatCode="0.0"/>
    <numFmt numFmtId="167" formatCode="_(* #,##0.0_);_(* \(#,##0.0\);_(* &quot;-&quot;??_);_(@_)"/>
    <numFmt numFmtId="168" formatCode="###0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</font>
    <font>
      <sz val="9"/>
      <color indexed="8"/>
      <name val="Arial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</borders>
  <cellStyleXfs count="1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165" fontId="0" fillId="0" borderId="0" xfId="0" applyNumberFormat="1"/>
    <xf numFmtId="16" fontId="0" fillId="0" borderId="0" xfId="0" applyNumberFormat="1"/>
    <xf numFmtId="166" fontId="0" fillId="0" borderId="0" xfId="0" applyNumberFormat="1"/>
    <xf numFmtId="167" fontId="0" fillId="0" borderId="0" xfId="109" applyNumberFormat="1" applyFont="1"/>
    <xf numFmtId="164" fontId="0" fillId="0" borderId="0" xfId="109" applyFont="1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0" fontId="3" fillId="0" borderId="3" xfId="110" applyFont="1" applyBorder="1" applyAlignment="1">
      <alignment horizontal="center" wrapText="1"/>
    </xf>
    <xf numFmtId="0" fontId="3" fillId="0" borderId="4" xfId="110" applyFont="1" applyBorder="1" applyAlignment="1">
      <alignment horizontal="center" wrapText="1"/>
    </xf>
    <xf numFmtId="0" fontId="3" fillId="0" borderId="5" xfId="110" applyFont="1" applyBorder="1" applyAlignment="1">
      <alignment horizontal="center" wrapText="1"/>
    </xf>
    <xf numFmtId="0" fontId="2" fillId="0" borderId="0" xfId="110"/>
    <xf numFmtId="0" fontId="3" fillId="0" borderId="8" xfId="110" applyFont="1" applyBorder="1" applyAlignment="1">
      <alignment horizontal="center" wrapText="1"/>
    </xf>
    <xf numFmtId="0" fontId="3" fillId="0" borderId="9" xfId="110" applyFont="1" applyBorder="1" applyAlignment="1">
      <alignment horizontal="center" wrapText="1"/>
    </xf>
    <xf numFmtId="0" fontId="3" fillId="0" borderId="10" xfId="110" applyFont="1" applyBorder="1" applyAlignment="1">
      <alignment horizontal="center" wrapText="1"/>
    </xf>
    <xf numFmtId="0" fontId="3" fillId="0" borderId="2" xfId="110" applyFont="1" applyBorder="1" applyAlignment="1">
      <alignment horizontal="left" vertical="top" wrapText="1"/>
    </xf>
    <xf numFmtId="168" fontId="3" fillId="0" borderId="11" xfId="110" applyNumberFormat="1" applyFont="1" applyBorder="1" applyAlignment="1">
      <alignment horizontal="right" vertical="top"/>
    </xf>
    <xf numFmtId="168" fontId="3" fillId="0" borderId="12" xfId="110" applyNumberFormat="1" applyFont="1" applyBorder="1" applyAlignment="1">
      <alignment horizontal="right" vertical="top"/>
    </xf>
    <xf numFmtId="168" fontId="3" fillId="0" borderId="13" xfId="110" applyNumberFormat="1" applyFont="1" applyBorder="1" applyAlignment="1">
      <alignment horizontal="right" vertical="top"/>
    </xf>
    <xf numFmtId="0" fontId="3" fillId="0" borderId="15" xfId="110" applyFont="1" applyBorder="1" applyAlignment="1">
      <alignment horizontal="left" vertical="top" wrapText="1"/>
    </xf>
    <xf numFmtId="168" fontId="3" fillId="0" borderId="16" xfId="110" applyNumberFormat="1" applyFont="1" applyBorder="1" applyAlignment="1">
      <alignment horizontal="right" vertical="top"/>
    </xf>
    <xf numFmtId="168" fontId="3" fillId="0" borderId="17" xfId="110" applyNumberFormat="1" applyFont="1" applyBorder="1" applyAlignment="1">
      <alignment horizontal="right" vertical="top"/>
    </xf>
    <xf numFmtId="168" fontId="3" fillId="0" borderId="18" xfId="110" applyNumberFormat="1" applyFont="1" applyBorder="1" applyAlignment="1">
      <alignment horizontal="right" vertical="top"/>
    </xf>
    <xf numFmtId="0" fontId="3" fillId="0" borderId="7" xfId="110" applyFont="1" applyBorder="1" applyAlignment="1">
      <alignment horizontal="left" vertical="top" wrapText="1"/>
    </xf>
    <xf numFmtId="168" fontId="3" fillId="0" borderId="19" xfId="110" applyNumberFormat="1" applyFont="1" applyBorder="1" applyAlignment="1">
      <alignment horizontal="right" vertical="top"/>
    </xf>
    <xf numFmtId="168" fontId="3" fillId="0" borderId="20" xfId="110" applyNumberFormat="1" applyFont="1" applyBorder="1" applyAlignment="1">
      <alignment horizontal="right" vertical="top"/>
    </xf>
    <xf numFmtId="168" fontId="3" fillId="0" borderId="21" xfId="110" applyNumberFormat="1" applyFont="1" applyBorder="1" applyAlignment="1">
      <alignment horizontal="right" vertical="top"/>
    </xf>
    <xf numFmtId="168" fontId="0" fillId="0" borderId="0" xfId="0" applyNumberFormat="1"/>
    <xf numFmtId="3" fontId="0" fillId="0" borderId="0" xfId="0" applyNumberFormat="1"/>
    <xf numFmtId="0" fontId="3" fillId="0" borderId="1" xfId="110" applyFont="1" applyBorder="1" applyAlignment="1">
      <alignment horizontal="left" wrapText="1"/>
    </xf>
    <xf numFmtId="0" fontId="3" fillId="0" borderId="2" xfId="110" applyFont="1" applyBorder="1" applyAlignment="1">
      <alignment horizontal="left" wrapText="1"/>
    </xf>
    <xf numFmtId="0" fontId="3" fillId="0" borderId="6" xfId="110" applyFont="1" applyBorder="1" applyAlignment="1">
      <alignment horizontal="left" wrapText="1"/>
    </xf>
    <xf numFmtId="0" fontId="3" fillId="0" borderId="7" xfId="110" applyFont="1" applyBorder="1" applyAlignment="1">
      <alignment horizontal="left" wrapText="1"/>
    </xf>
    <xf numFmtId="0" fontId="3" fillId="0" borderId="1" xfId="110" applyFont="1" applyBorder="1" applyAlignment="1">
      <alignment horizontal="left" vertical="top" wrapText="1"/>
    </xf>
    <xf numFmtId="0" fontId="3" fillId="0" borderId="14" xfId="110" applyFont="1" applyBorder="1" applyAlignment="1">
      <alignment horizontal="left" vertical="top" wrapText="1"/>
    </xf>
    <xf numFmtId="0" fontId="3" fillId="0" borderId="6" xfId="110" applyFont="1" applyBorder="1" applyAlignment="1">
      <alignment horizontal="left" vertical="top" wrapText="1"/>
    </xf>
    <xf numFmtId="0" fontId="3" fillId="0" borderId="22" xfId="110" applyFont="1" applyBorder="1" applyAlignment="1">
      <alignment horizontal="left" wrapText="1"/>
    </xf>
    <xf numFmtId="0" fontId="3" fillId="0" borderId="23" xfId="110" applyFont="1" applyBorder="1" applyAlignment="1">
      <alignment horizontal="left" wrapText="1"/>
    </xf>
    <xf numFmtId="0" fontId="3" fillId="0" borderId="22" xfId="110" applyFont="1" applyBorder="1" applyAlignment="1">
      <alignment horizontal="left" vertical="top"/>
    </xf>
    <xf numFmtId="0" fontId="3" fillId="0" borderId="0" xfId="110" applyFont="1" applyAlignment="1">
      <alignment horizontal="left" vertical="top" wrapText="1"/>
    </xf>
    <xf numFmtId="0" fontId="3" fillId="0" borderId="22" xfId="110" applyFont="1" applyBorder="1" applyAlignment="1">
      <alignment horizontal="left" vertical="top" wrapText="1"/>
    </xf>
    <xf numFmtId="0" fontId="3" fillId="0" borderId="0" xfId="110" applyFont="1" applyAlignment="1">
      <alignment horizontal="left" vertical="top"/>
    </xf>
    <xf numFmtId="0" fontId="3" fillId="0" borderId="23" xfId="110" applyFont="1" applyBorder="1" applyAlignment="1">
      <alignment horizontal="left" vertical="top" wrapText="1"/>
    </xf>
  </cellXfs>
  <cellStyles count="111">
    <cellStyle name="Comma" xfId="109" builtinId="3"/>
    <cellStyle name="Normal" xfId="0" builtinId="0"/>
    <cellStyle name="Normal_Sheet1" xfId="110"/>
    <cellStyle name="style1600787665667" xfId="19"/>
    <cellStyle name="style1600787665745" xfId="18"/>
    <cellStyle name="style1600787665808" xfId="17"/>
    <cellStyle name="style1600787665855" xfId="16"/>
    <cellStyle name="style1600787665902" xfId="15"/>
    <cellStyle name="style1600787665948" xfId="14"/>
    <cellStyle name="style1600787666011" xfId="10"/>
    <cellStyle name="style1600787666058" xfId="6"/>
    <cellStyle name="style1600787666139" xfId="13"/>
    <cellStyle name="style1600787666197" xfId="12"/>
    <cellStyle name="style1600787666257" xfId="11"/>
    <cellStyle name="style1600787666311" xfId="9"/>
    <cellStyle name="style1600787666364" xfId="8"/>
    <cellStyle name="style1600787666415" xfId="86"/>
    <cellStyle name="style1600787666464" xfId="7"/>
    <cellStyle name="style1600787666502" xfId="87"/>
    <cellStyle name="style1600787666541" xfId="5"/>
    <cellStyle name="style1600787666590" xfId="85"/>
    <cellStyle name="style1600787666636" xfId="84"/>
    <cellStyle name="style1600787666681" xfId="2"/>
    <cellStyle name="style1600787666718" xfId="83"/>
    <cellStyle name="style1600787666754" xfId="82"/>
    <cellStyle name="style1600787666789" xfId="81"/>
    <cellStyle name="style1600787666824" xfId="80"/>
    <cellStyle name="style1600787666860" xfId="79"/>
    <cellStyle name="style1600787666895" xfId="78"/>
    <cellStyle name="style1600787666940" xfId="62"/>
    <cellStyle name="style1600787666986" xfId="61"/>
    <cellStyle name="style1600787667034" xfId="63"/>
    <cellStyle name="style1600787667080" xfId="76"/>
    <cellStyle name="style1600787667128" xfId="56"/>
    <cellStyle name="style1600787667170" xfId="55"/>
    <cellStyle name="style1600787667217" xfId="4"/>
    <cellStyle name="style1600787667248" xfId="3"/>
    <cellStyle name="style1600787667295" xfId="66"/>
    <cellStyle name="style1600787667342" xfId="64"/>
    <cellStyle name="style1600787667404" xfId="60"/>
    <cellStyle name="style1600787667451" xfId="58"/>
    <cellStyle name="style1600787667498" xfId="77"/>
    <cellStyle name="style1600787667545" xfId="75"/>
    <cellStyle name="style1600787667623" xfId="35"/>
    <cellStyle name="style1600787667670" xfId="44"/>
    <cellStyle name="style1600787667714" xfId="54"/>
    <cellStyle name="style1600787667776" xfId="52"/>
    <cellStyle name="style1600787667854" xfId="33"/>
    <cellStyle name="style1600787667932" xfId="42"/>
    <cellStyle name="style1600787667964" xfId="27"/>
    <cellStyle name="style1600787668042" xfId="25"/>
    <cellStyle name="style1600787668073" xfId="107"/>
    <cellStyle name="style1600787668104" xfId="106"/>
    <cellStyle name="style1600787668151" xfId="98"/>
    <cellStyle name="style1600787668182" xfId="97"/>
    <cellStyle name="style1600787668214" xfId="103"/>
    <cellStyle name="style1600787668245" xfId="102"/>
    <cellStyle name="style1600787668292" xfId="92"/>
    <cellStyle name="style1600787668323" xfId="91"/>
    <cellStyle name="style1600787668354" xfId="105"/>
    <cellStyle name="style1600787668401" xfId="104"/>
    <cellStyle name="style1600787668448" xfId="95"/>
    <cellStyle name="style1600787668479" xfId="94"/>
    <cellStyle name="style1600787668542" xfId="101"/>
    <cellStyle name="style1600787668573" xfId="100"/>
    <cellStyle name="style1600787668620" xfId="90"/>
    <cellStyle name="style1600787668667" xfId="89"/>
    <cellStyle name="style1600787668698" xfId="65"/>
    <cellStyle name="style1600787668749" xfId="59"/>
    <cellStyle name="style1600787668796" xfId="57"/>
    <cellStyle name="style1600787668874" xfId="43"/>
    <cellStyle name="style1600787668921" xfId="53"/>
    <cellStyle name="style1600787668968" xfId="34"/>
    <cellStyle name="style1600787669031" xfId="26"/>
    <cellStyle name="style1600787669062" xfId="99"/>
    <cellStyle name="style1600787669095" xfId="49"/>
    <cellStyle name="style1600787669127" xfId="96"/>
    <cellStyle name="style1600787669158" xfId="38"/>
    <cellStyle name="style1600787669189" xfId="39"/>
    <cellStyle name="style1600787669236" xfId="93"/>
    <cellStyle name="style1600787669267" xfId="30"/>
    <cellStyle name="style1600787669314" xfId="46"/>
    <cellStyle name="style1600787669345" xfId="45"/>
    <cellStyle name="style1600787669408" xfId="88"/>
    <cellStyle name="style1600787669439" xfId="22"/>
    <cellStyle name="style1600787669595" xfId="108"/>
    <cellStyle name="style1600787669886" xfId="74"/>
    <cellStyle name="style1600787669933" xfId="73"/>
    <cellStyle name="style1600787669995" xfId="48"/>
    <cellStyle name="style1600787670027" xfId="47"/>
    <cellStyle name="style1600787670058" xfId="70"/>
    <cellStyle name="style1600787670105" xfId="69"/>
    <cellStyle name="style1600787670140" xfId="29"/>
    <cellStyle name="style1600787670174" xfId="28"/>
    <cellStyle name="style1600787670209" xfId="72"/>
    <cellStyle name="style1600787670244" xfId="71"/>
    <cellStyle name="style1600787670278" xfId="37"/>
    <cellStyle name="style1600787670313" xfId="36"/>
    <cellStyle name="style1600787670354" xfId="68"/>
    <cellStyle name="style1600787670388" xfId="67"/>
    <cellStyle name="style1600787670423" xfId="21"/>
    <cellStyle name="style1600787670458" xfId="20"/>
    <cellStyle name="style1600787670523" xfId="51"/>
    <cellStyle name="style1600787670558" xfId="50"/>
    <cellStyle name="style1600787670595" xfId="41"/>
    <cellStyle name="style1600787670632" xfId="40"/>
    <cellStyle name="style1600787670667" xfId="32"/>
    <cellStyle name="style1600787670702" xfId="31"/>
    <cellStyle name="style1600787670766" xfId="23"/>
    <cellStyle name="style1600787670898" xfId="24"/>
    <cellStyle name="style160078767095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56477652523657E-2"/>
          <c:y val="0.13927340427348966"/>
          <c:w val="0.87838818708812483"/>
          <c:h val="0.64230003245255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'BY HALVES IRR'!$C$2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'BY HALVES IRR'!$E$8:$E$11</c:f>
                <c:numCache>
                  <c:formatCode>General</c:formatCode>
                  <c:ptCount val="4"/>
                  <c:pt idx="0">
                    <c:v>3.2999999999999972</c:v>
                  </c:pt>
                  <c:pt idx="1">
                    <c:v>5.9000000000000021</c:v>
                  </c:pt>
                  <c:pt idx="2">
                    <c:v>3.6999999999999993</c:v>
                  </c:pt>
                  <c:pt idx="3">
                    <c:v>7.5000000000000018</c:v>
                  </c:pt>
                </c:numCache>
              </c:numRef>
            </c:plus>
            <c:minus>
              <c:numRef>
                <c:f>'BY HALVES IRR'!$E$8:$E$11</c:f>
                <c:numCache>
                  <c:formatCode>General</c:formatCode>
                  <c:ptCount val="4"/>
                  <c:pt idx="0">
                    <c:v>3.2999999999999972</c:v>
                  </c:pt>
                  <c:pt idx="1">
                    <c:v>5.9000000000000021</c:v>
                  </c:pt>
                  <c:pt idx="2">
                    <c:v>3.6999999999999993</c:v>
                  </c:pt>
                  <c:pt idx="3">
                    <c:v>7.5000000000000018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'BY HALVES IRR'!$B$3:$B$6</c:f>
              <c:strCache>
                <c:ptCount val="4"/>
                <c:pt idx="0">
                  <c:v>1ST MAR</c:v>
                </c:pt>
                <c:pt idx="1">
                  <c:v>2ND MAR</c:v>
                </c:pt>
                <c:pt idx="2">
                  <c:v>1ST APR</c:v>
                </c:pt>
                <c:pt idx="3">
                  <c:v>2ND APR</c:v>
                </c:pt>
              </c:strCache>
            </c:strRef>
          </c:cat>
          <c:val>
            <c:numRef>
              <c:f>'BY HALVES IRR'!$C$3:$C$6</c:f>
              <c:numCache>
                <c:formatCode>General</c:formatCode>
                <c:ptCount val="4"/>
                <c:pt idx="0">
                  <c:v>16.8</c:v>
                </c:pt>
                <c:pt idx="1">
                  <c:v>15.1</c:v>
                </c:pt>
                <c:pt idx="2">
                  <c:v>13.6</c:v>
                </c:pt>
                <c:pt idx="3">
                  <c:v>15.9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58-43A7-905E-B12DE6EBCBB9}"/>
            </c:ext>
          </c:extLst>
        </c:ser>
        <c:ser>
          <c:idx val="1"/>
          <c:order val="1"/>
          <c:tx>
            <c:strRef>
              <c:f>'BY HALVES IRR'!$D$2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  <a:prstDash val="sysDash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'BY HALVES IRR'!$D$8:$D$11</c:f>
                <c:numCache>
                  <c:formatCode>General</c:formatCode>
                  <c:ptCount val="4"/>
                  <c:pt idx="0">
                    <c:v>2.3000000000000007</c:v>
                  </c:pt>
                  <c:pt idx="1">
                    <c:v>3.3000000000000007</c:v>
                  </c:pt>
                  <c:pt idx="2">
                    <c:v>3.7000000000000011</c:v>
                  </c:pt>
                  <c:pt idx="3">
                    <c:v>1.8000000000000007</c:v>
                  </c:pt>
                </c:numCache>
              </c:numRef>
            </c:plus>
            <c:minus>
              <c:numRef>
                <c:f>'BY HALVES IRR'!$D$8:$D$11</c:f>
                <c:numCache>
                  <c:formatCode>General</c:formatCode>
                  <c:ptCount val="4"/>
                  <c:pt idx="0">
                    <c:v>2.3000000000000007</c:v>
                  </c:pt>
                  <c:pt idx="1">
                    <c:v>3.3000000000000007</c:v>
                  </c:pt>
                  <c:pt idx="2">
                    <c:v>3.7000000000000011</c:v>
                  </c:pt>
                  <c:pt idx="3">
                    <c:v>1.8000000000000007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'BY HALVES IRR'!$B$3:$B$6</c:f>
              <c:strCache>
                <c:ptCount val="4"/>
                <c:pt idx="0">
                  <c:v>1ST MAR</c:v>
                </c:pt>
                <c:pt idx="1">
                  <c:v>2ND MAR</c:v>
                </c:pt>
                <c:pt idx="2">
                  <c:v>1ST APR</c:v>
                </c:pt>
                <c:pt idx="3">
                  <c:v>2ND APR</c:v>
                </c:pt>
              </c:strCache>
            </c:strRef>
          </c:cat>
          <c:val>
            <c:numRef>
              <c:f>'BY HALVES IRR'!$D$3:$D$6</c:f>
              <c:numCache>
                <c:formatCode>General</c:formatCode>
                <c:ptCount val="4"/>
                <c:pt idx="0">
                  <c:v>18.5</c:v>
                </c:pt>
                <c:pt idx="1">
                  <c:v>18.3</c:v>
                </c:pt>
                <c:pt idx="2">
                  <c:v>16.600000000000001</c:v>
                </c:pt>
                <c:pt idx="3">
                  <c:v>18.8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58-43A7-905E-B12DE6EBCBB9}"/>
            </c:ext>
          </c:extLst>
        </c:ser>
        <c:ser>
          <c:idx val="2"/>
          <c:order val="2"/>
          <c:tx>
            <c:strRef>
              <c:f>'BY HALVES IRR'!$E$2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'BY HALVES IRR'!$C$8:$C$11</c:f>
                <c:numCache>
                  <c:formatCode>General</c:formatCode>
                  <c:ptCount val="4"/>
                  <c:pt idx="0">
                    <c:v>3.2000000000000011</c:v>
                  </c:pt>
                  <c:pt idx="1">
                    <c:v>2.6999999999999993</c:v>
                  </c:pt>
                  <c:pt idx="2">
                    <c:v>2.1999999999999993</c:v>
                  </c:pt>
                  <c:pt idx="3">
                    <c:v>2.4000000000000004</c:v>
                  </c:pt>
                </c:numCache>
              </c:numRef>
            </c:plus>
            <c:minus>
              <c:numRef>
                <c:f>'BY HALVES IRR'!$C$8:$C$11</c:f>
                <c:numCache>
                  <c:formatCode>General</c:formatCode>
                  <c:ptCount val="4"/>
                  <c:pt idx="0">
                    <c:v>3.2000000000000011</c:v>
                  </c:pt>
                  <c:pt idx="1">
                    <c:v>2.6999999999999993</c:v>
                  </c:pt>
                  <c:pt idx="2">
                    <c:v>2.1999999999999993</c:v>
                  </c:pt>
                  <c:pt idx="3">
                    <c:v>2.4000000000000004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'BY HALVES IRR'!$B$3:$B$6</c:f>
              <c:strCache>
                <c:ptCount val="4"/>
                <c:pt idx="0">
                  <c:v>1ST MAR</c:v>
                </c:pt>
                <c:pt idx="1">
                  <c:v>2ND MAR</c:v>
                </c:pt>
                <c:pt idx="2">
                  <c:v>1ST APR</c:v>
                </c:pt>
                <c:pt idx="3">
                  <c:v>2ND APR</c:v>
                </c:pt>
              </c:strCache>
            </c:strRef>
          </c:cat>
          <c:val>
            <c:numRef>
              <c:f>'BY HALVES IRR'!$E$3:$E$6</c:f>
              <c:numCache>
                <c:formatCode>General</c:formatCode>
                <c:ptCount val="4"/>
                <c:pt idx="0">
                  <c:v>22.4</c:v>
                </c:pt>
                <c:pt idx="1">
                  <c:v>28.1</c:v>
                </c:pt>
                <c:pt idx="2">
                  <c:v>24.4</c:v>
                </c:pt>
                <c:pt idx="3">
                  <c:v>22.6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58-43A7-905E-B12DE6EBC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56544"/>
        <c:axId val="69499072"/>
      </c:barChart>
      <c:catAx>
        <c:axId val="8695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9499072"/>
        <c:crosses val="autoZero"/>
        <c:auto val="1"/>
        <c:lblAlgn val="ctr"/>
        <c:lblOffset val="100"/>
        <c:noMultiLvlLbl val="0"/>
      </c:catAx>
      <c:valAx>
        <c:axId val="69499072"/>
        <c:scaling>
          <c:orientation val="minMax"/>
          <c:max val="3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PERCENT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3.915418381812903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869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87600855448624"/>
          <c:y val="0.1263034592586039"/>
          <c:w val="0.86217337416156314"/>
          <c:h val="0.647416438113775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'CHILDREN PERCENT'!$C$4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'CHILDREN PERCENT'!$C$13:$C$19</c:f>
                <c:numCache>
                  <c:formatCode>General</c:formatCode>
                  <c:ptCount val="7"/>
                  <c:pt idx="0">
                    <c:v>2.1000000000000014</c:v>
                  </c:pt>
                  <c:pt idx="1">
                    <c:v>2.4000000000000004</c:v>
                  </c:pt>
                  <c:pt idx="2">
                    <c:v>1.9000000000000004</c:v>
                  </c:pt>
                  <c:pt idx="3">
                    <c:v>1.5999999999999996</c:v>
                  </c:pt>
                  <c:pt idx="4">
                    <c:v>1.8000000000000007</c:v>
                  </c:pt>
                  <c:pt idx="5">
                    <c:v>2</c:v>
                  </c:pt>
                  <c:pt idx="6">
                    <c:v>1.7999999999999989</c:v>
                  </c:pt>
                </c:numCache>
              </c:numRef>
            </c:plus>
            <c:minus>
              <c:numRef>
                <c:f>'CHILDREN PERCENT'!$C$13:$C$19</c:f>
                <c:numCache>
                  <c:formatCode>General</c:formatCode>
                  <c:ptCount val="7"/>
                  <c:pt idx="0">
                    <c:v>2.1000000000000014</c:v>
                  </c:pt>
                  <c:pt idx="1">
                    <c:v>2.4000000000000004</c:v>
                  </c:pt>
                  <c:pt idx="2">
                    <c:v>1.9000000000000004</c:v>
                  </c:pt>
                  <c:pt idx="3">
                    <c:v>1.5999999999999996</c:v>
                  </c:pt>
                  <c:pt idx="4">
                    <c:v>1.8000000000000007</c:v>
                  </c:pt>
                  <c:pt idx="5">
                    <c:v>2</c:v>
                  </c:pt>
                  <c:pt idx="6">
                    <c:v>1.7999999999999989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'CHILDREN PERCENT'!$B$5:$B$11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'CHILDREN PERCENT'!$C$5:$C$11</c:f>
              <c:numCache>
                <c:formatCode>General</c:formatCode>
                <c:ptCount val="7"/>
                <c:pt idx="0">
                  <c:v>18.600000000000001</c:v>
                </c:pt>
                <c:pt idx="1">
                  <c:v>18.3</c:v>
                </c:pt>
                <c:pt idx="2">
                  <c:v>15.9</c:v>
                </c:pt>
                <c:pt idx="3">
                  <c:v>14.7</c:v>
                </c:pt>
                <c:pt idx="4">
                  <c:v>15.5</c:v>
                </c:pt>
                <c:pt idx="5">
                  <c:v>14.3</c:v>
                </c:pt>
                <c:pt idx="6">
                  <c:v>16.7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47-4754-9EDC-A9B3E4BB12AF}"/>
            </c:ext>
          </c:extLst>
        </c:ser>
        <c:ser>
          <c:idx val="1"/>
          <c:order val="1"/>
          <c:tx>
            <c:strRef>
              <c:f>'CHILDREN PERCENT'!$D$4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  <a:prstDash val="sysDash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'CHILDREN PERCENT'!$D$13:$D$19</c:f>
                <c:numCache>
                  <c:formatCode>General</c:formatCode>
                  <c:ptCount val="7"/>
                  <c:pt idx="0">
                    <c:v>3</c:v>
                  </c:pt>
                  <c:pt idx="1">
                    <c:v>2.5</c:v>
                  </c:pt>
                  <c:pt idx="2">
                    <c:v>1.8999999999999986</c:v>
                  </c:pt>
                  <c:pt idx="3">
                    <c:v>2</c:v>
                  </c:pt>
                  <c:pt idx="4">
                    <c:v>2.0999999999999979</c:v>
                  </c:pt>
                  <c:pt idx="5">
                    <c:v>1.8000000000000007</c:v>
                  </c:pt>
                  <c:pt idx="6">
                    <c:v>2</c:v>
                  </c:pt>
                </c:numCache>
              </c:numRef>
            </c:plus>
            <c:minus>
              <c:numRef>
                <c:f>'CHILDREN PERCENT'!$D$13:$D$19</c:f>
                <c:numCache>
                  <c:formatCode>General</c:formatCode>
                  <c:ptCount val="7"/>
                  <c:pt idx="0">
                    <c:v>3</c:v>
                  </c:pt>
                  <c:pt idx="1">
                    <c:v>2.5</c:v>
                  </c:pt>
                  <c:pt idx="2">
                    <c:v>1.8999999999999986</c:v>
                  </c:pt>
                  <c:pt idx="3">
                    <c:v>2</c:v>
                  </c:pt>
                  <c:pt idx="4">
                    <c:v>2.0999999999999979</c:v>
                  </c:pt>
                  <c:pt idx="5">
                    <c:v>1.8000000000000007</c:v>
                  </c:pt>
                  <c:pt idx="6">
                    <c:v>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'CHILDREN PERCENT'!$B$5:$B$11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'CHILDREN PERCENT'!$D$5:$D$11</c:f>
              <c:numCache>
                <c:formatCode>General</c:formatCode>
                <c:ptCount val="7"/>
                <c:pt idx="0">
                  <c:v>20.2</c:v>
                </c:pt>
                <c:pt idx="1">
                  <c:v>20.399999999999999</c:v>
                </c:pt>
                <c:pt idx="2">
                  <c:v>18.399999999999999</c:v>
                </c:pt>
                <c:pt idx="3">
                  <c:v>17.7</c:v>
                </c:pt>
                <c:pt idx="4">
                  <c:v>18.7</c:v>
                </c:pt>
                <c:pt idx="5">
                  <c:v>16</c:v>
                </c:pt>
                <c:pt idx="6">
                  <c:v>17.3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47-4754-9EDC-A9B3E4BB12AF}"/>
            </c:ext>
          </c:extLst>
        </c:ser>
        <c:ser>
          <c:idx val="2"/>
          <c:order val="2"/>
          <c:tx>
            <c:strRef>
              <c:f>'CHILDREN PERCENT'!$E$4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'CHILDREN PERCENT'!$E$13:$E$19</c:f>
                <c:numCache>
                  <c:formatCode>General</c:formatCode>
                  <c:ptCount val="7"/>
                  <c:pt idx="0">
                    <c:v>2.1999999999999993</c:v>
                  </c:pt>
                  <c:pt idx="1">
                    <c:v>1.7999999999999972</c:v>
                  </c:pt>
                  <c:pt idx="2">
                    <c:v>3.5</c:v>
                  </c:pt>
                  <c:pt idx="3">
                    <c:v>3.8999999999999986</c:v>
                  </c:pt>
                  <c:pt idx="4">
                    <c:v>3</c:v>
                  </c:pt>
                  <c:pt idx="5">
                    <c:v>2.1000000000000014</c:v>
                  </c:pt>
                  <c:pt idx="6">
                    <c:v>2.8000000000000007</c:v>
                  </c:pt>
                </c:numCache>
              </c:numRef>
            </c:plus>
            <c:minus>
              <c:numRef>
                <c:f>'CHILDREN PERCENT'!$E$13:$E$19</c:f>
                <c:numCache>
                  <c:formatCode>General</c:formatCode>
                  <c:ptCount val="7"/>
                  <c:pt idx="0">
                    <c:v>2.1999999999999993</c:v>
                  </c:pt>
                  <c:pt idx="1">
                    <c:v>1.7999999999999972</c:v>
                  </c:pt>
                  <c:pt idx="2">
                    <c:v>3.5</c:v>
                  </c:pt>
                  <c:pt idx="3">
                    <c:v>3.8999999999999986</c:v>
                  </c:pt>
                  <c:pt idx="4">
                    <c:v>3</c:v>
                  </c:pt>
                  <c:pt idx="5">
                    <c:v>2.1000000000000014</c:v>
                  </c:pt>
                  <c:pt idx="6">
                    <c:v>2.8000000000000007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'CHILDREN PERCENT'!$B$5:$B$11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'CHILDREN PERCENT'!$E$5:$E$11</c:f>
              <c:numCache>
                <c:formatCode>General</c:formatCode>
                <c:ptCount val="7"/>
                <c:pt idx="0">
                  <c:v>22</c:v>
                </c:pt>
                <c:pt idx="1">
                  <c:v>20.399999999999999</c:v>
                </c:pt>
                <c:pt idx="2">
                  <c:v>25.4</c:v>
                </c:pt>
                <c:pt idx="3">
                  <c:v>23.5</c:v>
                </c:pt>
                <c:pt idx="4">
                  <c:v>19.600000000000001</c:v>
                </c:pt>
                <c:pt idx="5">
                  <c:v>18.5</c:v>
                </c:pt>
                <c:pt idx="6">
                  <c:v>19.3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47-4754-9EDC-A9B3E4BB1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53568"/>
        <c:axId val="96037696"/>
      </c:barChart>
      <c:catAx>
        <c:axId val="10385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96037696"/>
        <c:crosses val="autoZero"/>
        <c:auto val="1"/>
        <c:lblAlgn val="ctr"/>
        <c:lblOffset val="100"/>
        <c:noMultiLvlLbl val="0"/>
      </c:catAx>
      <c:valAx>
        <c:axId val="96037696"/>
        <c:scaling>
          <c:orientation val="minMax"/>
          <c:max val="3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PERCENT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2.857329912412633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03853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DATAEXLS!$S$1</c:f>
              <c:strCache>
                <c:ptCount val="1"/>
                <c:pt idx="0">
                  <c:v>ADMISSIONS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DATAEXLS!$R$2:$R$638</c:f>
              <c:numCache>
                <c:formatCode>m/d/yyyy</c:formatCode>
                <c:ptCount val="637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43466</c:v>
                </c:pt>
                <c:pt idx="213">
                  <c:v>43467</c:v>
                </c:pt>
                <c:pt idx="214">
                  <c:v>43468</c:v>
                </c:pt>
                <c:pt idx="215">
                  <c:v>43469</c:v>
                </c:pt>
                <c:pt idx="216">
                  <c:v>43470</c:v>
                </c:pt>
                <c:pt idx="217">
                  <c:v>43471</c:v>
                </c:pt>
                <c:pt idx="218">
                  <c:v>43472</c:v>
                </c:pt>
                <c:pt idx="219">
                  <c:v>43473</c:v>
                </c:pt>
                <c:pt idx="220">
                  <c:v>43474</c:v>
                </c:pt>
                <c:pt idx="221">
                  <c:v>43475</c:v>
                </c:pt>
                <c:pt idx="222">
                  <c:v>43476</c:v>
                </c:pt>
                <c:pt idx="223">
                  <c:v>43477</c:v>
                </c:pt>
                <c:pt idx="224">
                  <c:v>43478</c:v>
                </c:pt>
                <c:pt idx="225">
                  <c:v>43479</c:v>
                </c:pt>
                <c:pt idx="226">
                  <c:v>43480</c:v>
                </c:pt>
                <c:pt idx="227">
                  <c:v>43481</c:v>
                </c:pt>
                <c:pt idx="228">
                  <c:v>43482</c:v>
                </c:pt>
                <c:pt idx="229">
                  <c:v>43483</c:v>
                </c:pt>
                <c:pt idx="230">
                  <c:v>43484</c:v>
                </c:pt>
                <c:pt idx="231">
                  <c:v>43485</c:v>
                </c:pt>
                <c:pt idx="232">
                  <c:v>43486</c:v>
                </c:pt>
                <c:pt idx="233">
                  <c:v>43487</c:v>
                </c:pt>
                <c:pt idx="234">
                  <c:v>43488</c:v>
                </c:pt>
                <c:pt idx="235">
                  <c:v>43489</c:v>
                </c:pt>
                <c:pt idx="236">
                  <c:v>43490</c:v>
                </c:pt>
                <c:pt idx="237">
                  <c:v>43491</c:v>
                </c:pt>
                <c:pt idx="238">
                  <c:v>43492</c:v>
                </c:pt>
                <c:pt idx="239">
                  <c:v>43493</c:v>
                </c:pt>
                <c:pt idx="240">
                  <c:v>43494</c:v>
                </c:pt>
                <c:pt idx="241">
                  <c:v>43495</c:v>
                </c:pt>
                <c:pt idx="242">
                  <c:v>43496</c:v>
                </c:pt>
                <c:pt idx="243">
                  <c:v>43497</c:v>
                </c:pt>
                <c:pt idx="244">
                  <c:v>43498</c:v>
                </c:pt>
                <c:pt idx="245">
                  <c:v>43499</c:v>
                </c:pt>
                <c:pt idx="246">
                  <c:v>43500</c:v>
                </c:pt>
                <c:pt idx="247">
                  <c:v>43501</c:v>
                </c:pt>
                <c:pt idx="248">
                  <c:v>43502</c:v>
                </c:pt>
                <c:pt idx="249">
                  <c:v>43503</c:v>
                </c:pt>
                <c:pt idx="250">
                  <c:v>43504</c:v>
                </c:pt>
                <c:pt idx="251">
                  <c:v>43505</c:v>
                </c:pt>
                <c:pt idx="252">
                  <c:v>43506</c:v>
                </c:pt>
                <c:pt idx="253">
                  <c:v>43507</c:v>
                </c:pt>
                <c:pt idx="254">
                  <c:v>43508</c:v>
                </c:pt>
                <c:pt idx="255">
                  <c:v>43509</c:v>
                </c:pt>
                <c:pt idx="256">
                  <c:v>43510</c:v>
                </c:pt>
                <c:pt idx="257">
                  <c:v>43511</c:v>
                </c:pt>
                <c:pt idx="258">
                  <c:v>43512</c:v>
                </c:pt>
                <c:pt idx="259">
                  <c:v>43513</c:v>
                </c:pt>
                <c:pt idx="260">
                  <c:v>43514</c:v>
                </c:pt>
                <c:pt idx="261">
                  <c:v>43515</c:v>
                </c:pt>
                <c:pt idx="262">
                  <c:v>43516</c:v>
                </c:pt>
                <c:pt idx="263">
                  <c:v>43517</c:v>
                </c:pt>
                <c:pt idx="264">
                  <c:v>43518</c:v>
                </c:pt>
                <c:pt idx="265">
                  <c:v>43519</c:v>
                </c:pt>
                <c:pt idx="266">
                  <c:v>43520</c:v>
                </c:pt>
                <c:pt idx="267">
                  <c:v>43521</c:v>
                </c:pt>
                <c:pt idx="268">
                  <c:v>43522</c:v>
                </c:pt>
                <c:pt idx="269">
                  <c:v>43523</c:v>
                </c:pt>
                <c:pt idx="270">
                  <c:v>43524</c:v>
                </c:pt>
                <c:pt idx="271">
                  <c:v>43525</c:v>
                </c:pt>
                <c:pt idx="272">
                  <c:v>43526</c:v>
                </c:pt>
                <c:pt idx="273">
                  <c:v>43527</c:v>
                </c:pt>
                <c:pt idx="274">
                  <c:v>43528</c:v>
                </c:pt>
                <c:pt idx="275">
                  <c:v>43529</c:v>
                </c:pt>
                <c:pt idx="276">
                  <c:v>43530</c:v>
                </c:pt>
                <c:pt idx="277">
                  <c:v>43531</c:v>
                </c:pt>
                <c:pt idx="278">
                  <c:v>43532</c:v>
                </c:pt>
                <c:pt idx="279">
                  <c:v>43533</c:v>
                </c:pt>
                <c:pt idx="280">
                  <c:v>43534</c:v>
                </c:pt>
                <c:pt idx="281">
                  <c:v>43535</c:v>
                </c:pt>
                <c:pt idx="282">
                  <c:v>43536</c:v>
                </c:pt>
                <c:pt idx="283">
                  <c:v>43537</c:v>
                </c:pt>
                <c:pt idx="284">
                  <c:v>43538</c:v>
                </c:pt>
                <c:pt idx="285">
                  <c:v>43539</c:v>
                </c:pt>
                <c:pt idx="286">
                  <c:v>43540</c:v>
                </c:pt>
                <c:pt idx="287">
                  <c:v>43541</c:v>
                </c:pt>
                <c:pt idx="288">
                  <c:v>43542</c:v>
                </c:pt>
                <c:pt idx="289">
                  <c:v>43543</c:v>
                </c:pt>
                <c:pt idx="290">
                  <c:v>43544</c:v>
                </c:pt>
                <c:pt idx="291">
                  <c:v>43545</c:v>
                </c:pt>
                <c:pt idx="292">
                  <c:v>43546</c:v>
                </c:pt>
                <c:pt idx="293">
                  <c:v>43547</c:v>
                </c:pt>
                <c:pt idx="294">
                  <c:v>43548</c:v>
                </c:pt>
                <c:pt idx="295">
                  <c:v>43549</c:v>
                </c:pt>
                <c:pt idx="296">
                  <c:v>43550</c:v>
                </c:pt>
                <c:pt idx="297">
                  <c:v>43551</c:v>
                </c:pt>
                <c:pt idx="298">
                  <c:v>43552</c:v>
                </c:pt>
                <c:pt idx="299">
                  <c:v>43553</c:v>
                </c:pt>
                <c:pt idx="300">
                  <c:v>43554</c:v>
                </c:pt>
                <c:pt idx="301">
                  <c:v>43555</c:v>
                </c:pt>
                <c:pt idx="302">
                  <c:v>43556</c:v>
                </c:pt>
                <c:pt idx="303">
                  <c:v>43557</c:v>
                </c:pt>
                <c:pt idx="304">
                  <c:v>43558</c:v>
                </c:pt>
                <c:pt idx="305">
                  <c:v>43559</c:v>
                </c:pt>
                <c:pt idx="306">
                  <c:v>43560</c:v>
                </c:pt>
                <c:pt idx="307">
                  <c:v>43561</c:v>
                </c:pt>
                <c:pt idx="308">
                  <c:v>43562</c:v>
                </c:pt>
                <c:pt idx="309">
                  <c:v>43563</c:v>
                </c:pt>
                <c:pt idx="310">
                  <c:v>43564</c:v>
                </c:pt>
                <c:pt idx="311">
                  <c:v>43565</c:v>
                </c:pt>
                <c:pt idx="312">
                  <c:v>43566</c:v>
                </c:pt>
                <c:pt idx="313">
                  <c:v>43567</c:v>
                </c:pt>
                <c:pt idx="314">
                  <c:v>43568</c:v>
                </c:pt>
                <c:pt idx="315">
                  <c:v>43569</c:v>
                </c:pt>
                <c:pt idx="316">
                  <c:v>43570</c:v>
                </c:pt>
                <c:pt idx="317">
                  <c:v>43571</c:v>
                </c:pt>
                <c:pt idx="318">
                  <c:v>43572</c:v>
                </c:pt>
                <c:pt idx="319">
                  <c:v>43573</c:v>
                </c:pt>
                <c:pt idx="320">
                  <c:v>43574</c:v>
                </c:pt>
                <c:pt idx="321">
                  <c:v>43575</c:v>
                </c:pt>
                <c:pt idx="322">
                  <c:v>43576</c:v>
                </c:pt>
                <c:pt idx="323">
                  <c:v>43577</c:v>
                </c:pt>
                <c:pt idx="324">
                  <c:v>43578</c:v>
                </c:pt>
                <c:pt idx="325">
                  <c:v>43579</c:v>
                </c:pt>
                <c:pt idx="326">
                  <c:v>43580</c:v>
                </c:pt>
                <c:pt idx="327">
                  <c:v>43581</c:v>
                </c:pt>
                <c:pt idx="328">
                  <c:v>43582</c:v>
                </c:pt>
                <c:pt idx="329">
                  <c:v>43583</c:v>
                </c:pt>
                <c:pt idx="330">
                  <c:v>43584</c:v>
                </c:pt>
                <c:pt idx="331">
                  <c:v>43585</c:v>
                </c:pt>
                <c:pt idx="332">
                  <c:v>43586</c:v>
                </c:pt>
                <c:pt idx="333">
                  <c:v>43587</c:v>
                </c:pt>
                <c:pt idx="334">
                  <c:v>43588</c:v>
                </c:pt>
                <c:pt idx="335">
                  <c:v>43589</c:v>
                </c:pt>
                <c:pt idx="336">
                  <c:v>43590</c:v>
                </c:pt>
                <c:pt idx="337">
                  <c:v>43591</c:v>
                </c:pt>
                <c:pt idx="338">
                  <c:v>43592</c:v>
                </c:pt>
                <c:pt idx="339">
                  <c:v>43593</c:v>
                </c:pt>
                <c:pt idx="340">
                  <c:v>43594</c:v>
                </c:pt>
                <c:pt idx="341">
                  <c:v>43595</c:v>
                </c:pt>
                <c:pt idx="342">
                  <c:v>43596</c:v>
                </c:pt>
                <c:pt idx="343">
                  <c:v>43597</c:v>
                </c:pt>
                <c:pt idx="344">
                  <c:v>43598</c:v>
                </c:pt>
                <c:pt idx="345">
                  <c:v>43599</c:v>
                </c:pt>
                <c:pt idx="346">
                  <c:v>43600</c:v>
                </c:pt>
                <c:pt idx="347">
                  <c:v>43601</c:v>
                </c:pt>
                <c:pt idx="348">
                  <c:v>43602</c:v>
                </c:pt>
                <c:pt idx="349">
                  <c:v>43603</c:v>
                </c:pt>
                <c:pt idx="350">
                  <c:v>43604</c:v>
                </c:pt>
                <c:pt idx="351">
                  <c:v>43605</c:v>
                </c:pt>
                <c:pt idx="352">
                  <c:v>43606</c:v>
                </c:pt>
                <c:pt idx="353">
                  <c:v>43607</c:v>
                </c:pt>
                <c:pt idx="354">
                  <c:v>43608</c:v>
                </c:pt>
                <c:pt idx="355">
                  <c:v>43609</c:v>
                </c:pt>
                <c:pt idx="356">
                  <c:v>43610</c:v>
                </c:pt>
                <c:pt idx="357">
                  <c:v>43611</c:v>
                </c:pt>
                <c:pt idx="358">
                  <c:v>43612</c:v>
                </c:pt>
                <c:pt idx="359">
                  <c:v>43613</c:v>
                </c:pt>
                <c:pt idx="360">
                  <c:v>43614</c:v>
                </c:pt>
                <c:pt idx="361">
                  <c:v>43615</c:v>
                </c:pt>
                <c:pt idx="362">
                  <c:v>43616</c:v>
                </c:pt>
                <c:pt idx="363">
                  <c:v>43617</c:v>
                </c:pt>
                <c:pt idx="364">
                  <c:v>43618</c:v>
                </c:pt>
                <c:pt idx="365">
                  <c:v>43619</c:v>
                </c:pt>
                <c:pt idx="366">
                  <c:v>43620</c:v>
                </c:pt>
                <c:pt idx="367">
                  <c:v>43621</c:v>
                </c:pt>
                <c:pt idx="368">
                  <c:v>43622</c:v>
                </c:pt>
                <c:pt idx="369">
                  <c:v>43623</c:v>
                </c:pt>
                <c:pt idx="370">
                  <c:v>43624</c:v>
                </c:pt>
                <c:pt idx="371">
                  <c:v>43625</c:v>
                </c:pt>
                <c:pt idx="372">
                  <c:v>43626</c:v>
                </c:pt>
                <c:pt idx="373">
                  <c:v>43627</c:v>
                </c:pt>
                <c:pt idx="374">
                  <c:v>43628</c:v>
                </c:pt>
                <c:pt idx="375">
                  <c:v>43629</c:v>
                </c:pt>
                <c:pt idx="376">
                  <c:v>43630</c:v>
                </c:pt>
                <c:pt idx="377">
                  <c:v>43631</c:v>
                </c:pt>
                <c:pt idx="378">
                  <c:v>43632</c:v>
                </c:pt>
                <c:pt idx="379">
                  <c:v>43633</c:v>
                </c:pt>
                <c:pt idx="380">
                  <c:v>43634</c:v>
                </c:pt>
                <c:pt idx="381">
                  <c:v>43635</c:v>
                </c:pt>
                <c:pt idx="382">
                  <c:v>43636</c:v>
                </c:pt>
                <c:pt idx="383">
                  <c:v>43637</c:v>
                </c:pt>
                <c:pt idx="384">
                  <c:v>43638</c:v>
                </c:pt>
                <c:pt idx="385">
                  <c:v>43639</c:v>
                </c:pt>
                <c:pt idx="386">
                  <c:v>43640</c:v>
                </c:pt>
                <c:pt idx="387">
                  <c:v>43641</c:v>
                </c:pt>
                <c:pt idx="388">
                  <c:v>43642</c:v>
                </c:pt>
                <c:pt idx="389">
                  <c:v>43643</c:v>
                </c:pt>
                <c:pt idx="390">
                  <c:v>43644</c:v>
                </c:pt>
                <c:pt idx="391">
                  <c:v>43645</c:v>
                </c:pt>
                <c:pt idx="392">
                  <c:v>43646</c:v>
                </c:pt>
                <c:pt idx="393">
                  <c:v>43647</c:v>
                </c:pt>
                <c:pt idx="394">
                  <c:v>43648</c:v>
                </c:pt>
                <c:pt idx="395">
                  <c:v>43649</c:v>
                </c:pt>
                <c:pt idx="396">
                  <c:v>43650</c:v>
                </c:pt>
                <c:pt idx="397">
                  <c:v>43651</c:v>
                </c:pt>
                <c:pt idx="398">
                  <c:v>43652</c:v>
                </c:pt>
                <c:pt idx="399">
                  <c:v>43653</c:v>
                </c:pt>
                <c:pt idx="400">
                  <c:v>43654</c:v>
                </c:pt>
                <c:pt idx="401">
                  <c:v>43655</c:v>
                </c:pt>
                <c:pt idx="402">
                  <c:v>43656</c:v>
                </c:pt>
                <c:pt idx="403">
                  <c:v>43657</c:v>
                </c:pt>
                <c:pt idx="404">
                  <c:v>43658</c:v>
                </c:pt>
                <c:pt idx="405">
                  <c:v>43659</c:v>
                </c:pt>
                <c:pt idx="406">
                  <c:v>43660</c:v>
                </c:pt>
                <c:pt idx="407">
                  <c:v>43661</c:v>
                </c:pt>
                <c:pt idx="408">
                  <c:v>43662</c:v>
                </c:pt>
                <c:pt idx="409">
                  <c:v>43663</c:v>
                </c:pt>
                <c:pt idx="410">
                  <c:v>43664</c:v>
                </c:pt>
                <c:pt idx="411">
                  <c:v>43665</c:v>
                </c:pt>
                <c:pt idx="412">
                  <c:v>43666</c:v>
                </c:pt>
                <c:pt idx="413">
                  <c:v>43667</c:v>
                </c:pt>
                <c:pt idx="414">
                  <c:v>43668</c:v>
                </c:pt>
                <c:pt idx="415">
                  <c:v>43669</c:v>
                </c:pt>
                <c:pt idx="416">
                  <c:v>43670</c:v>
                </c:pt>
                <c:pt idx="417">
                  <c:v>43671</c:v>
                </c:pt>
                <c:pt idx="418">
                  <c:v>43672</c:v>
                </c:pt>
                <c:pt idx="419">
                  <c:v>43673</c:v>
                </c:pt>
                <c:pt idx="420">
                  <c:v>43674</c:v>
                </c:pt>
                <c:pt idx="421">
                  <c:v>43675</c:v>
                </c:pt>
                <c:pt idx="422">
                  <c:v>43676</c:v>
                </c:pt>
                <c:pt idx="423">
                  <c:v>43677</c:v>
                </c:pt>
                <c:pt idx="424">
                  <c:v>43831</c:v>
                </c:pt>
                <c:pt idx="425">
                  <c:v>43832</c:v>
                </c:pt>
                <c:pt idx="426">
                  <c:v>43833</c:v>
                </c:pt>
                <c:pt idx="427">
                  <c:v>43834</c:v>
                </c:pt>
                <c:pt idx="428">
                  <c:v>43835</c:v>
                </c:pt>
                <c:pt idx="429">
                  <c:v>43836</c:v>
                </c:pt>
                <c:pt idx="430">
                  <c:v>43837</c:v>
                </c:pt>
                <c:pt idx="431">
                  <c:v>43838</c:v>
                </c:pt>
                <c:pt idx="432">
                  <c:v>43839</c:v>
                </c:pt>
                <c:pt idx="433">
                  <c:v>43840</c:v>
                </c:pt>
                <c:pt idx="434">
                  <c:v>43841</c:v>
                </c:pt>
                <c:pt idx="435">
                  <c:v>43842</c:v>
                </c:pt>
                <c:pt idx="436">
                  <c:v>43843</c:v>
                </c:pt>
                <c:pt idx="437">
                  <c:v>43844</c:v>
                </c:pt>
                <c:pt idx="438">
                  <c:v>43845</c:v>
                </c:pt>
                <c:pt idx="439">
                  <c:v>43846</c:v>
                </c:pt>
                <c:pt idx="440">
                  <c:v>43847</c:v>
                </c:pt>
                <c:pt idx="441">
                  <c:v>43848</c:v>
                </c:pt>
                <c:pt idx="442">
                  <c:v>43849</c:v>
                </c:pt>
                <c:pt idx="443">
                  <c:v>43850</c:v>
                </c:pt>
                <c:pt idx="444">
                  <c:v>43851</c:v>
                </c:pt>
                <c:pt idx="445">
                  <c:v>43852</c:v>
                </c:pt>
                <c:pt idx="446">
                  <c:v>43853</c:v>
                </c:pt>
                <c:pt idx="447">
                  <c:v>43854</c:v>
                </c:pt>
                <c:pt idx="448">
                  <c:v>43855</c:v>
                </c:pt>
                <c:pt idx="449">
                  <c:v>43856</c:v>
                </c:pt>
                <c:pt idx="450">
                  <c:v>43857</c:v>
                </c:pt>
                <c:pt idx="451">
                  <c:v>43858</c:v>
                </c:pt>
                <c:pt idx="452">
                  <c:v>43859</c:v>
                </c:pt>
                <c:pt idx="453">
                  <c:v>43860</c:v>
                </c:pt>
                <c:pt idx="454">
                  <c:v>43861</c:v>
                </c:pt>
                <c:pt idx="455">
                  <c:v>43862</c:v>
                </c:pt>
                <c:pt idx="456">
                  <c:v>43863</c:v>
                </c:pt>
                <c:pt idx="457">
                  <c:v>43864</c:v>
                </c:pt>
                <c:pt idx="458">
                  <c:v>43865</c:v>
                </c:pt>
                <c:pt idx="459">
                  <c:v>43866</c:v>
                </c:pt>
                <c:pt idx="460">
                  <c:v>43867</c:v>
                </c:pt>
                <c:pt idx="461">
                  <c:v>43868</c:v>
                </c:pt>
                <c:pt idx="462">
                  <c:v>43869</c:v>
                </c:pt>
                <c:pt idx="463">
                  <c:v>43870</c:v>
                </c:pt>
                <c:pt idx="464">
                  <c:v>43871</c:v>
                </c:pt>
                <c:pt idx="465">
                  <c:v>43872</c:v>
                </c:pt>
                <c:pt idx="466">
                  <c:v>43873</c:v>
                </c:pt>
                <c:pt idx="467">
                  <c:v>43874</c:v>
                </c:pt>
                <c:pt idx="468">
                  <c:v>43875</c:v>
                </c:pt>
                <c:pt idx="469">
                  <c:v>43876</c:v>
                </c:pt>
                <c:pt idx="470">
                  <c:v>43877</c:v>
                </c:pt>
                <c:pt idx="471">
                  <c:v>43878</c:v>
                </c:pt>
                <c:pt idx="472">
                  <c:v>43879</c:v>
                </c:pt>
                <c:pt idx="473">
                  <c:v>43880</c:v>
                </c:pt>
                <c:pt idx="474">
                  <c:v>43881</c:v>
                </c:pt>
                <c:pt idx="475">
                  <c:v>43882</c:v>
                </c:pt>
                <c:pt idx="476">
                  <c:v>43883</c:v>
                </c:pt>
                <c:pt idx="477">
                  <c:v>43884</c:v>
                </c:pt>
                <c:pt idx="478">
                  <c:v>43885</c:v>
                </c:pt>
                <c:pt idx="479">
                  <c:v>43886</c:v>
                </c:pt>
                <c:pt idx="480">
                  <c:v>43887</c:v>
                </c:pt>
                <c:pt idx="481">
                  <c:v>43888</c:v>
                </c:pt>
                <c:pt idx="482">
                  <c:v>43889</c:v>
                </c:pt>
                <c:pt idx="483">
                  <c:v>43890</c:v>
                </c:pt>
                <c:pt idx="484">
                  <c:v>43891</c:v>
                </c:pt>
                <c:pt idx="485">
                  <c:v>43892</c:v>
                </c:pt>
                <c:pt idx="486">
                  <c:v>43893</c:v>
                </c:pt>
                <c:pt idx="487">
                  <c:v>43894</c:v>
                </c:pt>
                <c:pt idx="488">
                  <c:v>43895</c:v>
                </c:pt>
                <c:pt idx="489">
                  <c:v>43896</c:v>
                </c:pt>
                <c:pt idx="490">
                  <c:v>43897</c:v>
                </c:pt>
                <c:pt idx="491">
                  <c:v>43898</c:v>
                </c:pt>
                <c:pt idx="492">
                  <c:v>43899</c:v>
                </c:pt>
                <c:pt idx="493">
                  <c:v>43900</c:v>
                </c:pt>
                <c:pt idx="494">
                  <c:v>43901</c:v>
                </c:pt>
                <c:pt idx="495">
                  <c:v>43902</c:v>
                </c:pt>
                <c:pt idx="496">
                  <c:v>43903</c:v>
                </c:pt>
                <c:pt idx="497">
                  <c:v>43904</c:v>
                </c:pt>
                <c:pt idx="498">
                  <c:v>43905</c:v>
                </c:pt>
                <c:pt idx="499">
                  <c:v>43906</c:v>
                </c:pt>
                <c:pt idx="500">
                  <c:v>43907</c:v>
                </c:pt>
                <c:pt idx="501">
                  <c:v>43908</c:v>
                </c:pt>
                <c:pt idx="502">
                  <c:v>43909</c:v>
                </c:pt>
                <c:pt idx="503">
                  <c:v>43910</c:v>
                </c:pt>
                <c:pt idx="504">
                  <c:v>43911</c:v>
                </c:pt>
                <c:pt idx="505">
                  <c:v>43912</c:v>
                </c:pt>
                <c:pt idx="506">
                  <c:v>43913</c:v>
                </c:pt>
                <c:pt idx="507">
                  <c:v>43914</c:v>
                </c:pt>
                <c:pt idx="508">
                  <c:v>43915</c:v>
                </c:pt>
                <c:pt idx="509">
                  <c:v>43916</c:v>
                </c:pt>
                <c:pt idx="510">
                  <c:v>43917</c:v>
                </c:pt>
                <c:pt idx="511">
                  <c:v>43918</c:v>
                </c:pt>
                <c:pt idx="512">
                  <c:v>43919</c:v>
                </c:pt>
                <c:pt idx="513">
                  <c:v>43920</c:v>
                </c:pt>
                <c:pt idx="514">
                  <c:v>43921</c:v>
                </c:pt>
                <c:pt idx="515">
                  <c:v>43922</c:v>
                </c:pt>
                <c:pt idx="516">
                  <c:v>43923</c:v>
                </c:pt>
                <c:pt idx="517">
                  <c:v>43924</c:v>
                </c:pt>
                <c:pt idx="518">
                  <c:v>43925</c:v>
                </c:pt>
                <c:pt idx="519">
                  <c:v>43926</c:v>
                </c:pt>
                <c:pt idx="520">
                  <c:v>43927</c:v>
                </c:pt>
                <c:pt idx="521">
                  <c:v>43928</c:v>
                </c:pt>
                <c:pt idx="522">
                  <c:v>43929</c:v>
                </c:pt>
                <c:pt idx="523">
                  <c:v>43930</c:v>
                </c:pt>
                <c:pt idx="524">
                  <c:v>43931</c:v>
                </c:pt>
                <c:pt idx="525">
                  <c:v>43932</c:v>
                </c:pt>
                <c:pt idx="526">
                  <c:v>43933</c:v>
                </c:pt>
                <c:pt idx="527">
                  <c:v>43934</c:v>
                </c:pt>
                <c:pt idx="528">
                  <c:v>43935</c:v>
                </c:pt>
                <c:pt idx="529">
                  <c:v>43936</c:v>
                </c:pt>
                <c:pt idx="530">
                  <c:v>43937</c:v>
                </c:pt>
                <c:pt idx="531">
                  <c:v>43938</c:v>
                </c:pt>
                <c:pt idx="532">
                  <c:v>43939</c:v>
                </c:pt>
                <c:pt idx="533">
                  <c:v>43940</c:v>
                </c:pt>
                <c:pt idx="534">
                  <c:v>43941</c:v>
                </c:pt>
                <c:pt idx="535">
                  <c:v>43942</c:v>
                </c:pt>
                <c:pt idx="536">
                  <c:v>43943</c:v>
                </c:pt>
                <c:pt idx="537">
                  <c:v>43944</c:v>
                </c:pt>
                <c:pt idx="538">
                  <c:v>43945</c:v>
                </c:pt>
                <c:pt idx="539">
                  <c:v>43946</c:v>
                </c:pt>
                <c:pt idx="540">
                  <c:v>43947</c:v>
                </c:pt>
                <c:pt idx="541">
                  <c:v>43948</c:v>
                </c:pt>
                <c:pt idx="542">
                  <c:v>43949</c:v>
                </c:pt>
                <c:pt idx="543">
                  <c:v>43950</c:v>
                </c:pt>
                <c:pt idx="544">
                  <c:v>43951</c:v>
                </c:pt>
                <c:pt idx="545">
                  <c:v>43952</c:v>
                </c:pt>
                <c:pt idx="546">
                  <c:v>43953</c:v>
                </c:pt>
                <c:pt idx="547">
                  <c:v>43954</c:v>
                </c:pt>
                <c:pt idx="548">
                  <c:v>43955</c:v>
                </c:pt>
                <c:pt idx="549">
                  <c:v>43956</c:v>
                </c:pt>
                <c:pt idx="550">
                  <c:v>43957</c:v>
                </c:pt>
                <c:pt idx="551">
                  <c:v>43958</c:v>
                </c:pt>
                <c:pt idx="552">
                  <c:v>43959</c:v>
                </c:pt>
                <c:pt idx="553">
                  <c:v>43960</c:v>
                </c:pt>
                <c:pt idx="554">
                  <c:v>43961</c:v>
                </c:pt>
                <c:pt idx="555">
                  <c:v>43962</c:v>
                </c:pt>
                <c:pt idx="556">
                  <c:v>43963</c:v>
                </c:pt>
                <c:pt idx="557">
                  <c:v>43964</c:v>
                </c:pt>
                <c:pt idx="558">
                  <c:v>43965</c:v>
                </c:pt>
                <c:pt idx="559">
                  <c:v>43966</c:v>
                </c:pt>
                <c:pt idx="560">
                  <c:v>43967</c:v>
                </c:pt>
                <c:pt idx="561">
                  <c:v>43968</c:v>
                </c:pt>
                <c:pt idx="562">
                  <c:v>43969</c:v>
                </c:pt>
                <c:pt idx="563">
                  <c:v>43970</c:v>
                </c:pt>
                <c:pt idx="564">
                  <c:v>43971</c:v>
                </c:pt>
                <c:pt idx="565">
                  <c:v>43972</c:v>
                </c:pt>
                <c:pt idx="566">
                  <c:v>43973</c:v>
                </c:pt>
                <c:pt idx="567">
                  <c:v>43974</c:v>
                </c:pt>
                <c:pt idx="568">
                  <c:v>43975</c:v>
                </c:pt>
                <c:pt idx="569">
                  <c:v>43976</c:v>
                </c:pt>
                <c:pt idx="570">
                  <c:v>43977</c:v>
                </c:pt>
                <c:pt idx="571">
                  <c:v>43978</c:v>
                </c:pt>
                <c:pt idx="572">
                  <c:v>43979</c:v>
                </c:pt>
                <c:pt idx="573">
                  <c:v>43980</c:v>
                </c:pt>
                <c:pt idx="574">
                  <c:v>43981</c:v>
                </c:pt>
                <c:pt idx="575">
                  <c:v>43982</c:v>
                </c:pt>
                <c:pt idx="576">
                  <c:v>43983</c:v>
                </c:pt>
                <c:pt idx="577">
                  <c:v>43984</c:v>
                </c:pt>
                <c:pt idx="578">
                  <c:v>43985</c:v>
                </c:pt>
                <c:pt idx="579">
                  <c:v>43986</c:v>
                </c:pt>
                <c:pt idx="580">
                  <c:v>43987</c:v>
                </c:pt>
                <c:pt idx="581">
                  <c:v>43988</c:v>
                </c:pt>
                <c:pt idx="582">
                  <c:v>43989</c:v>
                </c:pt>
                <c:pt idx="583">
                  <c:v>43990</c:v>
                </c:pt>
                <c:pt idx="584">
                  <c:v>43991</c:v>
                </c:pt>
                <c:pt idx="585">
                  <c:v>43992</c:v>
                </c:pt>
                <c:pt idx="586">
                  <c:v>43993</c:v>
                </c:pt>
                <c:pt idx="587">
                  <c:v>43994</c:v>
                </c:pt>
                <c:pt idx="588">
                  <c:v>43995</c:v>
                </c:pt>
                <c:pt idx="589">
                  <c:v>43996</c:v>
                </c:pt>
                <c:pt idx="590">
                  <c:v>43997</c:v>
                </c:pt>
                <c:pt idx="591">
                  <c:v>43998</c:v>
                </c:pt>
                <c:pt idx="592">
                  <c:v>43999</c:v>
                </c:pt>
                <c:pt idx="593">
                  <c:v>44000</c:v>
                </c:pt>
                <c:pt idx="594">
                  <c:v>44001</c:v>
                </c:pt>
                <c:pt idx="595">
                  <c:v>44002</c:v>
                </c:pt>
                <c:pt idx="596">
                  <c:v>44003</c:v>
                </c:pt>
                <c:pt idx="597">
                  <c:v>44004</c:v>
                </c:pt>
                <c:pt idx="598">
                  <c:v>44005</c:v>
                </c:pt>
                <c:pt idx="599">
                  <c:v>44006</c:v>
                </c:pt>
                <c:pt idx="600">
                  <c:v>44007</c:v>
                </c:pt>
                <c:pt idx="601">
                  <c:v>44008</c:v>
                </c:pt>
                <c:pt idx="602">
                  <c:v>44009</c:v>
                </c:pt>
                <c:pt idx="603">
                  <c:v>44010</c:v>
                </c:pt>
                <c:pt idx="604">
                  <c:v>44011</c:v>
                </c:pt>
                <c:pt idx="605">
                  <c:v>44012</c:v>
                </c:pt>
                <c:pt idx="606">
                  <c:v>44013</c:v>
                </c:pt>
                <c:pt idx="607">
                  <c:v>44014</c:v>
                </c:pt>
                <c:pt idx="608">
                  <c:v>44015</c:v>
                </c:pt>
                <c:pt idx="609">
                  <c:v>44016</c:v>
                </c:pt>
                <c:pt idx="610">
                  <c:v>44017</c:v>
                </c:pt>
                <c:pt idx="611">
                  <c:v>44018</c:v>
                </c:pt>
                <c:pt idx="612">
                  <c:v>44019</c:v>
                </c:pt>
                <c:pt idx="613">
                  <c:v>44020</c:v>
                </c:pt>
                <c:pt idx="614">
                  <c:v>44021</c:v>
                </c:pt>
                <c:pt idx="615">
                  <c:v>44022</c:v>
                </c:pt>
                <c:pt idx="616">
                  <c:v>44023</c:v>
                </c:pt>
                <c:pt idx="617">
                  <c:v>44024</c:v>
                </c:pt>
                <c:pt idx="618">
                  <c:v>44025</c:v>
                </c:pt>
                <c:pt idx="619">
                  <c:v>44026</c:v>
                </c:pt>
                <c:pt idx="620">
                  <c:v>44027</c:v>
                </c:pt>
                <c:pt idx="621">
                  <c:v>44028</c:v>
                </c:pt>
                <c:pt idx="622">
                  <c:v>44029</c:v>
                </c:pt>
                <c:pt idx="623">
                  <c:v>44030</c:v>
                </c:pt>
                <c:pt idx="624">
                  <c:v>44031</c:v>
                </c:pt>
                <c:pt idx="625">
                  <c:v>44032</c:v>
                </c:pt>
                <c:pt idx="626">
                  <c:v>44033</c:v>
                </c:pt>
                <c:pt idx="627">
                  <c:v>44034</c:v>
                </c:pt>
                <c:pt idx="628">
                  <c:v>44035</c:v>
                </c:pt>
                <c:pt idx="629">
                  <c:v>44036</c:v>
                </c:pt>
                <c:pt idx="630">
                  <c:v>44037</c:v>
                </c:pt>
                <c:pt idx="631">
                  <c:v>44038</c:v>
                </c:pt>
                <c:pt idx="632">
                  <c:v>44039</c:v>
                </c:pt>
                <c:pt idx="633">
                  <c:v>44040</c:v>
                </c:pt>
                <c:pt idx="634">
                  <c:v>44041</c:v>
                </c:pt>
                <c:pt idx="635">
                  <c:v>44042</c:v>
                </c:pt>
                <c:pt idx="636">
                  <c:v>44043</c:v>
                </c:pt>
              </c:numCache>
            </c:numRef>
          </c:xVal>
          <c:yVal>
            <c:numRef>
              <c:f>DATAEXLS!$S$2:$S$638</c:f>
              <c:numCache>
                <c:formatCode>0</c:formatCode>
                <c:ptCount val="637"/>
                <c:pt idx="0">
                  <c:v>66</c:v>
                </c:pt>
                <c:pt idx="1">
                  <c:v>72</c:v>
                </c:pt>
                <c:pt idx="2">
                  <c:v>85</c:v>
                </c:pt>
                <c:pt idx="3">
                  <c:v>83</c:v>
                </c:pt>
                <c:pt idx="4">
                  <c:v>60</c:v>
                </c:pt>
                <c:pt idx="5">
                  <c:v>68</c:v>
                </c:pt>
                <c:pt idx="6">
                  <c:v>82</c:v>
                </c:pt>
                <c:pt idx="7">
                  <c:v>82</c:v>
                </c:pt>
                <c:pt idx="8">
                  <c:v>80</c:v>
                </c:pt>
                <c:pt idx="9">
                  <c:v>91</c:v>
                </c:pt>
                <c:pt idx="10">
                  <c:v>86</c:v>
                </c:pt>
                <c:pt idx="11">
                  <c:v>70</c:v>
                </c:pt>
                <c:pt idx="12">
                  <c:v>47</c:v>
                </c:pt>
                <c:pt idx="13">
                  <c:v>86</c:v>
                </c:pt>
                <c:pt idx="14">
                  <c:v>85</c:v>
                </c:pt>
                <c:pt idx="15">
                  <c:v>86</c:v>
                </c:pt>
                <c:pt idx="16">
                  <c:v>77</c:v>
                </c:pt>
                <c:pt idx="17">
                  <c:v>92</c:v>
                </c:pt>
                <c:pt idx="18">
                  <c:v>53</c:v>
                </c:pt>
                <c:pt idx="19">
                  <c:v>81</c:v>
                </c:pt>
                <c:pt idx="20">
                  <c:v>67</c:v>
                </c:pt>
                <c:pt idx="21">
                  <c:v>72</c:v>
                </c:pt>
                <c:pt idx="22">
                  <c:v>73</c:v>
                </c:pt>
                <c:pt idx="23">
                  <c:v>87</c:v>
                </c:pt>
                <c:pt idx="24">
                  <c:v>81</c:v>
                </c:pt>
                <c:pt idx="25">
                  <c:v>59</c:v>
                </c:pt>
                <c:pt idx="26">
                  <c:v>55</c:v>
                </c:pt>
                <c:pt idx="27">
                  <c:v>91</c:v>
                </c:pt>
                <c:pt idx="28">
                  <c:v>90</c:v>
                </c:pt>
                <c:pt idx="29">
                  <c:v>91</c:v>
                </c:pt>
                <c:pt idx="30">
                  <c:v>101</c:v>
                </c:pt>
                <c:pt idx="31">
                  <c:v>88</c:v>
                </c:pt>
                <c:pt idx="32">
                  <c:v>71</c:v>
                </c:pt>
                <c:pt idx="33">
                  <c:v>63</c:v>
                </c:pt>
                <c:pt idx="34">
                  <c:v>91</c:v>
                </c:pt>
                <c:pt idx="35">
                  <c:v>76</c:v>
                </c:pt>
                <c:pt idx="36">
                  <c:v>73</c:v>
                </c:pt>
                <c:pt idx="37">
                  <c:v>90</c:v>
                </c:pt>
                <c:pt idx="38">
                  <c:v>84</c:v>
                </c:pt>
                <c:pt idx="39">
                  <c:v>70</c:v>
                </c:pt>
                <c:pt idx="40">
                  <c:v>80</c:v>
                </c:pt>
                <c:pt idx="41">
                  <c:v>85</c:v>
                </c:pt>
                <c:pt idx="42">
                  <c:v>79</c:v>
                </c:pt>
                <c:pt idx="43">
                  <c:v>71</c:v>
                </c:pt>
                <c:pt idx="44">
                  <c:v>81</c:v>
                </c:pt>
                <c:pt idx="45">
                  <c:v>92</c:v>
                </c:pt>
                <c:pt idx="46">
                  <c:v>68</c:v>
                </c:pt>
                <c:pt idx="47">
                  <c:v>64</c:v>
                </c:pt>
                <c:pt idx="48">
                  <c:v>72</c:v>
                </c:pt>
                <c:pt idx="49">
                  <c:v>89</c:v>
                </c:pt>
                <c:pt idx="50">
                  <c:v>57</c:v>
                </c:pt>
                <c:pt idx="51">
                  <c:v>83</c:v>
                </c:pt>
                <c:pt idx="52">
                  <c:v>96</c:v>
                </c:pt>
                <c:pt idx="53">
                  <c:v>65</c:v>
                </c:pt>
                <c:pt idx="54">
                  <c:v>76</c:v>
                </c:pt>
                <c:pt idx="55">
                  <c:v>93</c:v>
                </c:pt>
                <c:pt idx="56">
                  <c:v>90</c:v>
                </c:pt>
                <c:pt idx="57">
                  <c:v>83</c:v>
                </c:pt>
                <c:pt idx="58">
                  <c:v>79</c:v>
                </c:pt>
                <c:pt idx="59">
                  <c:v>92</c:v>
                </c:pt>
                <c:pt idx="60">
                  <c:v>83</c:v>
                </c:pt>
                <c:pt idx="61">
                  <c:v>67</c:v>
                </c:pt>
                <c:pt idx="62">
                  <c:v>100</c:v>
                </c:pt>
                <c:pt idx="63">
                  <c:v>78</c:v>
                </c:pt>
                <c:pt idx="64">
                  <c:v>90</c:v>
                </c:pt>
                <c:pt idx="65">
                  <c:v>95</c:v>
                </c:pt>
                <c:pt idx="66">
                  <c:v>105</c:v>
                </c:pt>
                <c:pt idx="67">
                  <c:v>78</c:v>
                </c:pt>
                <c:pt idx="68">
                  <c:v>89</c:v>
                </c:pt>
                <c:pt idx="69">
                  <c:v>117</c:v>
                </c:pt>
                <c:pt idx="70">
                  <c:v>115</c:v>
                </c:pt>
                <c:pt idx="71">
                  <c:v>91</c:v>
                </c:pt>
                <c:pt idx="72">
                  <c:v>84</c:v>
                </c:pt>
                <c:pt idx="73">
                  <c:v>100</c:v>
                </c:pt>
                <c:pt idx="74">
                  <c:v>66</c:v>
                </c:pt>
                <c:pt idx="75">
                  <c:v>74</c:v>
                </c:pt>
                <c:pt idx="76">
                  <c:v>102</c:v>
                </c:pt>
                <c:pt idx="77">
                  <c:v>77</c:v>
                </c:pt>
                <c:pt idx="78">
                  <c:v>76</c:v>
                </c:pt>
                <c:pt idx="79">
                  <c:v>99</c:v>
                </c:pt>
                <c:pt idx="80">
                  <c:v>98</c:v>
                </c:pt>
                <c:pt idx="81">
                  <c:v>91</c:v>
                </c:pt>
                <c:pt idx="82">
                  <c:v>66</c:v>
                </c:pt>
                <c:pt idx="83">
                  <c:v>99</c:v>
                </c:pt>
                <c:pt idx="84">
                  <c:v>106</c:v>
                </c:pt>
                <c:pt idx="85">
                  <c:v>100</c:v>
                </c:pt>
                <c:pt idx="86">
                  <c:v>90</c:v>
                </c:pt>
                <c:pt idx="87">
                  <c:v>115</c:v>
                </c:pt>
                <c:pt idx="88">
                  <c:v>69</c:v>
                </c:pt>
                <c:pt idx="89">
                  <c:v>62</c:v>
                </c:pt>
                <c:pt idx="90">
                  <c:v>87</c:v>
                </c:pt>
                <c:pt idx="91">
                  <c:v>90</c:v>
                </c:pt>
                <c:pt idx="92">
                  <c:v>91</c:v>
                </c:pt>
                <c:pt idx="93">
                  <c:v>98</c:v>
                </c:pt>
                <c:pt idx="94">
                  <c:v>90</c:v>
                </c:pt>
                <c:pt idx="95">
                  <c:v>56</c:v>
                </c:pt>
                <c:pt idx="96">
                  <c:v>71</c:v>
                </c:pt>
                <c:pt idx="97">
                  <c:v>87</c:v>
                </c:pt>
                <c:pt idx="98">
                  <c:v>82</c:v>
                </c:pt>
                <c:pt idx="99">
                  <c:v>77</c:v>
                </c:pt>
                <c:pt idx="100">
                  <c:v>68</c:v>
                </c:pt>
                <c:pt idx="101">
                  <c:v>89</c:v>
                </c:pt>
                <c:pt idx="102">
                  <c:v>75</c:v>
                </c:pt>
                <c:pt idx="103">
                  <c:v>67</c:v>
                </c:pt>
                <c:pt idx="104">
                  <c:v>103</c:v>
                </c:pt>
                <c:pt idx="105">
                  <c:v>75</c:v>
                </c:pt>
                <c:pt idx="106">
                  <c:v>104</c:v>
                </c:pt>
                <c:pt idx="107">
                  <c:v>99</c:v>
                </c:pt>
                <c:pt idx="108">
                  <c:v>103</c:v>
                </c:pt>
                <c:pt idx="109">
                  <c:v>82</c:v>
                </c:pt>
                <c:pt idx="110">
                  <c:v>69</c:v>
                </c:pt>
                <c:pt idx="111">
                  <c:v>91</c:v>
                </c:pt>
                <c:pt idx="112">
                  <c:v>86</c:v>
                </c:pt>
                <c:pt idx="113">
                  <c:v>93</c:v>
                </c:pt>
                <c:pt idx="114">
                  <c:v>93</c:v>
                </c:pt>
                <c:pt idx="115">
                  <c:v>102</c:v>
                </c:pt>
                <c:pt idx="116">
                  <c:v>71</c:v>
                </c:pt>
                <c:pt idx="117">
                  <c:v>65</c:v>
                </c:pt>
                <c:pt idx="118">
                  <c:v>105</c:v>
                </c:pt>
                <c:pt idx="119">
                  <c:v>70</c:v>
                </c:pt>
                <c:pt idx="120">
                  <c:v>90</c:v>
                </c:pt>
                <c:pt idx="121">
                  <c:v>89</c:v>
                </c:pt>
                <c:pt idx="122">
                  <c:v>115</c:v>
                </c:pt>
                <c:pt idx="123">
                  <c:v>99</c:v>
                </c:pt>
                <c:pt idx="124">
                  <c:v>76</c:v>
                </c:pt>
                <c:pt idx="125">
                  <c:v>93</c:v>
                </c:pt>
                <c:pt idx="126">
                  <c:v>91</c:v>
                </c:pt>
                <c:pt idx="127">
                  <c:v>73</c:v>
                </c:pt>
                <c:pt idx="128">
                  <c:v>84</c:v>
                </c:pt>
                <c:pt idx="129">
                  <c:v>89</c:v>
                </c:pt>
                <c:pt idx="130">
                  <c:v>84</c:v>
                </c:pt>
                <c:pt idx="131">
                  <c:v>61</c:v>
                </c:pt>
                <c:pt idx="132">
                  <c:v>88</c:v>
                </c:pt>
                <c:pt idx="133">
                  <c:v>80</c:v>
                </c:pt>
                <c:pt idx="134">
                  <c:v>85</c:v>
                </c:pt>
                <c:pt idx="135">
                  <c:v>78</c:v>
                </c:pt>
                <c:pt idx="136">
                  <c:v>83</c:v>
                </c:pt>
                <c:pt idx="137">
                  <c:v>85</c:v>
                </c:pt>
                <c:pt idx="138">
                  <c:v>56</c:v>
                </c:pt>
                <c:pt idx="139">
                  <c:v>68</c:v>
                </c:pt>
                <c:pt idx="140">
                  <c:v>116</c:v>
                </c:pt>
                <c:pt idx="141">
                  <c:v>91</c:v>
                </c:pt>
                <c:pt idx="142">
                  <c:v>71</c:v>
                </c:pt>
                <c:pt idx="143">
                  <c:v>75</c:v>
                </c:pt>
                <c:pt idx="144">
                  <c:v>71</c:v>
                </c:pt>
                <c:pt idx="145">
                  <c:v>55</c:v>
                </c:pt>
                <c:pt idx="146">
                  <c:v>97</c:v>
                </c:pt>
                <c:pt idx="147">
                  <c:v>87</c:v>
                </c:pt>
                <c:pt idx="148">
                  <c:v>68</c:v>
                </c:pt>
                <c:pt idx="149">
                  <c:v>92</c:v>
                </c:pt>
                <c:pt idx="150">
                  <c:v>86</c:v>
                </c:pt>
                <c:pt idx="151">
                  <c:v>87</c:v>
                </c:pt>
                <c:pt idx="152">
                  <c:v>60</c:v>
                </c:pt>
                <c:pt idx="153">
                  <c:v>104</c:v>
                </c:pt>
                <c:pt idx="154">
                  <c:v>84</c:v>
                </c:pt>
                <c:pt idx="155">
                  <c:v>70</c:v>
                </c:pt>
                <c:pt idx="156">
                  <c:v>82</c:v>
                </c:pt>
                <c:pt idx="157">
                  <c:v>103</c:v>
                </c:pt>
                <c:pt idx="158">
                  <c:v>76</c:v>
                </c:pt>
                <c:pt idx="159">
                  <c:v>66</c:v>
                </c:pt>
                <c:pt idx="160">
                  <c:v>92</c:v>
                </c:pt>
                <c:pt idx="161">
                  <c:v>86</c:v>
                </c:pt>
                <c:pt idx="162">
                  <c:v>80</c:v>
                </c:pt>
                <c:pt idx="163">
                  <c:v>77</c:v>
                </c:pt>
                <c:pt idx="164">
                  <c:v>82</c:v>
                </c:pt>
                <c:pt idx="165">
                  <c:v>77</c:v>
                </c:pt>
                <c:pt idx="166">
                  <c:v>58</c:v>
                </c:pt>
                <c:pt idx="167">
                  <c:v>87</c:v>
                </c:pt>
                <c:pt idx="168">
                  <c:v>92</c:v>
                </c:pt>
                <c:pt idx="169">
                  <c:v>89</c:v>
                </c:pt>
                <c:pt idx="170">
                  <c:v>63</c:v>
                </c:pt>
                <c:pt idx="171">
                  <c:v>86</c:v>
                </c:pt>
                <c:pt idx="172">
                  <c:v>70</c:v>
                </c:pt>
                <c:pt idx="173">
                  <c:v>76</c:v>
                </c:pt>
                <c:pt idx="174">
                  <c:v>111</c:v>
                </c:pt>
                <c:pt idx="175">
                  <c:v>90</c:v>
                </c:pt>
                <c:pt idx="176">
                  <c:v>85</c:v>
                </c:pt>
                <c:pt idx="177">
                  <c:v>86</c:v>
                </c:pt>
                <c:pt idx="178">
                  <c:v>71</c:v>
                </c:pt>
                <c:pt idx="179">
                  <c:v>69</c:v>
                </c:pt>
                <c:pt idx="180">
                  <c:v>61</c:v>
                </c:pt>
                <c:pt idx="181">
                  <c:v>80</c:v>
                </c:pt>
                <c:pt idx="182">
                  <c:v>72</c:v>
                </c:pt>
                <c:pt idx="183">
                  <c:v>81</c:v>
                </c:pt>
                <c:pt idx="184">
                  <c:v>105</c:v>
                </c:pt>
                <c:pt idx="185">
                  <c:v>92</c:v>
                </c:pt>
                <c:pt idx="186">
                  <c:v>74</c:v>
                </c:pt>
                <c:pt idx="187">
                  <c:v>74</c:v>
                </c:pt>
                <c:pt idx="188">
                  <c:v>88</c:v>
                </c:pt>
                <c:pt idx="189">
                  <c:v>92</c:v>
                </c:pt>
                <c:pt idx="190">
                  <c:v>83</c:v>
                </c:pt>
                <c:pt idx="191">
                  <c:v>92</c:v>
                </c:pt>
                <c:pt idx="192">
                  <c:v>95</c:v>
                </c:pt>
                <c:pt idx="193">
                  <c:v>87</c:v>
                </c:pt>
                <c:pt idx="194">
                  <c:v>74</c:v>
                </c:pt>
                <c:pt idx="195">
                  <c:v>84</c:v>
                </c:pt>
                <c:pt idx="196">
                  <c:v>73</c:v>
                </c:pt>
                <c:pt idx="197">
                  <c:v>91</c:v>
                </c:pt>
                <c:pt idx="198">
                  <c:v>87</c:v>
                </c:pt>
                <c:pt idx="199">
                  <c:v>102</c:v>
                </c:pt>
                <c:pt idx="200">
                  <c:v>82</c:v>
                </c:pt>
                <c:pt idx="201">
                  <c:v>63</c:v>
                </c:pt>
                <c:pt idx="202">
                  <c:v>73</c:v>
                </c:pt>
                <c:pt idx="203">
                  <c:v>80</c:v>
                </c:pt>
                <c:pt idx="204">
                  <c:v>82</c:v>
                </c:pt>
                <c:pt idx="205">
                  <c:v>82</c:v>
                </c:pt>
                <c:pt idx="206">
                  <c:v>72</c:v>
                </c:pt>
                <c:pt idx="207">
                  <c:v>71</c:v>
                </c:pt>
                <c:pt idx="208">
                  <c:v>64</c:v>
                </c:pt>
                <c:pt idx="209">
                  <c:v>77</c:v>
                </c:pt>
                <c:pt idx="210">
                  <c:v>81</c:v>
                </c:pt>
                <c:pt idx="211">
                  <c:v>80</c:v>
                </c:pt>
                <c:pt idx="212">
                  <c:v>90</c:v>
                </c:pt>
                <c:pt idx="213">
                  <c:v>75</c:v>
                </c:pt>
                <c:pt idx="214">
                  <c:v>77</c:v>
                </c:pt>
                <c:pt idx="215">
                  <c:v>60</c:v>
                </c:pt>
                <c:pt idx="216">
                  <c:v>57</c:v>
                </c:pt>
                <c:pt idx="217">
                  <c:v>74</c:v>
                </c:pt>
                <c:pt idx="218">
                  <c:v>89</c:v>
                </c:pt>
                <c:pt idx="219">
                  <c:v>75</c:v>
                </c:pt>
                <c:pt idx="220">
                  <c:v>61</c:v>
                </c:pt>
                <c:pt idx="221">
                  <c:v>73</c:v>
                </c:pt>
                <c:pt idx="222">
                  <c:v>73</c:v>
                </c:pt>
                <c:pt idx="223">
                  <c:v>65</c:v>
                </c:pt>
                <c:pt idx="224">
                  <c:v>82</c:v>
                </c:pt>
                <c:pt idx="225">
                  <c:v>64</c:v>
                </c:pt>
                <c:pt idx="226">
                  <c:v>91</c:v>
                </c:pt>
                <c:pt idx="227">
                  <c:v>65</c:v>
                </c:pt>
                <c:pt idx="228">
                  <c:v>81</c:v>
                </c:pt>
                <c:pt idx="229">
                  <c:v>61</c:v>
                </c:pt>
                <c:pt idx="230">
                  <c:v>65</c:v>
                </c:pt>
                <c:pt idx="231">
                  <c:v>78</c:v>
                </c:pt>
                <c:pt idx="232">
                  <c:v>74</c:v>
                </c:pt>
                <c:pt idx="233">
                  <c:v>84</c:v>
                </c:pt>
                <c:pt idx="234">
                  <c:v>92</c:v>
                </c:pt>
                <c:pt idx="235">
                  <c:v>90</c:v>
                </c:pt>
                <c:pt idx="236">
                  <c:v>74</c:v>
                </c:pt>
                <c:pt idx="237">
                  <c:v>75</c:v>
                </c:pt>
                <c:pt idx="238">
                  <c:v>89</c:v>
                </c:pt>
                <c:pt idx="239">
                  <c:v>69</c:v>
                </c:pt>
                <c:pt idx="240">
                  <c:v>64</c:v>
                </c:pt>
                <c:pt idx="241">
                  <c:v>75</c:v>
                </c:pt>
                <c:pt idx="242">
                  <c:v>79</c:v>
                </c:pt>
                <c:pt idx="243">
                  <c:v>55</c:v>
                </c:pt>
                <c:pt idx="244">
                  <c:v>57</c:v>
                </c:pt>
                <c:pt idx="245">
                  <c:v>93</c:v>
                </c:pt>
                <c:pt idx="246">
                  <c:v>69</c:v>
                </c:pt>
                <c:pt idx="247">
                  <c:v>76</c:v>
                </c:pt>
                <c:pt idx="248">
                  <c:v>70</c:v>
                </c:pt>
                <c:pt idx="249">
                  <c:v>59</c:v>
                </c:pt>
                <c:pt idx="250">
                  <c:v>77</c:v>
                </c:pt>
                <c:pt idx="251">
                  <c:v>60</c:v>
                </c:pt>
                <c:pt idx="252">
                  <c:v>72</c:v>
                </c:pt>
                <c:pt idx="253">
                  <c:v>67</c:v>
                </c:pt>
                <c:pt idx="254">
                  <c:v>77</c:v>
                </c:pt>
                <c:pt idx="255">
                  <c:v>103</c:v>
                </c:pt>
                <c:pt idx="256">
                  <c:v>94</c:v>
                </c:pt>
                <c:pt idx="257">
                  <c:v>60</c:v>
                </c:pt>
                <c:pt idx="258">
                  <c:v>66</c:v>
                </c:pt>
                <c:pt idx="259">
                  <c:v>86</c:v>
                </c:pt>
                <c:pt idx="260">
                  <c:v>89</c:v>
                </c:pt>
                <c:pt idx="261">
                  <c:v>62</c:v>
                </c:pt>
                <c:pt idx="262">
                  <c:v>85</c:v>
                </c:pt>
                <c:pt idx="263">
                  <c:v>78</c:v>
                </c:pt>
                <c:pt idx="264">
                  <c:v>55</c:v>
                </c:pt>
                <c:pt idx="265">
                  <c:v>63</c:v>
                </c:pt>
                <c:pt idx="266">
                  <c:v>85</c:v>
                </c:pt>
                <c:pt idx="267">
                  <c:v>67</c:v>
                </c:pt>
                <c:pt idx="268">
                  <c:v>73</c:v>
                </c:pt>
                <c:pt idx="269">
                  <c:v>67</c:v>
                </c:pt>
                <c:pt idx="270">
                  <c:v>76</c:v>
                </c:pt>
                <c:pt idx="271">
                  <c:v>56</c:v>
                </c:pt>
                <c:pt idx="272">
                  <c:v>54</c:v>
                </c:pt>
                <c:pt idx="273">
                  <c:v>94</c:v>
                </c:pt>
                <c:pt idx="274">
                  <c:v>72</c:v>
                </c:pt>
                <c:pt idx="275">
                  <c:v>69</c:v>
                </c:pt>
                <c:pt idx="276">
                  <c:v>72</c:v>
                </c:pt>
                <c:pt idx="277">
                  <c:v>86</c:v>
                </c:pt>
                <c:pt idx="278">
                  <c:v>72</c:v>
                </c:pt>
                <c:pt idx="279">
                  <c:v>61</c:v>
                </c:pt>
                <c:pt idx="280">
                  <c:v>90</c:v>
                </c:pt>
                <c:pt idx="281">
                  <c:v>85</c:v>
                </c:pt>
                <c:pt idx="282">
                  <c:v>78</c:v>
                </c:pt>
                <c:pt idx="283">
                  <c:v>80</c:v>
                </c:pt>
                <c:pt idx="284">
                  <c:v>70</c:v>
                </c:pt>
                <c:pt idx="285">
                  <c:v>63</c:v>
                </c:pt>
                <c:pt idx="286">
                  <c:v>68</c:v>
                </c:pt>
                <c:pt idx="287">
                  <c:v>84</c:v>
                </c:pt>
                <c:pt idx="288">
                  <c:v>67</c:v>
                </c:pt>
                <c:pt idx="289">
                  <c:v>74</c:v>
                </c:pt>
                <c:pt idx="290">
                  <c:v>72</c:v>
                </c:pt>
                <c:pt idx="291">
                  <c:v>72</c:v>
                </c:pt>
                <c:pt idx="292">
                  <c:v>91</c:v>
                </c:pt>
                <c:pt idx="293">
                  <c:v>77</c:v>
                </c:pt>
                <c:pt idx="294">
                  <c:v>105</c:v>
                </c:pt>
                <c:pt idx="295">
                  <c:v>84</c:v>
                </c:pt>
                <c:pt idx="296">
                  <c:v>70</c:v>
                </c:pt>
                <c:pt idx="297">
                  <c:v>85</c:v>
                </c:pt>
                <c:pt idx="298">
                  <c:v>100</c:v>
                </c:pt>
                <c:pt idx="299">
                  <c:v>63</c:v>
                </c:pt>
                <c:pt idx="300">
                  <c:v>62</c:v>
                </c:pt>
                <c:pt idx="301">
                  <c:v>88</c:v>
                </c:pt>
                <c:pt idx="302">
                  <c:v>61</c:v>
                </c:pt>
                <c:pt idx="303">
                  <c:v>87</c:v>
                </c:pt>
                <c:pt idx="304">
                  <c:v>73</c:v>
                </c:pt>
                <c:pt idx="305">
                  <c:v>92</c:v>
                </c:pt>
                <c:pt idx="306">
                  <c:v>67</c:v>
                </c:pt>
                <c:pt idx="307">
                  <c:v>68</c:v>
                </c:pt>
                <c:pt idx="308">
                  <c:v>107</c:v>
                </c:pt>
                <c:pt idx="309">
                  <c:v>85</c:v>
                </c:pt>
                <c:pt idx="310">
                  <c:v>74</c:v>
                </c:pt>
                <c:pt idx="311">
                  <c:v>86</c:v>
                </c:pt>
                <c:pt idx="312">
                  <c:v>84</c:v>
                </c:pt>
                <c:pt idx="313">
                  <c:v>73</c:v>
                </c:pt>
                <c:pt idx="314">
                  <c:v>68</c:v>
                </c:pt>
                <c:pt idx="315">
                  <c:v>95</c:v>
                </c:pt>
                <c:pt idx="316">
                  <c:v>91</c:v>
                </c:pt>
                <c:pt idx="317">
                  <c:v>69</c:v>
                </c:pt>
                <c:pt idx="318">
                  <c:v>72</c:v>
                </c:pt>
                <c:pt idx="319">
                  <c:v>77</c:v>
                </c:pt>
                <c:pt idx="320">
                  <c:v>56</c:v>
                </c:pt>
                <c:pt idx="321">
                  <c:v>53</c:v>
                </c:pt>
                <c:pt idx="322">
                  <c:v>78</c:v>
                </c:pt>
                <c:pt idx="323">
                  <c:v>66</c:v>
                </c:pt>
                <c:pt idx="324">
                  <c:v>72</c:v>
                </c:pt>
                <c:pt idx="325">
                  <c:v>58</c:v>
                </c:pt>
                <c:pt idx="326">
                  <c:v>69</c:v>
                </c:pt>
                <c:pt idx="327">
                  <c:v>56</c:v>
                </c:pt>
                <c:pt idx="328">
                  <c:v>51</c:v>
                </c:pt>
                <c:pt idx="329">
                  <c:v>97</c:v>
                </c:pt>
                <c:pt idx="330">
                  <c:v>74</c:v>
                </c:pt>
                <c:pt idx="331">
                  <c:v>65</c:v>
                </c:pt>
                <c:pt idx="332">
                  <c:v>72</c:v>
                </c:pt>
                <c:pt idx="333">
                  <c:v>73</c:v>
                </c:pt>
                <c:pt idx="334">
                  <c:v>62</c:v>
                </c:pt>
                <c:pt idx="335">
                  <c:v>59</c:v>
                </c:pt>
                <c:pt idx="336">
                  <c:v>84</c:v>
                </c:pt>
                <c:pt idx="337">
                  <c:v>60</c:v>
                </c:pt>
                <c:pt idx="338">
                  <c:v>93</c:v>
                </c:pt>
                <c:pt idx="339">
                  <c:v>68</c:v>
                </c:pt>
                <c:pt idx="340">
                  <c:v>88</c:v>
                </c:pt>
                <c:pt idx="341">
                  <c:v>72</c:v>
                </c:pt>
                <c:pt idx="342">
                  <c:v>61</c:v>
                </c:pt>
                <c:pt idx="343">
                  <c:v>90</c:v>
                </c:pt>
                <c:pt idx="344">
                  <c:v>94</c:v>
                </c:pt>
                <c:pt idx="345">
                  <c:v>84</c:v>
                </c:pt>
                <c:pt idx="346">
                  <c:v>79</c:v>
                </c:pt>
                <c:pt idx="347">
                  <c:v>98</c:v>
                </c:pt>
                <c:pt idx="348">
                  <c:v>78</c:v>
                </c:pt>
                <c:pt idx="349">
                  <c:v>54</c:v>
                </c:pt>
                <c:pt idx="350">
                  <c:v>91</c:v>
                </c:pt>
                <c:pt idx="351">
                  <c:v>61</c:v>
                </c:pt>
                <c:pt idx="352">
                  <c:v>79</c:v>
                </c:pt>
                <c:pt idx="353">
                  <c:v>60</c:v>
                </c:pt>
                <c:pt idx="354">
                  <c:v>68</c:v>
                </c:pt>
                <c:pt idx="355">
                  <c:v>81</c:v>
                </c:pt>
                <c:pt idx="356">
                  <c:v>69</c:v>
                </c:pt>
                <c:pt idx="357">
                  <c:v>102</c:v>
                </c:pt>
                <c:pt idx="358">
                  <c:v>72</c:v>
                </c:pt>
                <c:pt idx="359">
                  <c:v>85</c:v>
                </c:pt>
                <c:pt idx="360">
                  <c:v>77</c:v>
                </c:pt>
                <c:pt idx="361">
                  <c:v>100</c:v>
                </c:pt>
                <c:pt idx="362">
                  <c:v>75</c:v>
                </c:pt>
                <c:pt idx="363">
                  <c:v>62</c:v>
                </c:pt>
                <c:pt idx="364">
                  <c:v>96</c:v>
                </c:pt>
                <c:pt idx="365">
                  <c:v>103</c:v>
                </c:pt>
                <c:pt idx="366">
                  <c:v>90</c:v>
                </c:pt>
                <c:pt idx="367">
                  <c:v>67</c:v>
                </c:pt>
                <c:pt idx="368">
                  <c:v>83</c:v>
                </c:pt>
                <c:pt idx="369">
                  <c:v>77</c:v>
                </c:pt>
                <c:pt idx="370">
                  <c:v>73</c:v>
                </c:pt>
                <c:pt idx="371">
                  <c:v>76</c:v>
                </c:pt>
                <c:pt idx="372">
                  <c:v>72</c:v>
                </c:pt>
                <c:pt idx="373">
                  <c:v>81</c:v>
                </c:pt>
                <c:pt idx="374">
                  <c:v>97</c:v>
                </c:pt>
                <c:pt idx="375">
                  <c:v>94</c:v>
                </c:pt>
                <c:pt idx="376">
                  <c:v>84</c:v>
                </c:pt>
                <c:pt idx="377">
                  <c:v>71</c:v>
                </c:pt>
                <c:pt idx="378">
                  <c:v>86</c:v>
                </c:pt>
                <c:pt idx="379">
                  <c:v>81</c:v>
                </c:pt>
                <c:pt idx="380">
                  <c:v>89</c:v>
                </c:pt>
                <c:pt idx="381">
                  <c:v>97</c:v>
                </c:pt>
                <c:pt idx="382">
                  <c:v>91</c:v>
                </c:pt>
                <c:pt idx="383">
                  <c:v>81</c:v>
                </c:pt>
                <c:pt idx="384">
                  <c:v>80</c:v>
                </c:pt>
                <c:pt idx="385">
                  <c:v>117</c:v>
                </c:pt>
                <c:pt idx="386">
                  <c:v>83</c:v>
                </c:pt>
                <c:pt idx="387">
                  <c:v>100</c:v>
                </c:pt>
                <c:pt idx="388">
                  <c:v>72</c:v>
                </c:pt>
                <c:pt idx="389">
                  <c:v>93</c:v>
                </c:pt>
                <c:pt idx="390">
                  <c:v>72</c:v>
                </c:pt>
                <c:pt idx="391">
                  <c:v>63</c:v>
                </c:pt>
                <c:pt idx="392">
                  <c:v>94</c:v>
                </c:pt>
                <c:pt idx="393">
                  <c:v>74</c:v>
                </c:pt>
                <c:pt idx="394">
                  <c:v>87</c:v>
                </c:pt>
                <c:pt idx="395">
                  <c:v>96</c:v>
                </c:pt>
                <c:pt idx="396">
                  <c:v>100</c:v>
                </c:pt>
                <c:pt idx="397">
                  <c:v>86</c:v>
                </c:pt>
                <c:pt idx="398">
                  <c:v>58</c:v>
                </c:pt>
                <c:pt idx="399">
                  <c:v>104</c:v>
                </c:pt>
                <c:pt idx="400">
                  <c:v>79</c:v>
                </c:pt>
                <c:pt idx="401">
                  <c:v>93</c:v>
                </c:pt>
                <c:pt idx="402">
                  <c:v>105</c:v>
                </c:pt>
                <c:pt idx="403">
                  <c:v>90</c:v>
                </c:pt>
                <c:pt idx="404">
                  <c:v>78</c:v>
                </c:pt>
                <c:pt idx="405">
                  <c:v>61</c:v>
                </c:pt>
                <c:pt idx="406">
                  <c:v>100</c:v>
                </c:pt>
                <c:pt idx="407">
                  <c:v>87</c:v>
                </c:pt>
                <c:pt idx="408">
                  <c:v>91</c:v>
                </c:pt>
                <c:pt idx="409">
                  <c:v>83</c:v>
                </c:pt>
                <c:pt idx="410">
                  <c:v>95</c:v>
                </c:pt>
                <c:pt idx="411">
                  <c:v>71</c:v>
                </c:pt>
                <c:pt idx="412">
                  <c:v>65</c:v>
                </c:pt>
                <c:pt idx="413">
                  <c:v>94</c:v>
                </c:pt>
                <c:pt idx="414">
                  <c:v>73</c:v>
                </c:pt>
                <c:pt idx="415">
                  <c:v>86</c:v>
                </c:pt>
                <c:pt idx="416">
                  <c:v>73</c:v>
                </c:pt>
                <c:pt idx="417">
                  <c:v>88</c:v>
                </c:pt>
                <c:pt idx="418">
                  <c:v>68</c:v>
                </c:pt>
                <c:pt idx="419">
                  <c:v>81</c:v>
                </c:pt>
                <c:pt idx="420">
                  <c:v>73</c:v>
                </c:pt>
                <c:pt idx="421">
                  <c:v>85</c:v>
                </c:pt>
                <c:pt idx="422">
                  <c:v>94</c:v>
                </c:pt>
                <c:pt idx="423">
                  <c:v>92</c:v>
                </c:pt>
                <c:pt idx="424">
                  <c:v>96</c:v>
                </c:pt>
                <c:pt idx="425">
                  <c:v>58</c:v>
                </c:pt>
                <c:pt idx="426">
                  <c:v>69</c:v>
                </c:pt>
                <c:pt idx="427">
                  <c:v>45</c:v>
                </c:pt>
                <c:pt idx="428">
                  <c:v>94</c:v>
                </c:pt>
                <c:pt idx="429">
                  <c:v>88</c:v>
                </c:pt>
                <c:pt idx="430">
                  <c:v>73</c:v>
                </c:pt>
                <c:pt idx="431">
                  <c:v>69</c:v>
                </c:pt>
                <c:pt idx="432">
                  <c:v>80</c:v>
                </c:pt>
                <c:pt idx="433">
                  <c:v>64</c:v>
                </c:pt>
                <c:pt idx="434">
                  <c:v>75</c:v>
                </c:pt>
                <c:pt idx="435">
                  <c:v>85</c:v>
                </c:pt>
                <c:pt idx="436">
                  <c:v>86</c:v>
                </c:pt>
                <c:pt idx="437">
                  <c:v>76</c:v>
                </c:pt>
                <c:pt idx="438">
                  <c:v>70</c:v>
                </c:pt>
                <c:pt idx="439">
                  <c:v>90</c:v>
                </c:pt>
                <c:pt idx="440">
                  <c:v>69</c:v>
                </c:pt>
                <c:pt idx="441">
                  <c:v>57</c:v>
                </c:pt>
                <c:pt idx="442">
                  <c:v>77</c:v>
                </c:pt>
                <c:pt idx="443">
                  <c:v>71</c:v>
                </c:pt>
                <c:pt idx="444">
                  <c:v>63</c:v>
                </c:pt>
                <c:pt idx="445">
                  <c:v>76</c:v>
                </c:pt>
                <c:pt idx="446">
                  <c:v>63</c:v>
                </c:pt>
                <c:pt idx="447">
                  <c:v>50</c:v>
                </c:pt>
                <c:pt idx="448">
                  <c:v>73</c:v>
                </c:pt>
                <c:pt idx="449">
                  <c:v>77</c:v>
                </c:pt>
                <c:pt idx="450">
                  <c:v>73</c:v>
                </c:pt>
                <c:pt idx="451">
                  <c:v>61</c:v>
                </c:pt>
                <c:pt idx="452">
                  <c:v>78</c:v>
                </c:pt>
                <c:pt idx="453">
                  <c:v>92</c:v>
                </c:pt>
                <c:pt idx="454">
                  <c:v>74</c:v>
                </c:pt>
                <c:pt idx="455">
                  <c:v>74</c:v>
                </c:pt>
                <c:pt idx="456">
                  <c:v>89</c:v>
                </c:pt>
                <c:pt idx="457">
                  <c:v>83</c:v>
                </c:pt>
                <c:pt idx="458">
                  <c:v>69</c:v>
                </c:pt>
                <c:pt idx="459">
                  <c:v>85</c:v>
                </c:pt>
                <c:pt idx="460">
                  <c:v>80</c:v>
                </c:pt>
                <c:pt idx="461">
                  <c:v>73</c:v>
                </c:pt>
                <c:pt idx="462">
                  <c:v>52</c:v>
                </c:pt>
                <c:pt idx="463">
                  <c:v>86</c:v>
                </c:pt>
                <c:pt idx="464">
                  <c:v>78</c:v>
                </c:pt>
                <c:pt idx="465">
                  <c:v>65</c:v>
                </c:pt>
                <c:pt idx="466">
                  <c:v>79</c:v>
                </c:pt>
                <c:pt idx="467">
                  <c:v>104</c:v>
                </c:pt>
                <c:pt idx="468">
                  <c:v>76</c:v>
                </c:pt>
                <c:pt idx="469">
                  <c:v>58</c:v>
                </c:pt>
                <c:pt idx="470">
                  <c:v>76</c:v>
                </c:pt>
                <c:pt idx="471">
                  <c:v>74</c:v>
                </c:pt>
                <c:pt idx="472">
                  <c:v>62</c:v>
                </c:pt>
                <c:pt idx="473">
                  <c:v>76</c:v>
                </c:pt>
                <c:pt idx="474">
                  <c:v>86</c:v>
                </c:pt>
                <c:pt idx="475">
                  <c:v>66</c:v>
                </c:pt>
                <c:pt idx="476">
                  <c:v>71</c:v>
                </c:pt>
                <c:pt idx="477">
                  <c:v>100</c:v>
                </c:pt>
                <c:pt idx="478">
                  <c:v>73</c:v>
                </c:pt>
                <c:pt idx="479">
                  <c:v>77</c:v>
                </c:pt>
                <c:pt idx="480">
                  <c:v>76</c:v>
                </c:pt>
                <c:pt idx="481">
                  <c:v>76</c:v>
                </c:pt>
                <c:pt idx="482">
                  <c:v>69</c:v>
                </c:pt>
                <c:pt idx="483">
                  <c:v>61</c:v>
                </c:pt>
                <c:pt idx="484">
                  <c:v>87</c:v>
                </c:pt>
                <c:pt idx="485">
                  <c:v>62</c:v>
                </c:pt>
                <c:pt idx="486">
                  <c:v>69</c:v>
                </c:pt>
                <c:pt idx="487">
                  <c:v>67</c:v>
                </c:pt>
                <c:pt idx="488">
                  <c:v>69</c:v>
                </c:pt>
                <c:pt idx="489">
                  <c:v>65</c:v>
                </c:pt>
                <c:pt idx="490">
                  <c:v>47</c:v>
                </c:pt>
                <c:pt idx="491">
                  <c:v>78</c:v>
                </c:pt>
                <c:pt idx="492">
                  <c:v>67</c:v>
                </c:pt>
                <c:pt idx="493">
                  <c:v>66</c:v>
                </c:pt>
                <c:pt idx="494">
                  <c:v>76</c:v>
                </c:pt>
                <c:pt idx="495">
                  <c:v>66</c:v>
                </c:pt>
                <c:pt idx="496">
                  <c:v>44</c:v>
                </c:pt>
                <c:pt idx="497">
                  <c:v>42</c:v>
                </c:pt>
                <c:pt idx="498">
                  <c:v>70</c:v>
                </c:pt>
                <c:pt idx="499">
                  <c:v>59</c:v>
                </c:pt>
                <c:pt idx="500">
                  <c:v>40</c:v>
                </c:pt>
                <c:pt idx="501">
                  <c:v>40</c:v>
                </c:pt>
                <c:pt idx="502">
                  <c:v>48</c:v>
                </c:pt>
                <c:pt idx="503">
                  <c:v>36</c:v>
                </c:pt>
                <c:pt idx="504">
                  <c:v>26</c:v>
                </c:pt>
                <c:pt idx="505">
                  <c:v>34</c:v>
                </c:pt>
                <c:pt idx="506">
                  <c:v>30</c:v>
                </c:pt>
                <c:pt idx="507">
                  <c:v>31</c:v>
                </c:pt>
                <c:pt idx="508">
                  <c:v>31</c:v>
                </c:pt>
                <c:pt idx="509">
                  <c:v>25</c:v>
                </c:pt>
                <c:pt idx="510">
                  <c:v>36</c:v>
                </c:pt>
                <c:pt idx="511">
                  <c:v>28</c:v>
                </c:pt>
                <c:pt idx="512">
                  <c:v>33</c:v>
                </c:pt>
                <c:pt idx="513">
                  <c:v>32</c:v>
                </c:pt>
                <c:pt idx="514">
                  <c:v>28</c:v>
                </c:pt>
                <c:pt idx="515">
                  <c:v>19</c:v>
                </c:pt>
                <c:pt idx="516">
                  <c:v>35</c:v>
                </c:pt>
                <c:pt idx="517">
                  <c:v>29</c:v>
                </c:pt>
                <c:pt idx="518">
                  <c:v>25</c:v>
                </c:pt>
                <c:pt idx="519">
                  <c:v>31</c:v>
                </c:pt>
                <c:pt idx="520">
                  <c:v>34</c:v>
                </c:pt>
                <c:pt idx="521">
                  <c:v>37</c:v>
                </c:pt>
                <c:pt idx="522">
                  <c:v>27</c:v>
                </c:pt>
                <c:pt idx="523">
                  <c:v>21</c:v>
                </c:pt>
                <c:pt idx="524">
                  <c:v>24</c:v>
                </c:pt>
                <c:pt idx="525">
                  <c:v>26</c:v>
                </c:pt>
                <c:pt idx="526">
                  <c:v>39</c:v>
                </c:pt>
                <c:pt idx="527">
                  <c:v>30</c:v>
                </c:pt>
                <c:pt idx="528">
                  <c:v>29</c:v>
                </c:pt>
                <c:pt idx="529">
                  <c:v>28</c:v>
                </c:pt>
                <c:pt idx="530">
                  <c:v>30</c:v>
                </c:pt>
                <c:pt idx="531">
                  <c:v>33</c:v>
                </c:pt>
                <c:pt idx="532">
                  <c:v>41</c:v>
                </c:pt>
                <c:pt idx="533">
                  <c:v>39</c:v>
                </c:pt>
                <c:pt idx="534">
                  <c:v>38</c:v>
                </c:pt>
                <c:pt idx="535">
                  <c:v>26</c:v>
                </c:pt>
                <c:pt idx="536">
                  <c:v>33</c:v>
                </c:pt>
                <c:pt idx="537">
                  <c:v>51</c:v>
                </c:pt>
                <c:pt idx="538">
                  <c:v>37</c:v>
                </c:pt>
                <c:pt idx="539">
                  <c:v>30</c:v>
                </c:pt>
                <c:pt idx="540">
                  <c:v>50</c:v>
                </c:pt>
                <c:pt idx="541">
                  <c:v>30</c:v>
                </c:pt>
                <c:pt idx="542">
                  <c:v>42</c:v>
                </c:pt>
                <c:pt idx="543">
                  <c:v>40</c:v>
                </c:pt>
                <c:pt idx="544">
                  <c:v>41</c:v>
                </c:pt>
                <c:pt idx="545">
                  <c:v>33</c:v>
                </c:pt>
                <c:pt idx="546">
                  <c:v>32</c:v>
                </c:pt>
                <c:pt idx="547">
                  <c:v>41</c:v>
                </c:pt>
                <c:pt idx="548">
                  <c:v>52</c:v>
                </c:pt>
                <c:pt idx="549">
                  <c:v>31</c:v>
                </c:pt>
                <c:pt idx="550">
                  <c:v>51</c:v>
                </c:pt>
                <c:pt idx="551">
                  <c:v>41</c:v>
                </c:pt>
                <c:pt idx="552">
                  <c:v>55</c:v>
                </c:pt>
                <c:pt idx="553">
                  <c:v>28</c:v>
                </c:pt>
                <c:pt idx="554">
                  <c:v>56</c:v>
                </c:pt>
                <c:pt idx="555">
                  <c:v>52</c:v>
                </c:pt>
                <c:pt idx="556">
                  <c:v>35</c:v>
                </c:pt>
                <c:pt idx="557">
                  <c:v>60</c:v>
                </c:pt>
                <c:pt idx="558">
                  <c:v>54</c:v>
                </c:pt>
                <c:pt idx="559">
                  <c:v>65</c:v>
                </c:pt>
                <c:pt idx="560">
                  <c:v>43</c:v>
                </c:pt>
                <c:pt idx="561">
                  <c:v>38</c:v>
                </c:pt>
                <c:pt idx="562">
                  <c:v>59</c:v>
                </c:pt>
                <c:pt idx="563">
                  <c:v>52</c:v>
                </c:pt>
                <c:pt idx="564">
                  <c:v>55</c:v>
                </c:pt>
                <c:pt idx="565">
                  <c:v>65</c:v>
                </c:pt>
                <c:pt idx="566">
                  <c:v>47</c:v>
                </c:pt>
                <c:pt idx="567">
                  <c:v>53</c:v>
                </c:pt>
                <c:pt idx="568">
                  <c:v>64</c:v>
                </c:pt>
                <c:pt idx="569">
                  <c:v>48</c:v>
                </c:pt>
                <c:pt idx="570">
                  <c:v>66</c:v>
                </c:pt>
                <c:pt idx="571">
                  <c:v>55</c:v>
                </c:pt>
                <c:pt idx="572">
                  <c:v>53</c:v>
                </c:pt>
                <c:pt idx="573">
                  <c:v>39</c:v>
                </c:pt>
                <c:pt idx="574">
                  <c:v>46</c:v>
                </c:pt>
                <c:pt idx="575">
                  <c:v>65</c:v>
                </c:pt>
                <c:pt idx="576">
                  <c:v>48</c:v>
                </c:pt>
                <c:pt idx="577">
                  <c:v>51</c:v>
                </c:pt>
                <c:pt idx="578">
                  <c:v>68</c:v>
                </c:pt>
                <c:pt idx="579">
                  <c:v>69</c:v>
                </c:pt>
                <c:pt idx="580">
                  <c:v>59</c:v>
                </c:pt>
                <c:pt idx="581">
                  <c:v>46</c:v>
                </c:pt>
                <c:pt idx="582">
                  <c:v>69</c:v>
                </c:pt>
                <c:pt idx="583">
                  <c:v>70</c:v>
                </c:pt>
                <c:pt idx="584">
                  <c:v>68</c:v>
                </c:pt>
                <c:pt idx="585">
                  <c:v>69</c:v>
                </c:pt>
                <c:pt idx="586">
                  <c:v>67</c:v>
                </c:pt>
                <c:pt idx="587">
                  <c:v>53</c:v>
                </c:pt>
                <c:pt idx="588">
                  <c:v>49</c:v>
                </c:pt>
                <c:pt idx="589">
                  <c:v>65</c:v>
                </c:pt>
                <c:pt idx="590">
                  <c:v>44</c:v>
                </c:pt>
                <c:pt idx="591">
                  <c:v>58</c:v>
                </c:pt>
                <c:pt idx="592">
                  <c:v>67</c:v>
                </c:pt>
                <c:pt idx="593">
                  <c:v>56</c:v>
                </c:pt>
                <c:pt idx="594">
                  <c:v>55</c:v>
                </c:pt>
                <c:pt idx="595">
                  <c:v>49</c:v>
                </c:pt>
                <c:pt idx="596">
                  <c:v>69</c:v>
                </c:pt>
                <c:pt idx="597">
                  <c:v>50</c:v>
                </c:pt>
                <c:pt idx="598">
                  <c:v>49</c:v>
                </c:pt>
                <c:pt idx="599">
                  <c:v>62</c:v>
                </c:pt>
                <c:pt idx="600">
                  <c:v>67</c:v>
                </c:pt>
                <c:pt idx="601">
                  <c:v>58</c:v>
                </c:pt>
                <c:pt idx="602">
                  <c:v>60</c:v>
                </c:pt>
                <c:pt idx="603">
                  <c:v>53</c:v>
                </c:pt>
                <c:pt idx="604">
                  <c:v>68</c:v>
                </c:pt>
                <c:pt idx="605">
                  <c:v>55</c:v>
                </c:pt>
                <c:pt idx="606">
                  <c:v>68</c:v>
                </c:pt>
                <c:pt idx="607">
                  <c:v>68</c:v>
                </c:pt>
                <c:pt idx="608">
                  <c:v>45</c:v>
                </c:pt>
                <c:pt idx="609">
                  <c:v>50</c:v>
                </c:pt>
                <c:pt idx="610">
                  <c:v>71</c:v>
                </c:pt>
                <c:pt idx="611">
                  <c:v>64</c:v>
                </c:pt>
                <c:pt idx="612">
                  <c:v>64</c:v>
                </c:pt>
                <c:pt idx="613">
                  <c:v>62</c:v>
                </c:pt>
                <c:pt idx="614">
                  <c:v>66</c:v>
                </c:pt>
                <c:pt idx="615">
                  <c:v>36</c:v>
                </c:pt>
                <c:pt idx="616">
                  <c:v>48</c:v>
                </c:pt>
                <c:pt idx="617">
                  <c:v>59</c:v>
                </c:pt>
                <c:pt idx="618">
                  <c:v>56</c:v>
                </c:pt>
                <c:pt idx="619">
                  <c:v>64</c:v>
                </c:pt>
                <c:pt idx="620">
                  <c:v>72</c:v>
                </c:pt>
                <c:pt idx="621">
                  <c:v>61</c:v>
                </c:pt>
                <c:pt idx="622">
                  <c:v>65</c:v>
                </c:pt>
                <c:pt idx="623">
                  <c:v>56</c:v>
                </c:pt>
                <c:pt idx="624">
                  <c:v>75</c:v>
                </c:pt>
                <c:pt idx="625">
                  <c:v>64</c:v>
                </c:pt>
                <c:pt idx="626">
                  <c:v>47</c:v>
                </c:pt>
                <c:pt idx="627">
                  <c:v>66</c:v>
                </c:pt>
                <c:pt idx="628">
                  <c:v>65</c:v>
                </c:pt>
                <c:pt idx="629">
                  <c:v>62</c:v>
                </c:pt>
                <c:pt idx="630">
                  <c:v>42</c:v>
                </c:pt>
                <c:pt idx="631">
                  <c:v>67</c:v>
                </c:pt>
                <c:pt idx="632">
                  <c:v>65</c:v>
                </c:pt>
                <c:pt idx="633">
                  <c:v>64</c:v>
                </c:pt>
                <c:pt idx="634">
                  <c:v>69</c:v>
                </c:pt>
                <c:pt idx="635">
                  <c:v>45</c:v>
                </c:pt>
                <c:pt idx="636">
                  <c:v>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6A-4F6F-8AB3-E2606A67A1C2}"/>
            </c:ext>
          </c:extLst>
        </c:ser>
        <c:ser>
          <c:idx val="1"/>
          <c:order val="1"/>
          <c:tx>
            <c:strRef>
              <c:f>DATAEXLS!$T$1</c:f>
              <c:strCache>
                <c:ptCount val="1"/>
                <c:pt idx="0">
                  <c:v>HOSPITALIZED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DATAEXLS!$R$2:$R$638</c:f>
              <c:numCache>
                <c:formatCode>m/d/yyyy</c:formatCode>
                <c:ptCount val="637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43466</c:v>
                </c:pt>
                <c:pt idx="213">
                  <c:v>43467</c:v>
                </c:pt>
                <c:pt idx="214">
                  <c:v>43468</c:v>
                </c:pt>
                <c:pt idx="215">
                  <c:v>43469</c:v>
                </c:pt>
                <c:pt idx="216">
                  <c:v>43470</c:v>
                </c:pt>
                <c:pt idx="217">
                  <c:v>43471</c:v>
                </c:pt>
                <c:pt idx="218">
                  <c:v>43472</c:v>
                </c:pt>
                <c:pt idx="219">
                  <c:v>43473</c:v>
                </c:pt>
                <c:pt idx="220">
                  <c:v>43474</c:v>
                </c:pt>
                <c:pt idx="221">
                  <c:v>43475</c:v>
                </c:pt>
                <c:pt idx="222">
                  <c:v>43476</c:v>
                </c:pt>
                <c:pt idx="223">
                  <c:v>43477</c:v>
                </c:pt>
                <c:pt idx="224">
                  <c:v>43478</c:v>
                </c:pt>
                <c:pt idx="225">
                  <c:v>43479</c:v>
                </c:pt>
                <c:pt idx="226">
                  <c:v>43480</c:v>
                </c:pt>
                <c:pt idx="227">
                  <c:v>43481</c:v>
                </c:pt>
                <c:pt idx="228">
                  <c:v>43482</c:v>
                </c:pt>
                <c:pt idx="229">
                  <c:v>43483</c:v>
                </c:pt>
                <c:pt idx="230">
                  <c:v>43484</c:v>
                </c:pt>
                <c:pt idx="231">
                  <c:v>43485</c:v>
                </c:pt>
                <c:pt idx="232">
                  <c:v>43486</c:v>
                </c:pt>
                <c:pt idx="233">
                  <c:v>43487</c:v>
                </c:pt>
                <c:pt idx="234">
                  <c:v>43488</c:v>
                </c:pt>
                <c:pt idx="235">
                  <c:v>43489</c:v>
                </c:pt>
                <c:pt idx="236">
                  <c:v>43490</c:v>
                </c:pt>
                <c:pt idx="237">
                  <c:v>43491</c:v>
                </c:pt>
                <c:pt idx="238">
                  <c:v>43492</c:v>
                </c:pt>
                <c:pt idx="239">
                  <c:v>43493</c:v>
                </c:pt>
                <c:pt idx="240">
                  <c:v>43494</c:v>
                </c:pt>
                <c:pt idx="241">
                  <c:v>43495</c:v>
                </c:pt>
                <c:pt idx="242">
                  <c:v>43496</c:v>
                </c:pt>
                <c:pt idx="243">
                  <c:v>43497</c:v>
                </c:pt>
                <c:pt idx="244">
                  <c:v>43498</c:v>
                </c:pt>
                <c:pt idx="245">
                  <c:v>43499</c:v>
                </c:pt>
                <c:pt idx="246">
                  <c:v>43500</c:v>
                </c:pt>
                <c:pt idx="247">
                  <c:v>43501</c:v>
                </c:pt>
                <c:pt idx="248">
                  <c:v>43502</c:v>
                </c:pt>
                <c:pt idx="249">
                  <c:v>43503</c:v>
                </c:pt>
                <c:pt idx="250">
                  <c:v>43504</c:v>
                </c:pt>
                <c:pt idx="251">
                  <c:v>43505</c:v>
                </c:pt>
                <c:pt idx="252">
                  <c:v>43506</c:v>
                </c:pt>
                <c:pt idx="253">
                  <c:v>43507</c:v>
                </c:pt>
                <c:pt idx="254">
                  <c:v>43508</c:v>
                </c:pt>
                <c:pt idx="255">
                  <c:v>43509</c:v>
                </c:pt>
                <c:pt idx="256">
                  <c:v>43510</c:v>
                </c:pt>
                <c:pt idx="257">
                  <c:v>43511</c:v>
                </c:pt>
                <c:pt idx="258">
                  <c:v>43512</c:v>
                </c:pt>
                <c:pt idx="259">
                  <c:v>43513</c:v>
                </c:pt>
                <c:pt idx="260">
                  <c:v>43514</c:v>
                </c:pt>
                <c:pt idx="261">
                  <c:v>43515</c:v>
                </c:pt>
                <c:pt idx="262">
                  <c:v>43516</c:v>
                </c:pt>
                <c:pt idx="263">
                  <c:v>43517</c:v>
                </c:pt>
                <c:pt idx="264">
                  <c:v>43518</c:v>
                </c:pt>
                <c:pt idx="265">
                  <c:v>43519</c:v>
                </c:pt>
                <c:pt idx="266">
                  <c:v>43520</c:v>
                </c:pt>
                <c:pt idx="267">
                  <c:v>43521</c:v>
                </c:pt>
                <c:pt idx="268">
                  <c:v>43522</c:v>
                </c:pt>
                <c:pt idx="269">
                  <c:v>43523</c:v>
                </c:pt>
                <c:pt idx="270">
                  <c:v>43524</c:v>
                </c:pt>
                <c:pt idx="271">
                  <c:v>43525</c:v>
                </c:pt>
                <c:pt idx="272">
                  <c:v>43526</c:v>
                </c:pt>
                <c:pt idx="273">
                  <c:v>43527</c:v>
                </c:pt>
                <c:pt idx="274">
                  <c:v>43528</c:v>
                </c:pt>
                <c:pt idx="275">
                  <c:v>43529</c:v>
                </c:pt>
                <c:pt idx="276">
                  <c:v>43530</c:v>
                </c:pt>
                <c:pt idx="277">
                  <c:v>43531</c:v>
                </c:pt>
                <c:pt idx="278">
                  <c:v>43532</c:v>
                </c:pt>
                <c:pt idx="279">
                  <c:v>43533</c:v>
                </c:pt>
                <c:pt idx="280">
                  <c:v>43534</c:v>
                </c:pt>
                <c:pt idx="281">
                  <c:v>43535</c:v>
                </c:pt>
                <c:pt idx="282">
                  <c:v>43536</c:v>
                </c:pt>
                <c:pt idx="283">
                  <c:v>43537</c:v>
                </c:pt>
                <c:pt idx="284">
                  <c:v>43538</c:v>
                </c:pt>
                <c:pt idx="285">
                  <c:v>43539</c:v>
                </c:pt>
                <c:pt idx="286">
                  <c:v>43540</c:v>
                </c:pt>
                <c:pt idx="287">
                  <c:v>43541</c:v>
                </c:pt>
                <c:pt idx="288">
                  <c:v>43542</c:v>
                </c:pt>
                <c:pt idx="289">
                  <c:v>43543</c:v>
                </c:pt>
                <c:pt idx="290">
                  <c:v>43544</c:v>
                </c:pt>
                <c:pt idx="291">
                  <c:v>43545</c:v>
                </c:pt>
                <c:pt idx="292">
                  <c:v>43546</c:v>
                </c:pt>
                <c:pt idx="293">
                  <c:v>43547</c:v>
                </c:pt>
                <c:pt idx="294">
                  <c:v>43548</c:v>
                </c:pt>
                <c:pt idx="295">
                  <c:v>43549</c:v>
                </c:pt>
                <c:pt idx="296">
                  <c:v>43550</c:v>
                </c:pt>
                <c:pt idx="297">
                  <c:v>43551</c:v>
                </c:pt>
                <c:pt idx="298">
                  <c:v>43552</c:v>
                </c:pt>
                <c:pt idx="299">
                  <c:v>43553</c:v>
                </c:pt>
                <c:pt idx="300">
                  <c:v>43554</c:v>
                </c:pt>
                <c:pt idx="301">
                  <c:v>43555</c:v>
                </c:pt>
                <c:pt idx="302">
                  <c:v>43556</c:v>
                </c:pt>
                <c:pt idx="303">
                  <c:v>43557</c:v>
                </c:pt>
                <c:pt idx="304">
                  <c:v>43558</c:v>
                </c:pt>
                <c:pt idx="305">
                  <c:v>43559</c:v>
                </c:pt>
                <c:pt idx="306">
                  <c:v>43560</c:v>
                </c:pt>
                <c:pt idx="307">
                  <c:v>43561</c:v>
                </c:pt>
                <c:pt idx="308">
                  <c:v>43562</c:v>
                </c:pt>
                <c:pt idx="309">
                  <c:v>43563</c:v>
                </c:pt>
                <c:pt idx="310">
                  <c:v>43564</c:v>
                </c:pt>
                <c:pt idx="311">
                  <c:v>43565</c:v>
                </c:pt>
                <c:pt idx="312">
                  <c:v>43566</c:v>
                </c:pt>
                <c:pt idx="313">
                  <c:v>43567</c:v>
                </c:pt>
                <c:pt idx="314">
                  <c:v>43568</c:v>
                </c:pt>
                <c:pt idx="315">
                  <c:v>43569</c:v>
                </c:pt>
                <c:pt idx="316">
                  <c:v>43570</c:v>
                </c:pt>
                <c:pt idx="317">
                  <c:v>43571</c:v>
                </c:pt>
                <c:pt idx="318">
                  <c:v>43572</c:v>
                </c:pt>
                <c:pt idx="319">
                  <c:v>43573</c:v>
                </c:pt>
                <c:pt idx="320">
                  <c:v>43574</c:v>
                </c:pt>
                <c:pt idx="321">
                  <c:v>43575</c:v>
                </c:pt>
                <c:pt idx="322">
                  <c:v>43576</c:v>
                </c:pt>
                <c:pt idx="323">
                  <c:v>43577</c:v>
                </c:pt>
                <c:pt idx="324">
                  <c:v>43578</c:v>
                </c:pt>
                <c:pt idx="325">
                  <c:v>43579</c:v>
                </c:pt>
                <c:pt idx="326">
                  <c:v>43580</c:v>
                </c:pt>
                <c:pt idx="327">
                  <c:v>43581</c:v>
                </c:pt>
                <c:pt idx="328">
                  <c:v>43582</c:v>
                </c:pt>
                <c:pt idx="329">
                  <c:v>43583</c:v>
                </c:pt>
                <c:pt idx="330">
                  <c:v>43584</c:v>
                </c:pt>
                <c:pt idx="331">
                  <c:v>43585</c:v>
                </c:pt>
                <c:pt idx="332">
                  <c:v>43586</c:v>
                </c:pt>
                <c:pt idx="333">
                  <c:v>43587</c:v>
                </c:pt>
                <c:pt idx="334">
                  <c:v>43588</c:v>
                </c:pt>
                <c:pt idx="335">
                  <c:v>43589</c:v>
                </c:pt>
                <c:pt idx="336">
                  <c:v>43590</c:v>
                </c:pt>
                <c:pt idx="337">
                  <c:v>43591</c:v>
                </c:pt>
                <c:pt idx="338">
                  <c:v>43592</c:v>
                </c:pt>
                <c:pt idx="339">
                  <c:v>43593</c:v>
                </c:pt>
                <c:pt idx="340">
                  <c:v>43594</c:v>
                </c:pt>
                <c:pt idx="341">
                  <c:v>43595</c:v>
                </c:pt>
                <c:pt idx="342">
                  <c:v>43596</c:v>
                </c:pt>
                <c:pt idx="343">
                  <c:v>43597</c:v>
                </c:pt>
                <c:pt idx="344">
                  <c:v>43598</c:v>
                </c:pt>
                <c:pt idx="345">
                  <c:v>43599</c:v>
                </c:pt>
                <c:pt idx="346">
                  <c:v>43600</c:v>
                </c:pt>
                <c:pt idx="347">
                  <c:v>43601</c:v>
                </c:pt>
                <c:pt idx="348">
                  <c:v>43602</c:v>
                </c:pt>
                <c:pt idx="349">
                  <c:v>43603</c:v>
                </c:pt>
                <c:pt idx="350">
                  <c:v>43604</c:v>
                </c:pt>
                <c:pt idx="351">
                  <c:v>43605</c:v>
                </c:pt>
                <c:pt idx="352">
                  <c:v>43606</c:v>
                </c:pt>
                <c:pt idx="353">
                  <c:v>43607</c:v>
                </c:pt>
                <c:pt idx="354">
                  <c:v>43608</c:v>
                </c:pt>
                <c:pt idx="355">
                  <c:v>43609</c:v>
                </c:pt>
                <c:pt idx="356">
                  <c:v>43610</c:v>
                </c:pt>
                <c:pt idx="357">
                  <c:v>43611</c:v>
                </c:pt>
                <c:pt idx="358">
                  <c:v>43612</c:v>
                </c:pt>
                <c:pt idx="359">
                  <c:v>43613</c:v>
                </c:pt>
                <c:pt idx="360">
                  <c:v>43614</c:v>
                </c:pt>
                <c:pt idx="361">
                  <c:v>43615</c:v>
                </c:pt>
                <c:pt idx="362">
                  <c:v>43616</c:v>
                </c:pt>
                <c:pt idx="363">
                  <c:v>43617</c:v>
                </c:pt>
                <c:pt idx="364">
                  <c:v>43618</c:v>
                </c:pt>
                <c:pt idx="365">
                  <c:v>43619</c:v>
                </c:pt>
                <c:pt idx="366">
                  <c:v>43620</c:v>
                </c:pt>
                <c:pt idx="367">
                  <c:v>43621</c:v>
                </c:pt>
                <c:pt idx="368">
                  <c:v>43622</c:v>
                </c:pt>
                <c:pt idx="369">
                  <c:v>43623</c:v>
                </c:pt>
                <c:pt idx="370">
                  <c:v>43624</c:v>
                </c:pt>
                <c:pt idx="371">
                  <c:v>43625</c:v>
                </c:pt>
                <c:pt idx="372">
                  <c:v>43626</c:v>
                </c:pt>
                <c:pt idx="373">
                  <c:v>43627</c:v>
                </c:pt>
                <c:pt idx="374">
                  <c:v>43628</c:v>
                </c:pt>
                <c:pt idx="375">
                  <c:v>43629</c:v>
                </c:pt>
                <c:pt idx="376">
                  <c:v>43630</c:v>
                </c:pt>
                <c:pt idx="377">
                  <c:v>43631</c:v>
                </c:pt>
                <c:pt idx="378">
                  <c:v>43632</c:v>
                </c:pt>
                <c:pt idx="379">
                  <c:v>43633</c:v>
                </c:pt>
                <c:pt idx="380">
                  <c:v>43634</c:v>
                </c:pt>
                <c:pt idx="381">
                  <c:v>43635</c:v>
                </c:pt>
                <c:pt idx="382">
                  <c:v>43636</c:v>
                </c:pt>
                <c:pt idx="383">
                  <c:v>43637</c:v>
                </c:pt>
                <c:pt idx="384">
                  <c:v>43638</c:v>
                </c:pt>
                <c:pt idx="385">
                  <c:v>43639</c:v>
                </c:pt>
                <c:pt idx="386">
                  <c:v>43640</c:v>
                </c:pt>
                <c:pt idx="387">
                  <c:v>43641</c:v>
                </c:pt>
                <c:pt idx="388">
                  <c:v>43642</c:v>
                </c:pt>
                <c:pt idx="389">
                  <c:v>43643</c:v>
                </c:pt>
                <c:pt idx="390">
                  <c:v>43644</c:v>
                </c:pt>
                <c:pt idx="391">
                  <c:v>43645</c:v>
                </c:pt>
                <c:pt idx="392">
                  <c:v>43646</c:v>
                </c:pt>
                <c:pt idx="393">
                  <c:v>43647</c:v>
                </c:pt>
                <c:pt idx="394">
                  <c:v>43648</c:v>
                </c:pt>
                <c:pt idx="395">
                  <c:v>43649</c:v>
                </c:pt>
                <c:pt idx="396">
                  <c:v>43650</c:v>
                </c:pt>
                <c:pt idx="397">
                  <c:v>43651</c:v>
                </c:pt>
                <c:pt idx="398">
                  <c:v>43652</c:v>
                </c:pt>
                <c:pt idx="399">
                  <c:v>43653</c:v>
                </c:pt>
                <c:pt idx="400">
                  <c:v>43654</c:v>
                </c:pt>
                <c:pt idx="401">
                  <c:v>43655</c:v>
                </c:pt>
                <c:pt idx="402">
                  <c:v>43656</c:v>
                </c:pt>
                <c:pt idx="403">
                  <c:v>43657</c:v>
                </c:pt>
                <c:pt idx="404">
                  <c:v>43658</c:v>
                </c:pt>
                <c:pt idx="405">
                  <c:v>43659</c:v>
                </c:pt>
                <c:pt idx="406">
                  <c:v>43660</c:v>
                </c:pt>
                <c:pt idx="407">
                  <c:v>43661</c:v>
                </c:pt>
                <c:pt idx="408">
                  <c:v>43662</c:v>
                </c:pt>
                <c:pt idx="409">
                  <c:v>43663</c:v>
                </c:pt>
                <c:pt idx="410">
                  <c:v>43664</c:v>
                </c:pt>
                <c:pt idx="411">
                  <c:v>43665</c:v>
                </c:pt>
                <c:pt idx="412">
                  <c:v>43666</c:v>
                </c:pt>
                <c:pt idx="413">
                  <c:v>43667</c:v>
                </c:pt>
                <c:pt idx="414">
                  <c:v>43668</c:v>
                </c:pt>
                <c:pt idx="415">
                  <c:v>43669</c:v>
                </c:pt>
                <c:pt idx="416">
                  <c:v>43670</c:v>
                </c:pt>
                <c:pt idx="417">
                  <c:v>43671</c:v>
                </c:pt>
                <c:pt idx="418">
                  <c:v>43672</c:v>
                </c:pt>
                <c:pt idx="419">
                  <c:v>43673</c:v>
                </c:pt>
                <c:pt idx="420">
                  <c:v>43674</c:v>
                </c:pt>
                <c:pt idx="421">
                  <c:v>43675</c:v>
                </c:pt>
                <c:pt idx="422">
                  <c:v>43676</c:v>
                </c:pt>
                <c:pt idx="423">
                  <c:v>43677</c:v>
                </c:pt>
                <c:pt idx="424">
                  <c:v>43831</c:v>
                </c:pt>
                <c:pt idx="425">
                  <c:v>43832</c:v>
                </c:pt>
                <c:pt idx="426">
                  <c:v>43833</c:v>
                </c:pt>
                <c:pt idx="427">
                  <c:v>43834</c:v>
                </c:pt>
                <c:pt idx="428">
                  <c:v>43835</c:v>
                </c:pt>
                <c:pt idx="429">
                  <c:v>43836</c:v>
                </c:pt>
                <c:pt idx="430">
                  <c:v>43837</c:v>
                </c:pt>
                <c:pt idx="431">
                  <c:v>43838</c:v>
                </c:pt>
                <c:pt idx="432">
                  <c:v>43839</c:v>
                </c:pt>
                <c:pt idx="433">
                  <c:v>43840</c:v>
                </c:pt>
                <c:pt idx="434">
                  <c:v>43841</c:v>
                </c:pt>
                <c:pt idx="435">
                  <c:v>43842</c:v>
                </c:pt>
                <c:pt idx="436">
                  <c:v>43843</c:v>
                </c:pt>
                <c:pt idx="437">
                  <c:v>43844</c:v>
                </c:pt>
                <c:pt idx="438">
                  <c:v>43845</c:v>
                </c:pt>
                <c:pt idx="439">
                  <c:v>43846</c:v>
                </c:pt>
                <c:pt idx="440">
                  <c:v>43847</c:v>
                </c:pt>
                <c:pt idx="441">
                  <c:v>43848</c:v>
                </c:pt>
                <c:pt idx="442">
                  <c:v>43849</c:v>
                </c:pt>
                <c:pt idx="443">
                  <c:v>43850</c:v>
                </c:pt>
                <c:pt idx="444">
                  <c:v>43851</c:v>
                </c:pt>
                <c:pt idx="445">
                  <c:v>43852</c:v>
                </c:pt>
                <c:pt idx="446">
                  <c:v>43853</c:v>
                </c:pt>
                <c:pt idx="447">
                  <c:v>43854</c:v>
                </c:pt>
                <c:pt idx="448">
                  <c:v>43855</c:v>
                </c:pt>
                <c:pt idx="449">
                  <c:v>43856</c:v>
                </c:pt>
                <c:pt idx="450">
                  <c:v>43857</c:v>
                </c:pt>
                <c:pt idx="451">
                  <c:v>43858</c:v>
                </c:pt>
                <c:pt idx="452">
                  <c:v>43859</c:v>
                </c:pt>
                <c:pt idx="453">
                  <c:v>43860</c:v>
                </c:pt>
                <c:pt idx="454">
                  <c:v>43861</c:v>
                </c:pt>
                <c:pt idx="455">
                  <c:v>43862</c:v>
                </c:pt>
                <c:pt idx="456">
                  <c:v>43863</c:v>
                </c:pt>
                <c:pt idx="457">
                  <c:v>43864</c:v>
                </c:pt>
                <c:pt idx="458">
                  <c:v>43865</c:v>
                </c:pt>
                <c:pt idx="459">
                  <c:v>43866</c:v>
                </c:pt>
                <c:pt idx="460">
                  <c:v>43867</c:v>
                </c:pt>
                <c:pt idx="461">
                  <c:v>43868</c:v>
                </c:pt>
                <c:pt idx="462">
                  <c:v>43869</c:v>
                </c:pt>
                <c:pt idx="463">
                  <c:v>43870</c:v>
                </c:pt>
                <c:pt idx="464">
                  <c:v>43871</c:v>
                </c:pt>
                <c:pt idx="465">
                  <c:v>43872</c:v>
                </c:pt>
                <c:pt idx="466">
                  <c:v>43873</c:v>
                </c:pt>
                <c:pt idx="467">
                  <c:v>43874</c:v>
                </c:pt>
                <c:pt idx="468">
                  <c:v>43875</c:v>
                </c:pt>
                <c:pt idx="469">
                  <c:v>43876</c:v>
                </c:pt>
                <c:pt idx="470">
                  <c:v>43877</c:v>
                </c:pt>
                <c:pt idx="471">
                  <c:v>43878</c:v>
                </c:pt>
                <c:pt idx="472">
                  <c:v>43879</c:v>
                </c:pt>
                <c:pt idx="473">
                  <c:v>43880</c:v>
                </c:pt>
                <c:pt idx="474">
                  <c:v>43881</c:v>
                </c:pt>
                <c:pt idx="475">
                  <c:v>43882</c:v>
                </c:pt>
                <c:pt idx="476">
                  <c:v>43883</c:v>
                </c:pt>
                <c:pt idx="477">
                  <c:v>43884</c:v>
                </c:pt>
                <c:pt idx="478">
                  <c:v>43885</c:v>
                </c:pt>
                <c:pt idx="479">
                  <c:v>43886</c:v>
                </c:pt>
                <c:pt idx="480">
                  <c:v>43887</c:v>
                </c:pt>
                <c:pt idx="481">
                  <c:v>43888</c:v>
                </c:pt>
                <c:pt idx="482">
                  <c:v>43889</c:v>
                </c:pt>
                <c:pt idx="483">
                  <c:v>43890</c:v>
                </c:pt>
                <c:pt idx="484">
                  <c:v>43891</c:v>
                </c:pt>
                <c:pt idx="485">
                  <c:v>43892</c:v>
                </c:pt>
                <c:pt idx="486">
                  <c:v>43893</c:v>
                </c:pt>
                <c:pt idx="487">
                  <c:v>43894</c:v>
                </c:pt>
                <c:pt idx="488">
                  <c:v>43895</c:v>
                </c:pt>
                <c:pt idx="489">
                  <c:v>43896</c:v>
                </c:pt>
                <c:pt idx="490">
                  <c:v>43897</c:v>
                </c:pt>
                <c:pt idx="491">
                  <c:v>43898</c:v>
                </c:pt>
                <c:pt idx="492">
                  <c:v>43899</c:v>
                </c:pt>
                <c:pt idx="493">
                  <c:v>43900</c:v>
                </c:pt>
                <c:pt idx="494">
                  <c:v>43901</c:v>
                </c:pt>
                <c:pt idx="495">
                  <c:v>43902</c:v>
                </c:pt>
                <c:pt idx="496">
                  <c:v>43903</c:v>
                </c:pt>
                <c:pt idx="497">
                  <c:v>43904</c:v>
                </c:pt>
                <c:pt idx="498">
                  <c:v>43905</c:v>
                </c:pt>
                <c:pt idx="499">
                  <c:v>43906</c:v>
                </c:pt>
                <c:pt idx="500">
                  <c:v>43907</c:v>
                </c:pt>
                <c:pt idx="501">
                  <c:v>43908</c:v>
                </c:pt>
                <c:pt idx="502">
                  <c:v>43909</c:v>
                </c:pt>
                <c:pt idx="503">
                  <c:v>43910</c:v>
                </c:pt>
                <c:pt idx="504">
                  <c:v>43911</c:v>
                </c:pt>
                <c:pt idx="505">
                  <c:v>43912</c:v>
                </c:pt>
                <c:pt idx="506">
                  <c:v>43913</c:v>
                </c:pt>
                <c:pt idx="507">
                  <c:v>43914</c:v>
                </c:pt>
                <c:pt idx="508">
                  <c:v>43915</c:v>
                </c:pt>
                <c:pt idx="509">
                  <c:v>43916</c:v>
                </c:pt>
                <c:pt idx="510">
                  <c:v>43917</c:v>
                </c:pt>
                <c:pt idx="511">
                  <c:v>43918</c:v>
                </c:pt>
                <c:pt idx="512">
                  <c:v>43919</c:v>
                </c:pt>
                <c:pt idx="513">
                  <c:v>43920</c:v>
                </c:pt>
                <c:pt idx="514">
                  <c:v>43921</c:v>
                </c:pt>
                <c:pt idx="515">
                  <c:v>43922</c:v>
                </c:pt>
                <c:pt idx="516">
                  <c:v>43923</c:v>
                </c:pt>
                <c:pt idx="517">
                  <c:v>43924</c:v>
                </c:pt>
                <c:pt idx="518">
                  <c:v>43925</c:v>
                </c:pt>
                <c:pt idx="519">
                  <c:v>43926</c:v>
                </c:pt>
                <c:pt idx="520">
                  <c:v>43927</c:v>
                </c:pt>
                <c:pt idx="521">
                  <c:v>43928</c:v>
                </c:pt>
                <c:pt idx="522">
                  <c:v>43929</c:v>
                </c:pt>
                <c:pt idx="523">
                  <c:v>43930</c:v>
                </c:pt>
                <c:pt idx="524">
                  <c:v>43931</c:v>
                </c:pt>
                <c:pt idx="525">
                  <c:v>43932</c:v>
                </c:pt>
                <c:pt idx="526">
                  <c:v>43933</c:v>
                </c:pt>
                <c:pt idx="527">
                  <c:v>43934</c:v>
                </c:pt>
                <c:pt idx="528">
                  <c:v>43935</c:v>
                </c:pt>
                <c:pt idx="529">
                  <c:v>43936</c:v>
                </c:pt>
                <c:pt idx="530">
                  <c:v>43937</c:v>
                </c:pt>
                <c:pt idx="531">
                  <c:v>43938</c:v>
                </c:pt>
                <c:pt idx="532">
                  <c:v>43939</c:v>
                </c:pt>
                <c:pt idx="533">
                  <c:v>43940</c:v>
                </c:pt>
                <c:pt idx="534">
                  <c:v>43941</c:v>
                </c:pt>
                <c:pt idx="535">
                  <c:v>43942</c:v>
                </c:pt>
                <c:pt idx="536">
                  <c:v>43943</c:v>
                </c:pt>
                <c:pt idx="537">
                  <c:v>43944</c:v>
                </c:pt>
                <c:pt idx="538">
                  <c:v>43945</c:v>
                </c:pt>
                <c:pt idx="539">
                  <c:v>43946</c:v>
                </c:pt>
                <c:pt idx="540">
                  <c:v>43947</c:v>
                </c:pt>
                <c:pt idx="541">
                  <c:v>43948</c:v>
                </c:pt>
                <c:pt idx="542">
                  <c:v>43949</c:v>
                </c:pt>
                <c:pt idx="543">
                  <c:v>43950</c:v>
                </c:pt>
                <c:pt idx="544">
                  <c:v>43951</c:v>
                </c:pt>
                <c:pt idx="545">
                  <c:v>43952</c:v>
                </c:pt>
                <c:pt idx="546">
                  <c:v>43953</c:v>
                </c:pt>
                <c:pt idx="547">
                  <c:v>43954</c:v>
                </c:pt>
                <c:pt idx="548">
                  <c:v>43955</c:v>
                </c:pt>
                <c:pt idx="549">
                  <c:v>43956</c:v>
                </c:pt>
                <c:pt idx="550">
                  <c:v>43957</c:v>
                </c:pt>
                <c:pt idx="551">
                  <c:v>43958</c:v>
                </c:pt>
                <c:pt idx="552">
                  <c:v>43959</c:v>
                </c:pt>
                <c:pt idx="553">
                  <c:v>43960</c:v>
                </c:pt>
                <c:pt idx="554">
                  <c:v>43961</c:v>
                </c:pt>
                <c:pt idx="555">
                  <c:v>43962</c:v>
                </c:pt>
                <c:pt idx="556">
                  <c:v>43963</c:v>
                </c:pt>
                <c:pt idx="557">
                  <c:v>43964</c:v>
                </c:pt>
                <c:pt idx="558">
                  <c:v>43965</c:v>
                </c:pt>
                <c:pt idx="559">
                  <c:v>43966</c:v>
                </c:pt>
                <c:pt idx="560">
                  <c:v>43967</c:v>
                </c:pt>
                <c:pt idx="561">
                  <c:v>43968</c:v>
                </c:pt>
                <c:pt idx="562">
                  <c:v>43969</c:v>
                </c:pt>
                <c:pt idx="563">
                  <c:v>43970</c:v>
                </c:pt>
                <c:pt idx="564">
                  <c:v>43971</c:v>
                </c:pt>
                <c:pt idx="565">
                  <c:v>43972</c:v>
                </c:pt>
                <c:pt idx="566">
                  <c:v>43973</c:v>
                </c:pt>
                <c:pt idx="567">
                  <c:v>43974</c:v>
                </c:pt>
                <c:pt idx="568">
                  <c:v>43975</c:v>
                </c:pt>
                <c:pt idx="569">
                  <c:v>43976</c:v>
                </c:pt>
                <c:pt idx="570">
                  <c:v>43977</c:v>
                </c:pt>
                <c:pt idx="571">
                  <c:v>43978</c:v>
                </c:pt>
                <c:pt idx="572">
                  <c:v>43979</c:v>
                </c:pt>
                <c:pt idx="573">
                  <c:v>43980</c:v>
                </c:pt>
                <c:pt idx="574">
                  <c:v>43981</c:v>
                </c:pt>
                <c:pt idx="575">
                  <c:v>43982</c:v>
                </c:pt>
                <c:pt idx="576">
                  <c:v>43983</c:v>
                </c:pt>
                <c:pt idx="577">
                  <c:v>43984</c:v>
                </c:pt>
                <c:pt idx="578">
                  <c:v>43985</c:v>
                </c:pt>
                <c:pt idx="579">
                  <c:v>43986</c:v>
                </c:pt>
                <c:pt idx="580">
                  <c:v>43987</c:v>
                </c:pt>
                <c:pt idx="581">
                  <c:v>43988</c:v>
                </c:pt>
                <c:pt idx="582">
                  <c:v>43989</c:v>
                </c:pt>
                <c:pt idx="583">
                  <c:v>43990</c:v>
                </c:pt>
                <c:pt idx="584">
                  <c:v>43991</c:v>
                </c:pt>
                <c:pt idx="585">
                  <c:v>43992</c:v>
                </c:pt>
                <c:pt idx="586">
                  <c:v>43993</c:v>
                </c:pt>
                <c:pt idx="587">
                  <c:v>43994</c:v>
                </c:pt>
                <c:pt idx="588">
                  <c:v>43995</c:v>
                </c:pt>
                <c:pt idx="589">
                  <c:v>43996</c:v>
                </c:pt>
                <c:pt idx="590">
                  <c:v>43997</c:v>
                </c:pt>
                <c:pt idx="591">
                  <c:v>43998</c:v>
                </c:pt>
                <c:pt idx="592">
                  <c:v>43999</c:v>
                </c:pt>
                <c:pt idx="593">
                  <c:v>44000</c:v>
                </c:pt>
                <c:pt idx="594">
                  <c:v>44001</c:v>
                </c:pt>
                <c:pt idx="595">
                  <c:v>44002</c:v>
                </c:pt>
                <c:pt idx="596">
                  <c:v>44003</c:v>
                </c:pt>
                <c:pt idx="597">
                  <c:v>44004</c:v>
                </c:pt>
                <c:pt idx="598">
                  <c:v>44005</c:v>
                </c:pt>
                <c:pt idx="599">
                  <c:v>44006</c:v>
                </c:pt>
                <c:pt idx="600">
                  <c:v>44007</c:v>
                </c:pt>
                <c:pt idx="601">
                  <c:v>44008</c:v>
                </c:pt>
                <c:pt idx="602">
                  <c:v>44009</c:v>
                </c:pt>
                <c:pt idx="603">
                  <c:v>44010</c:v>
                </c:pt>
                <c:pt idx="604">
                  <c:v>44011</c:v>
                </c:pt>
                <c:pt idx="605">
                  <c:v>44012</c:v>
                </c:pt>
                <c:pt idx="606">
                  <c:v>44013</c:v>
                </c:pt>
                <c:pt idx="607">
                  <c:v>44014</c:v>
                </c:pt>
                <c:pt idx="608">
                  <c:v>44015</c:v>
                </c:pt>
                <c:pt idx="609">
                  <c:v>44016</c:v>
                </c:pt>
                <c:pt idx="610">
                  <c:v>44017</c:v>
                </c:pt>
                <c:pt idx="611">
                  <c:v>44018</c:v>
                </c:pt>
                <c:pt idx="612">
                  <c:v>44019</c:v>
                </c:pt>
                <c:pt idx="613">
                  <c:v>44020</c:v>
                </c:pt>
                <c:pt idx="614">
                  <c:v>44021</c:v>
                </c:pt>
                <c:pt idx="615">
                  <c:v>44022</c:v>
                </c:pt>
                <c:pt idx="616">
                  <c:v>44023</c:v>
                </c:pt>
                <c:pt idx="617">
                  <c:v>44024</c:v>
                </c:pt>
                <c:pt idx="618">
                  <c:v>44025</c:v>
                </c:pt>
                <c:pt idx="619">
                  <c:v>44026</c:v>
                </c:pt>
                <c:pt idx="620">
                  <c:v>44027</c:v>
                </c:pt>
                <c:pt idx="621">
                  <c:v>44028</c:v>
                </c:pt>
                <c:pt idx="622">
                  <c:v>44029</c:v>
                </c:pt>
                <c:pt idx="623">
                  <c:v>44030</c:v>
                </c:pt>
                <c:pt idx="624">
                  <c:v>44031</c:v>
                </c:pt>
                <c:pt idx="625">
                  <c:v>44032</c:v>
                </c:pt>
                <c:pt idx="626">
                  <c:v>44033</c:v>
                </c:pt>
                <c:pt idx="627">
                  <c:v>44034</c:v>
                </c:pt>
                <c:pt idx="628">
                  <c:v>44035</c:v>
                </c:pt>
                <c:pt idx="629">
                  <c:v>44036</c:v>
                </c:pt>
                <c:pt idx="630">
                  <c:v>44037</c:v>
                </c:pt>
                <c:pt idx="631">
                  <c:v>44038</c:v>
                </c:pt>
                <c:pt idx="632">
                  <c:v>44039</c:v>
                </c:pt>
                <c:pt idx="633">
                  <c:v>44040</c:v>
                </c:pt>
                <c:pt idx="634">
                  <c:v>44041</c:v>
                </c:pt>
                <c:pt idx="635">
                  <c:v>44042</c:v>
                </c:pt>
                <c:pt idx="636">
                  <c:v>44043</c:v>
                </c:pt>
              </c:numCache>
            </c:numRef>
          </c:xVal>
          <c:yVal>
            <c:numRef>
              <c:f>DATAEXLS!$T$2:$T$638</c:f>
              <c:numCache>
                <c:formatCode>0</c:formatCode>
                <c:ptCount val="637"/>
                <c:pt idx="0">
                  <c:v>10</c:v>
                </c:pt>
                <c:pt idx="1">
                  <c:v>22</c:v>
                </c:pt>
                <c:pt idx="2">
                  <c:v>12</c:v>
                </c:pt>
                <c:pt idx="3">
                  <c:v>15</c:v>
                </c:pt>
                <c:pt idx="4">
                  <c:v>14</c:v>
                </c:pt>
                <c:pt idx="5">
                  <c:v>11</c:v>
                </c:pt>
                <c:pt idx="6">
                  <c:v>16</c:v>
                </c:pt>
                <c:pt idx="7">
                  <c:v>10</c:v>
                </c:pt>
                <c:pt idx="8">
                  <c:v>15</c:v>
                </c:pt>
                <c:pt idx="9">
                  <c:v>15</c:v>
                </c:pt>
                <c:pt idx="10">
                  <c:v>22</c:v>
                </c:pt>
                <c:pt idx="11">
                  <c:v>6</c:v>
                </c:pt>
                <c:pt idx="12">
                  <c:v>6</c:v>
                </c:pt>
                <c:pt idx="13">
                  <c:v>26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12</c:v>
                </c:pt>
                <c:pt idx="18">
                  <c:v>8</c:v>
                </c:pt>
                <c:pt idx="19">
                  <c:v>11</c:v>
                </c:pt>
                <c:pt idx="20">
                  <c:v>19</c:v>
                </c:pt>
                <c:pt idx="21">
                  <c:v>13</c:v>
                </c:pt>
                <c:pt idx="22">
                  <c:v>18</c:v>
                </c:pt>
                <c:pt idx="23">
                  <c:v>15</c:v>
                </c:pt>
                <c:pt idx="24">
                  <c:v>12</c:v>
                </c:pt>
                <c:pt idx="25">
                  <c:v>15</c:v>
                </c:pt>
                <c:pt idx="26">
                  <c:v>7</c:v>
                </c:pt>
                <c:pt idx="27">
                  <c:v>19</c:v>
                </c:pt>
                <c:pt idx="28">
                  <c:v>22</c:v>
                </c:pt>
                <c:pt idx="29">
                  <c:v>15</c:v>
                </c:pt>
                <c:pt idx="30">
                  <c:v>15</c:v>
                </c:pt>
                <c:pt idx="31">
                  <c:v>14</c:v>
                </c:pt>
                <c:pt idx="32">
                  <c:v>11</c:v>
                </c:pt>
                <c:pt idx="33">
                  <c:v>9</c:v>
                </c:pt>
                <c:pt idx="34">
                  <c:v>21</c:v>
                </c:pt>
                <c:pt idx="35">
                  <c:v>13</c:v>
                </c:pt>
                <c:pt idx="36">
                  <c:v>17</c:v>
                </c:pt>
                <c:pt idx="37">
                  <c:v>14</c:v>
                </c:pt>
                <c:pt idx="38">
                  <c:v>8</c:v>
                </c:pt>
                <c:pt idx="39">
                  <c:v>16</c:v>
                </c:pt>
                <c:pt idx="40">
                  <c:v>11</c:v>
                </c:pt>
                <c:pt idx="41">
                  <c:v>23</c:v>
                </c:pt>
                <c:pt idx="42">
                  <c:v>14</c:v>
                </c:pt>
                <c:pt idx="43">
                  <c:v>17</c:v>
                </c:pt>
                <c:pt idx="44">
                  <c:v>18</c:v>
                </c:pt>
                <c:pt idx="45">
                  <c:v>7</c:v>
                </c:pt>
                <c:pt idx="46">
                  <c:v>14</c:v>
                </c:pt>
                <c:pt idx="47">
                  <c:v>22</c:v>
                </c:pt>
                <c:pt idx="48">
                  <c:v>18</c:v>
                </c:pt>
                <c:pt idx="49">
                  <c:v>16</c:v>
                </c:pt>
                <c:pt idx="50">
                  <c:v>11</c:v>
                </c:pt>
                <c:pt idx="51">
                  <c:v>19</c:v>
                </c:pt>
                <c:pt idx="52">
                  <c:v>12</c:v>
                </c:pt>
                <c:pt idx="53">
                  <c:v>11</c:v>
                </c:pt>
                <c:pt idx="54">
                  <c:v>5</c:v>
                </c:pt>
                <c:pt idx="55">
                  <c:v>14</c:v>
                </c:pt>
                <c:pt idx="56">
                  <c:v>12</c:v>
                </c:pt>
                <c:pt idx="57">
                  <c:v>19</c:v>
                </c:pt>
                <c:pt idx="58">
                  <c:v>12</c:v>
                </c:pt>
                <c:pt idx="59">
                  <c:v>18</c:v>
                </c:pt>
                <c:pt idx="60">
                  <c:v>16</c:v>
                </c:pt>
                <c:pt idx="61">
                  <c:v>16</c:v>
                </c:pt>
                <c:pt idx="62">
                  <c:v>22</c:v>
                </c:pt>
                <c:pt idx="63">
                  <c:v>19</c:v>
                </c:pt>
                <c:pt idx="64">
                  <c:v>9</c:v>
                </c:pt>
                <c:pt idx="65">
                  <c:v>13</c:v>
                </c:pt>
                <c:pt idx="66">
                  <c:v>12</c:v>
                </c:pt>
                <c:pt idx="67">
                  <c:v>16</c:v>
                </c:pt>
                <c:pt idx="68">
                  <c:v>8</c:v>
                </c:pt>
                <c:pt idx="69">
                  <c:v>19</c:v>
                </c:pt>
                <c:pt idx="70">
                  <c:v>8</c:v>
                </c:pt>
                <c:pt idx="71">
                  <c:v>12</c:v>
                </c:pt>
                <c:pt idx="72">
                  <c:v>18</c:v>
                </c:pt>
                <c:pt idx="73">
                  <c:v>20</c:v>
                </c:pt>
                <c:pt idx="74">
                  <c:v>8</c:v>
                </c:pt>
                <c:pt idx="75">
                  <c:v>12</c:v>
                </c:pt>
                <c:pt idx="76">
                  <c:v>12</c:v>
                </c:pt>
                <c:pt idx="77">
                  <c:v>9</c:v>
                </c:pt>
                <c:pt idx="78">
                  <c:v>18</c:v>
                </c:pt>
                <c:pt idx="79">
                  <c:v>17</c:v>
                </c:pt>
                <c:pt idx="80">
                  <c:v>15</c:v>
                </c:pt>
                <c:pt idx="81">
                  <c:v>12</c:v>
                </c:pt>
                <c:pt idx="82">
                  <c:v>9</c:v>
                </c:pt>
                <c:pt idx="83">
                  <c:v>19</c:v>
                </c:pt>
                <c:pt idx="84">
                  <c:v>9</c:v>
                </c:pt>
                <c:pt idx="85">
                  <c:v>18</c:v>
                </c:pt>
                <c:pt idx="86">
                  <c:v>25</c:v>
                </c:pt>
                <c:pt idx="87">
                  <c:v>11</c:v>
                </c:pt>
                <c:pt idx="88">
                  <c:v>9</c:v>
                </c:pt>
                <c:pt idx="89">
                  <c:v>7</c:v>
                </c:pt>
                <c:pt idx="90">
                  <c:v>16</c:v>
                </c:pt>
                <c:pt idx="91">
                  <c:v>9</c:v>
                </c:pt>
                <c:pt idx="92">
                  <c:v>13</c:v>
                </c:pt>
                <c:pt idx="93">
                  <c:v>13</c:v>
                </c:pt>
                <c:pt idx="94">
                  <c:v>16</c:v>
                </c:pt>
                <c:pt idx="95">
                  <c:v>6</c:v>
                </c:pt>
                <c:pt idx="96">
                  <c:v>9</c:v>
                </c:pt>
                <c:pt idx="97">
                  <c:v>17</c:v>
                </c:pt>
                <c:pt idx="98">
                  <c:v>10</c:v>
                </c:pt>
                <c:pt idx="99">
                  <c:v>16</c:v>
                </c:pt>
                <c:pt idx="100">
                  <c:v>9</c:v>
                </c:pt>
                <c:pt idx="101">
                  <c:v>8</c:v>
                </c:pt>
                <c:pt idx="102">
                  <c:v>7</c:v>
                </c:pt>
                <c:pt idx="103">
                  <c:v>5</c:v>
                </c:pt>
                <c:pt idx="104">
                  <c:v>16</c:v>
                </c:pt>
                <c:pt idx="105">
                  <c:v>9</c:v>
                </c:pt>
                <c:pt idx="106">
                  <c:v>17</c:v>
                </c:pt>
                <c:pt idx="107">
                  <c:v>13</c:v>
                </c:pt>
                <c:pt idx="108">
                  <c:v>10</c:v>
                </c:pt>
                <c:pt idx="109">
                  <c:v>14</c:v>
                </c:pt>
                <c:pt idx="110">
                  <c:v>11</c:v>
                </c:pt>
                <c:pt idx="111">
                  <c:v>14</c:v>
                </c:pt>
                <c:pt idx="112">
                  <c:v>20</c:v>
                </c:pt>
                <c:pt idx="113">
                  <c:v>17</c:v>
                </c:pt>
                <c:pt idx="114">
                  <c:v>22</c:v>
                </c:pt>
                <c:pt idx="115">
                  <c:v>12</c:v>
                </c:pt>
                <c:pt idx="116">
                  <c:v>9</c:v>
                </c:pt>
                <c:pt idx="117">
                  <c:v>7</c:v>
                </c:pt>
                <c:pt idx="118">
                  <c:v>22</c:v>
                </c:pt>
                <c:pt idx="119">
                  <c:v>12</c:v>
                </c:pt>
                <c:pt idx="120">
                  <c:v>14</c:v>
                </c:pt>
                <c:pt idx="121">
                  <c:v>10</c:v>
                </c:pt>
                <c:pt idx="122">
                  <c:v>12</c:v>
                </c:pt>
                <c:pt idx="123">
                  <c:v>8</c:v>
                </c:pt>
                <c:pt idx="124">
                  <c:v>16</c:v>
                </c:pt>
                <c:pt idx="125">
                  <c:v>16</c:v>
                </c:pt>
                <c:pt idx="126">
                  <c:v>17</c:v>
                </c:pt>
                <c:pt idx="127">
                  <c:v>11</c:v>
                </c:pt>
                <c:pt idx="128">
                  <c:v>11</c:v>
                </c:pt>
                <c:pt idx="129">
                  <c:v>16</c:v>
                </c:pt>
                <c:pt idx="130">
                  <c:v>12</c:v>
                </c:pt>
                <c:pt idx="131">
                  <c:v>13</c:v>
                </c:pt>
                <c:pt idx="132">
                  <c:v>16</c:v>
                </c:pt>
                <c:pt idx="133">
                  <c:v>8</c:v>
                </c:pt>
                <c:pt idx="134">
                  <c:v>16</c:v>
                </c:pt>
                <c:pt idx="135">
                  <c:v>15</c:v>
                </c:pt>
                <c:pt idx="136">
                  <c:v>17</c:v>
                </c:pt>
                <c:pt idx="137">
                  <c:v>6</c:v>
                </c:pt>
                <c:pt idx="138">
                  <c:v>5</c:v>
                </c:pt>
                <c:pt idx="139">
                  <c:v>8</c:v>
                </c:pt>
                <c:pt idx="140">
                  <c:v>19</c:v>
                </c:pt>
                <c:pt idx="141">
                  <c:v>10</c:v>
                </c:pt>
                <c:pt idx="142">
                  <c:v>20</c:v>
                </c:pt>
                <c:pt idx="143">
                  <c:v>16</c:v>
                </c:pt>
                <c:pt idx="144">
                  <c:v>14</c:v>
                </c:pt>
                <c:pt idx="145">
                  <c:v>9</c:v>
                </c:pt>
                <c:pt idx="146">
                  <c:v>11</c:v>
                </c:pt>
                <c:pt idx="147">
                  <c:v>12</c:v>
                </c:pt>
                <c:pt idx="148">
                  <c:v>14</c:v>
                </c:pt>
                <c:pt idx="149">
                  <c:v>11</c:v>
                </c:pt>
                <c:pt idx="150">
                  <c:v>9</c:v>
                </c:pt>
                <c:pt idx="151">
                  <c:v>14</c:v>
                </c:pt>
                <c:pt idx="152">
                  <c:v>7</c:v>
                </c:pt>
                <c:pt idx="153">
                  <c:v>22</c:v>
                </c:pt>
                <c:pt idx="154">
                  <c:v>8</c:v>
                </c:pt>
                <c:pt idx="155">
                  <c:v>11</c:v>
                </c:pt>
                <c:pt idx="156">
                  <c:v>14</c:v>
                </c:pt>
                <c:pt idx="157">
                  <c:v>7</c:v>
                </c:pt>
                <c:pt idx="158">
                  <c:v>10</c:v>
                </c:pt>
                <c:pt idx="159">
                  <c:v>3</c:v>
                </c:pt>
                <c:pt idx="160">
                  <c:v>24</c:v>
                </c:pt>
                <c:pt idx="161">
                  <c:v>13</c:v>
                </c:pt>
                <c:pt idx="162">
                  <c:v>13</c:v>
                </c:pt>
                <c:pt idx="163">
                  <c:v>18</c:v>
                </c:pt>
                <c:pt idx="164">
                  <c:v>7</c:v>
                </c:pt>
                <c:pt idx="165">
                  <c:v>10</c:v>
                </c:pt>
                <c:pt idx="166">
                  <c:v>4</c:v>
                </c:pt>
                <c:pt idx="167">
                  <c:v>24</c:v>
                </c:pt>
                <c:pt idx="168">
                  <c:v>10</c:v>
                </c:pt>
                <c:pt idx="169">
                  <c:v>13</c:v>
                </c:pt>
                <c:pt idx="170">
                  <c:v>7</c:v>
                </c:pt>
                <c:pt idx="171">
                  <c:v>8</c:v>
                </c:pt>
                <c:pt idx="172">
                  <c:v>7</c:v>
                </c:pt>
                <c:pt idx="173">
                  <c:v>12</c:v>
                </c:pt>
                <c:pt idx="174">
                  <c:v>16</c:v>
                </c:pt>
                <c:pt idx="175">
                  <c:v>13</c:v>
                </c:pt>
                <c:pt idx="176">
                  <c:v>12</c:v>
                </c:pt>
                <c:pt idx="177">
                  <c:v>11</c:v>
                </c:pt>
                <c:pt idx="178">
                  <c:v>15</c:v>
                </c:pt>
                <c:pt idx="179">
                  <c:v>11</c:v>
                </c:pt>
                <c:pt idx="180">
                  <c:v>8</c:v>
                </c:pt>
                <c:pt idx="181">
                  <c:v>19</c:v>
                </c:pt>
                <c:pt idx="182">
                  <c:v>12</c:v>
                </c:pt>
                <c:pt idx="183">
                  <c:v>11</c:v>
                </c:pt>
                <c:pt idx="184">
                  <c:v>13</c:v>
                </c:pt>
                <c:pt idx="185">
                  <c:v>15</c:v>
                </c:pt>
                <c:pt idx="186">
                  <c:v>18</c:v>
                </c:pt>
                <c:pt idx="187">
                  <c:v>7</c:v>
                </c:pt>
                <c:pt idx="188">
                  <c:v>15</c:v>
                </c:pt>
                <c:pt idx="189">
                  <c:v>17</c:v>
                </c:pt>
                <c:pt idx="190">
                  <c:v>15</c:v>
                </c:pt>
                <c:pt idx="191">
                  <c:v>13</c:v>
                </c:pt>
                <c:pt idx="192">
                  <c:v>14</c:v>
                </c:pt>
                <c:pt idx="193">
                  <c:v>13</c:v>
                </c:pt>
                <c:pt idx="194">
                  <c:v>3</c:v>
                </c:pt>
                <c:pt idx="195">
                  <c:v>14</c:v>
                </c:pt>
                <c:pt idx="196">
                  <c:v>11</c:v>
                </c:pt>
                <c:pt idx="197">
                  <c:v>15</c:v>
                </c:pt>
                <c:pt idx="198">
                  <c:v>17</c:v>
                </c:pt>
                <c:pt idx="199">
                  <c:v>13</c:v>
                </c:pt>
                <c:pt idx="200">
                  <c:v>14</c:v>
                </c:pt>
                <c:pt idx="201">
                  <c:v>7</c:v>
                </c:pt>
                <c:pt idx="202">
                  <c:v>14</c:v>
                </c:pt>
                <c:pt idx="203">
                  <c:v>12</c:v>
                </c:pt>
                <c:pt idx="204">
                  <c:v>24</c:v>
                </c:pt>
                <c:pt idx="205">
                  <c:v>12</c:v>
                </c:pt>
                <c:pt idx="206">
                  <c:v>14</c:v>
                </c:pt>
                <c:pt idx="207">
                  <c:v>9</c:v>
                </c:pt>
                <c:pt idx="208">
                  <c:v>13</c:v>
                </c:pt>
                <c:pt idx="209">
                  <c:v>17</c:v>
                </c:pt>
                <c:pt idx="210">
                  <c:v>12</c:v>
                </c:pt>
                <c:pt idx="211">
                  <c:v>18</c:v>
                </c:pt>
                <c:pt idx="212">
                  <c:v>10</c:v>
                </c:pt>
                <c:pt idx="213">
                  <c:v>23</c:v>
                </c:pt>
                <c:pt idx="214">
                  <c:v>14</c:v>
                </c:pt>
                <c:pt idx="215">
                  <c:v>12</c:v>
                </c:pt>
                <c:pt idx="216">
                  <c:v>7</c:v>
                </c:pt>
                <c:pt idx="217">
                  <c:v>23</c:v>
                </c:pt>
                <c:pt idx="218">
                  <c:v>15</c:v>
                </c:pt>
                <c:pt idx="219">
                  <c:v>10</c:v>
                </c:pt>
                <c:pt idx="220">
                  <c:v>14</c:v>
                </c:pt>
                <c:pt idx="221">
                  <c:v>15</c:v>
                </c:pt>
                <c:pt idx="222">
                  <c:v>23</c:v>
                </c:pt>
                <c:pt idx="223">
                  <c:v>13</c:v>
                </c:pt>
                <c:pt idx="224">
                  <c:v>20</c:v>
                </c:pt>
                <c:pt idx="225">
                  <c:v>20</c:v>
                </c:pt>
                <c:pt idx="226">
                  <c:v>8</c:v>
                </c:pt>
                <c:pt idx="227">
                  <c:v>21</c:v>
                </c:pt>
                <c:pt idx="228">
                  <c:v>12</c:v>
                </c:pt>
                <c:pt idx="229">
                  <c:v>9</c:v>
                </c:pt>
                <c:pt idx="230">
                  <c:v>4</c:v>
                </c:pt>
                <c:pt idx="231">
                  <c:v>18</c:v>
                </c:pt>
                <c:pt idx="232">
                  <c:v>10</c:v>
                </c:pt>
                <c:pt idx="233">
                  <c:v>15</c:v>
                </c:pt>
                <c:pt idx="234">
                  <c:v>16</c:v>
                </c:pt>
                <c:pt idx="235">
                  <c:v>13</c:v>
                </c:pt>
                <c:pt idx="236">
                  <c:v>10</c:v>
                </c:pt>
                <c:pt idx="237">
                  <c:v>9</c:v>
                </c:pt>
                <c:pt idx="238">
                  <c:v>27</c:v>
                </c:pt>
                <c:pt idx="239">
                  <c:v>12</c:v>
                </c:pt>
                <c:pt idx="240">
                  <c:v>27</c:v>
                </c:pt>
                <c:pt idx="241">
                  <c:v>19</c:v>
                </c:pt>
                <c:pt idx="242">
                  <c:v>15</c:v>
                </c:pt>
                <c:pt idx="243">
                  <c:v>8</c:v>
                </c:pt>
                <c:pt idx="244">
                  <c:v>11</c:v>
                </c:pt>
                <c:pt idx="245">
                  <c:v>20</c:v>
                </c:pt>
                <c:pt idx="246">
                  <c:v>12</c:v>
                </c:pt>
                <c:pt idx="247">
                  <c:v>13</c:v>
                </c:pt>
                <c:pt idx="248">
                  <c:v>8</c:v>
                </c:pt>
                <c:pt idx="249">
                  <c:v>16</c:v>
                </c:pt>
                <c:pt idx="250">
                  <c:v>19</c:v>
                </c:pt>
                <c:pt idx="251">
                  <c:v>18</c:v>
                </c:pt>
                <c:pt idx="252">
                  <c:v>22</c:v>
                </c:pt>
                <c:pt idx="253">
                  <c:v>18</c:v>
                </c:pt>
                <c:pt idx="254">
                  <c:v>21</c:v>
                </c:pt>
                <c:pt idx="255">
                  <c:v>20</c:v>
                </c:pt>
                <c:pt idx="256">
                  <c:v>15</c:v>
                </c:pt>
                <c:pt idx="257">
                  <c:v>13</c:v>
                </c:pt>
                <c:pt idx="258">
                  <c:v>10</c:v>
                </c:pt>
                <c:pt idx="259">
                  <c:v>21</c:v>
                </c:pt>
                <c:pt idx="260">
                  <c:v>19</c:v>
                </c:pt>
                <c:pt idx="261">
                  <c:v>21</c:v>
                </c:pt>
                <c:pt idx="262">
                  <c:v>8</c:v>
                </c:pt>
                <c:pt idx="263">
                  <c:v>8</c:v>
                </c:pt>
                <c:pt idx="264">
                  <c:v>13</c:v>
                </c:pt>
                <c:pt idx="265">
                  <c:v>13</c:v>
                </c:pt>
                <c:pt idx="266">
                  <c:v>14</c:v>
                </c:pt>
                <c:pt idx="267">
                  <c:v>17</c:v>
                </c:pt>
                <c:pt idx="268">
                  <c:v>14</c:v>
                </c:pt>
                <c:pt idx="269">
                  <c:v>12</c:v>
                </c:pt>
                <c:pt idx="270">
                  <c:v>7</c:v>
                </c:pt>
                <c:pt idx="271">
                  <c:v>8</c:v>
                </c:pt>
                <c:pt idx="272">
                  <c:v>9</c:v>
                </c:pt>
                <c:pt idx="273">
                  <c:v>19</c:v>
                </c:pt>
                <c:pt idx="274">
                  <c:v>15</c:v>
                </c:pt>
                <c:pt idx="275">
                  <c:v>16</c:v>
                </c:pt>
                <c:pt idx="276">
                  <c:v>12</c:v>
                </c:pt>
                <c:pt idx="277">
                  <c:v>17</c:v>
                </c:pt>
                <c:pt idx="278">
                  <c:v>14</c:v>
                </c:pt>
                <c:pt idx="279">
                  <c:v>10</c:v>
                </c:pt>
                <c:pt idx="280">
                  <c:v>20</c:v>
                </c:pt>
                <c:pt idx="281">
                  <c:v>10</c:v>
                </c:pt>
                <c:pt idx="282">
                  <c:v>18</c:v>
                </c:pt>
                <c:pt idx="283">
                  <c:v>12</c:v>
                </c:pt>
                <c:pt idx="284">
                  <c:v>18</c:v>
                </c:pt>
                <c:pt idx="285">
                  <c:v>8</c:v>
                </c:pt>
                <c:pt idx="286">
                  <c:v>7</c:v>
                </c:pt>
                <c:pt idx="287">
                  <c:v>20</c:v>
                </c:pt>
                <c:pt idx="288">
                  <c:v>20</c:v>
                </c:pt>
                <c:pt idx="289">
                  <c:v>18</c:v>
                </c:pt>
                <c:pt idx="290">
                  <c:v>16</c:v>
                </c:pt>
                <c:pt idx="291">
                  <c:v>16</c:v>
                </c:pt>
                <c:pt idx="292">
                  <c:v>9</c:v>
                </c:pt>
                <c:pt idx="293">
                  <c:v>5</c:v>
                </c:pt>
                <c:pt idx="294">
                  <c:v>17</c:v>
                </c:pt>
                <c:pt idx="295">
                  <c:v>17</c:v>
                </c:pt>
                <c:pt idx="296">
                  <c:v>14</c:v>
                </c:pt>
                <c:pt idx="297">
                  <c:v>11</c:v>
                </c:pt>
                <c:pt idx="298">
                  <c:v>17</c:v>
                </c:pt>
                <c:pt idx="299">
                  <c:v>12</c:v>
                </c:pt>
                <c:pt idx="300">
                  <c:v>10</c:v>
                </c:pt>
                <c:pt idx="301">
                  <c:v>20</c:v>
                </c:pt>
                <c:pt idx="302">
                  <c:v>18</c:v>
                </c:pt>
                <c:pt idx="303">
                  <c:v>16</c:v>
                </c:pt>
                <c:pt idx="304">
                  <c:v>15</c:v>
                </c:pt>
                <c:pt idx="305">
                  <c:v>15</c:v>
                </c:pt>
                <c:pt idx="306">
                  <c:v>13</c:v>
                </c:pt>
                <c:pt idx="307">
                  <c:v>9</c:v>
                </c:pt>
                <c:pt idx="308">
                  <c:v>13</c:v>
                </c:pt>
                <c:pt idx="309">
                  <c:v>8</c:v>
                </c:pt>
                <c:pt idx="310">
                  <c:v>14</c:v>
                </c:pt>
                <c:pt idx="311">
                  <c:v>12</c:v>
                </c:pt>
                <c:pt idx="312">
                  <c:v>12</c:v>
                </c:pt>
                <c:pt idx="313">
                  <c:v>22</c:v>
                </c:pt>
                <c:pt idx="314">
                  <c:v>5</c:v>
                </c:pt>
                <c:pt idx="315">
                  <c:v>16</c:v>
                </c:pt>
                <c:pt idx="316">
                  <c:v>8</c:v>
                </c:pt>
                <c:pt idx="317">
                  <c:v>10</c:v>
                </c:pt>
                <c:pt idx="318">
                  <c:v>10</c:v>
                </c:pt>
                <c:pt idx="319">
                  <c:v>15</c:v>
                </c:pt>
                <c:pt idx="320">
                  <c:v>13</c:v>
                </c:pt>
                <c:pt idx="321">
                  <c:v>8</c:v>
                </c:pt>
                <c:pt idx="322">
                  <c:v>15</c:v>
                </c:pt>
                <c:pt idx="323">
                  <c:v>12</c:v>
                </c:pt>
                <c:pt idx="324">
                  <c:v>16</c:v>
                </c:pt>
                <c:pt idx="325">
                  <c:v>11</c:v>
                </c:pt>
                <c:pt idx="326">
                  <c:v>15</c:v>
                </c:pt>
                <c:pt idx="327">
                  <c:v>8</c:v>
                </c:pt>
                <c:pt idx="328">
                  <c:v>9</c:v>
                </c:pt>
                <c:pt idx="329">
                  <c:v>23</c:v>
                </c:pt>
                <c:pt idx="330">
                  <c:v>16</c:v>
                </c:pt>
                <c:pt idx="331">
                  <c:v>12</c:v>
                </c:pt>
                <c:pt idx="332">
                  <c:v>16</c:v>
                </c:pt>
                <c:pt idx="333">
                  <c:v>16</c:v>
                </c:pt>
                <c:pt idx="334">
                  <c:v>9</c:v>
                </c:pt>
                <c:pt idx="335">
                  <c:v>7</c:v>
                </c:pt>
                <c:pt idx="336">
                  <c:v>20</c:v>
                </c:pt>
                <c:pt idx="337">
                  <c:v>15</c:v>
                </c:pt>
                <c:pt idx="338">
                  <c:v>14</c:v>
                </c:pt>
                <c:pt idx="339">
                  <c:v>11</c:v>
                </c:pt>
                <c:pt idx="340">
                  <c:v>6</c:v>
                </c:pt>
                <c:pt idx="341">
                  <c:v>17</c:v>
                </c:pt>
                <c:pt idx="342">
                  <c:v>8</c:v>
                </c:pt>
                <c:pt idx="343">
                  <c:v>16</c:v>
                </c:pt>
                <c:pt idx="344">
                  <c:v>12</c:v>
                </c:pt>
                <c:pt idx="345">
                  <c:v>16</c:v>
                </c:pt>
                <c:pt idx="346">
                  <c:v>14</c:v>
                </c:pt>
                <c:pt idx="347">
                  <c:v>8</c:v>
                </c:pt>
                <c:pt idx="348">
                  <c:v>16</c:v>
                </c:pt>
                <c:pt idx="349">
                  <c:v>10</c:v>
                </c:pt>
                <c:pt idx="350">
                  <c:v>19</c:v>
                </c:pt>
                <c:pt idx="351">
                  <c:v>14</c:v>
                </c:pt>
                <c:pt idx="352">
                  <c:v>21</c:v>
                </c:pt>
                <c:pt idx="353">
                  <c:v>15</c:v>
                </c:pt>
                <c:pt idx="354">
                  <c:v>15</c:v>
                </c:pt>
                <c:pt idx="355">
                  <c:v>16</c:v>
                </c:pt>
                <c:pt idx="356">
                  <c:v>20</c:v>
                </c:pt>
                <c:pt idx="357">
                  <c:v>14</c:v>
                </c:pt>
                <c:pt idx="358">
                  <c:v>12</c:v>
                </c:pt>
                <c:pt idx="359">
                  <c:v>14</c:v>
                </c:pt>
                <c:pt idx="360">
                  <c:v>23</c:v>
                </c:pt>
                <c:pt idx="361">
                  <c:v>10</c:v>
                </c:pt>
                <c:pt idx="362">
                  <c:v>13</c:v>
                </c:pt>
                <c:pt idx="363">
                  <c:v>12</c:v>
                </c:pt>
                <c:pt idx="364">
                  <c:v>14</c:v>
                </c:pt>
                <c:pt idx="365">
                  <c:v>20</c:v>
                </c:pt>
                <c:pt idx="366">
                  <c:v>15</c:v>
                </c:pt>
                <c:pt idx="367">
                  <c:v>7</c:v>
                </c:pt>
                <c:pt idx="368">
                  <c:v>11</c:v>
                </c:pt>
                <c:pt idx="369">
                  <c:v>9</c:v>
                </c:pt>
                <c:pt idx="370">
                  <c:v>17</c:v>
                </c:pt>
                <c:pt idx="371">
                  <c:v>14</c:v>
                </c:pt>
                <c:pt idx="372">
                  <c:v>15</c:v>
                </c:pt>
                <c:pt idx="373">
                  <c:v>13</c:v>
                </c:pt>
                <c:pt idx="374">
                  <c:v>17</c:v>
                </c:pt>
                <c:pt idx="375">
                  <c:v>8</c:v>
                </c:pt>
                <c:pt idx="376">
                  <c:v>15</c:v>
                </c:pt>
                <c:pt idx="377">
                  <c:v>6</c:v>
                </c:pt>
                <c:pt idx="378">
                  <c:v>20</c:v>
                </c:pt>
                <c:pt idx="379">
                  <c:v>10</c:v>
                </c:pt>
                <c:pt idx="380">
                  <c:v>10</c:v>
                </c:pt>
                <c:pt idx="381">
                  <c:v>11</c:v>
                </c:pt>
                <c:pt idx="382">
                  <c:v>17</c:v>
                </c:pt>
                <c:pt idx="383">
                  <c:v>13</c:v>
                </c:pt>
                <c:pt idx="384">
                  <c:v>9</c:v>
                </c:pt>
                <c:pt idx="385">
                  <c:v>19</c:v>
                </c:pt>
                <c:pt idx="386">
                  <c:v>12</c:v>
                </c:pt>
                <c:pt idx="387">
                  <c:v>9</c:v>
                </c:pt>
                <c:pt idx="388">
                  <c:v>18</c:v>
                </c:pt>
                <c:pt idx="389">
                  <c:v>15</c:v>
                </c:pt>
                <c:pt idx="390">
                  <c:v>12</c:v>
                </c:pt>
                <c:pt idx="391">
                  <c:v>11</c:v>
                </c:pt>
                <c:pt idx="392">
                  <c:v>22</c:v>
                </c:pt>
                <c:pt idx="393">
                  <c:v>17</c:v>
                </c:pt>
                <c:pt idx="394">
                  <c:v>17</c:v>
                </c:pt>
                <c:pt idx="395">
                  <c:v>14</c:v>
                </c:pt>
                <c:pt idx="396">
                  <c:v>11</c:v>
                </c:pt>
                <c:pt idx="397">
                  <c:v>19</c:v>
                </c:pt>
                <c:pt idx="398">
                  <c:v>12</c:v>
                </c:pt>
                <c:pt idx="399">
                  <c:v>28</c:v>
                </c:pt>
                <c:pt idx="400">
                  <c:v>12</c:v>
                </c:pt>
                <c:pt idx="401">
                  <c:v>15</c:v>
                </c:pt>
                <c:pt idx="402">
                  <c:v>13</c:v>
                </c:pt>
                <c:pt idx="403">
                  <c:v>16</c:v>
                </c:pt>
                <c:pt idx="404">
                  <c:v>18</c:v>
                </c:pt>
                <c:pt idx="405">
                  <c:v>10</c:v>
                </c:pt>
                <c:pt idx="406">
                  <c:v>16</c:v>
                </c:pt>
                <c:pt idx="407">
                  <c:v>11</c:v>
                </c:pt>
                <c:pt idx="408">
                  <c:v>15</c:v>
                </c:pt>
                <c:pt idx="409">
                  <c:v>13</c:v>
                </c:pt>
                <c:pt idx="410">
                  <c:v>14</c:v>
                </c:pt>
                <c:pt idx="411">
                  <c:v>13</c:v>
                </c:pt>
                <c:pt idx="412">
                  <c:v>7</c:v>
                </c:pt>
                <c:pt idx="413">
                  <c:v>8</c:v>
                </c:pt>
                <c:pt idx="414">
                  <c:v>12</c:v>
                </c:pt>
                <c:pt idx="415">
                  <c:v>14</c:v>
                </c:pt>
                <c:pt idx="416">
                  <c:v>24</c:v>
                </c:pt>
                <c:pt idx="417">
                  <c:v>11</c:v>
                </c:pt>
                <c:pt idx="418">
                  <c:v>11</c:v>
                </c:pt>
                <c:pt idx="419">
                  <c:v>6</c:v>
                </c:pt>
                <c:pt idx="420">
                  <c:v>19</c:v>
                </c:pt>
                <c:pt idx="421">
                  <c:v>17</c:v>
                </c:pt>
                <c:pt idx="422">
                  <c:v>17</c:v>
                </c:pt>
                <c:pt idx="423">
                  <c:v>18</c:v>
                </c:pt>
                <c:pt idx="424">
                  <c:v>14</c:v>
                </c:pt>
                <c:pt idx="425">
                  <c:v>24</c:v>
                </c:pt>
                <c:pt idx="426">
                  <c:v>17</c:v>
                </c:pt>
                <c:pt idx="427">
                  <c:v>10</c:v>
                </c:pt>
                <c:pt idx="428">
                  <c:v>25</c:v>
                </c:pt>
                <c:pt idx="429">
                  <c:v>21</c:v>
                </c:pt>
                <c:pt idx="430">
                  <c:v>19</c:v>
                </c:pt>
                <c:pt idx="431">
                  <c:v>19</c:v>
                </c:pt>
                <c:pt idx="432">
                  <c:v>14</c:v>
                </c:pt>
                <c:pt idx="433">
                  <c:v>18</c:v>
                </c:pt>
                <c:pt idx="434">
                  <c:v>18</c:v>
                </c:pt>
                <c:pt idx="435">
                  <c:v>18</c:v>
                </c:pt>
                <c:pt idx="436">
                  <c:v>11</c:v>
                </c:pt>
                <c:pt idx="437">
                  <c:v>14</c:v>
                </c:pt>
                <c:pt idx="438">
                  <c:v>14</c:v>
                </c:pt>
                <c:pt idx="439">
                  <c:v>13</c:v>
                </c:pt>
                <c:pt idx="440">
                  <c:v>17</c:v>
                </c:pt>
                <c:pt idx="441">
                  <c:v>11</c:v>
                </c:pt>
                <c:pt idx="442">
                  <c:v>18</c:v>
                </c:pt>
                <c:pt idx="443">
                  <c:v>15</c:v>
                </c:pt>
                <c:pt idx="444">
                  <c:v>9</c:v>
                </c:pt>
                <c:pt idx="445">
                  <c:v>14</c:v>
                </c:pt>
                <c:pt idx="446">
                  <c:v>14</c:v>
                </c:pt>
                <c:pt idx="447">
                  <c:v>12</c:v>
                </c:pt>
                <c:pt idx="448">
                  <c:v>24</c:v>
                </c:pt>
                <c:pt idx="449">
                  <c:v>15</c:v>
                </c:pt>
                <c:pt idx="450">
                  <c:v>11</c:v>
                </c:pt>
                <c:pt idx="451">
                  <c:v>15</c:v>
                </c:pt>
                <c:pt idx="452">
                  <c:v>20</c:v>
                </c:pt>
                <c:pt idx="453">
                  <c:v>12</c:v>
                </c:pt>
                <c:pt idx="454">
                  <c:v>16</c:v>
                </c:pt>
                <c:pt idx="455">
                  <c:v>17</c:v>
                </c:pt>
                <c:pt idx="456">
                  <c:v>17</c:v>
                </c:pt>
                <c:pt idx="457">
                  <c:v>22</c:v>
                </c:pt>
                <c:pt idx="458">
                  <c:v>18</c:v>
                </c:pt>
                <c:pt idx="459">
                  <c:v>19</c:v>
                </c:pt>
                <c:pt idx="460">
                  <c:v>21</c:v>
                </c:pt>
                <c:pt idx="461">
                  <c:v>21</c:v>
                </c:pt>
                <c:pt idx="462">
                  <c:v>6</c:v>
                </c:pt>
                <c:pt idx="463">
                  <c:v>18</c:v>
                </c:pt>
                <c:pt idx="464">
                  <c:v>14</c:v>
                </c:pt>
                <c:pt idx="465">
                  <c:v>13</c:v>
                </c:pt>
                <c:pt idx="466">
                  <c:v>20</c:v>
                </c:pt>
                <c:pt idx="467">
                  <c:v>16</c:v>
                </c:pt>
                <c:pt idx="468">
                  <c:v>15</c:v>
                </c:pt>
                <c:pt idx="469">
                  <c:v>10</c:v>
                </c:pt>
                <c:pt idx="470">
                  <c:v>18</c:v>
                </c:pt>
                <c:pt idx="471">
                  <c:v>12</c:v>
                </c:pt>
                <c:pt idx="472">
                  <c:v>10</c:v>
                </c:pt>
                <c:pt idx="473">
                  <c:v>17</c:v>
                </c:pt>
                <c:pt idx="474">
                  <c:v>15</c:v>
                </c:pt>
                <c:pt idx="475">
                  <c:v>17</c:v>
                </c:pt>
                <c:pt idx="476">
                  <c:v>9</c:v>
                </c:pt>
                <c:pt idx="477">
                  <c:v>19</c:v>
                </c:pt>
                <c:pt idx="478">
                  <c:v>18</c:v>
                </c:pt>
                <c:pt idx="479">
                  <c:v>16</c:v>
                </c:pt>
                <c:pt idx="480">
                  <c:v>12</c:v>
                </c:pt>
                <c:pt idx="481">
                  <c:v>14</c:v>
                </c:pt>
                <c:pt idx="482">
                  <c:v>17</c:v>
                </c:pt>
                <c:pt idx="483">
                  <c:v>8</c:v>
                </c:pt>
                <c:pt idx="484">
                  <c:v>19</c:v>
                </c:pt>
                <c:pt idx="485">
                  <c:v>15</c:v>
                </c:pt>
                <c:pt idx="486">
                  <c:v>14</c:v>
                </c:pt>
                <c:pt idx="487">
                  <c:v>14</c:v>
                </c:pt>
                <c:pt idx="488">
                  <c:v>11</c:v>
                </c:pt>
                <c:pt idx="489">
                  <c:v>12</c:v>
                </c:pt>
                <c:pt idx="490">
                  <c:v>18</c:v>
                </c:pt>
                <c:pt idx="491">
                  <c:v>18</c:v>
                </c:pt>
                <c:pt idx="492">
                  <c:v>13</c:v>
                </c:pt>
                <c:pt idx="493">
                  <c:v>11</c:v>
                </c:pt>
                <c:pt idx="494">
                  <c:v>13</c:v>
                </c:pt>
                <c:pt idx="495">
                  <c:v>17</c:v>
                </c:pt>
                <c:pt idx="496">
                  <c:v>10</c:v>
                </c:pt>
                <c:pt idx="497">
                  <c:v>8</c:v>
                </c:pt>
                <c:pt idx="498">
                  <c:v>23</c:v>
                </c:pt>
                <c:pt idx="499">
                  <c:v>17</c:v>
                </c:pt>
                <c:pt idx="500">
                  <c:v>15</c:v>
                </c:pt>
                <c:pt idx="501">
                  <c:v>8</c:v>
                </c:pt>
                <c:pt idx="502">
                  <c:v>12</c:v>
                </c:pt>
                <c:pt idx="503">
                  <c:v>8</c:v>
                </c:pt>
                <c:pt idx="504">
                  <c:v>12</c:v>
                </c:pt>
                <c:pt idx="505">
                  <c:v>15</c:v>
                </c:pt>
                <c:pt idx="506">
                  <c:v>3</c:v>
                </c:pt>
                <c:pt idx="507">
                  <c:v>11</c:v>
                </c:pt>
                <c:pt idx="508">
                  <c:v>13</c:v>
                </c:pt>
                <c:pt idx="509">
                  <c:v>5</c:v>
                </c:pt>
                <c:pt idx="510">
                  <c:v>6</c:v>
                </c:pt>
                <c:pt idx="511">
                  <c:v>9</c:v>
                </c:pt>
                <c:pt idx="512">
                  <c:v>7</c:v>
                </c:pt>
                <c:pt idx="513">
                  <c:v>11</c:v>
                </c:pt>
                <c:pt idx="514">
                  <c:v>4</c:v>
                </c:pt>
                <c:pt idx="515">
                  <c:v>7</c:v>
                </c:pt>
                <c:pt idx="516">
                  <c:v>8</c:v>
                </c:pt>
                <c:pt idx="517">
                  <c:v>8</c:v>
                </c:pt>
                <c:pt idx="518">
                  <c:v>5</c:v>
                </c:pt>
                <c:pt idx="519">
                  <c:v>7</c:v>
                </c:pt>
                <c:pt idx="520">
                  <c:v>6</c:v>
                </c:pt>
                <c:pt idx="521">
                  <c:v>7</c:v>
                </c:pt>
                <c:pt idx="522">
                  <c:v>10</c:v>
                </c:pt>
                <c:pt idx="523">
                  <c:v>4</c:v>
                </c:pt>
                <c:pt idx="524">
                  <c:v>8</c:v>
                </c:pt>
                <c:pt idx="525">
                  <c:v>5</c:v>
                </c:pt>
                <c:pt idx="526">
                  <c:v>10</c:v>
                </c:pt>
                <c:pt idx="527">
                  <c:v>6</c:v>
                </c:pt>
                <c:pt idx="528">
                  <c:v>8</c:v>
                </c:pt>
                <c:pt idx="529">
                  <c:v>5</c:v>
                </c:pt>
                <c:pt idx="530">
                  <c:v>14</c:v>
                </c:pt>
                <c:pt idx="531">
                  <c:v>4</c:v>
                </c:pt>
                <c:pt idx="532">
                  <c:v>2</c:v>
                </c:pt>
                <c:pt idx="533">
                  <c:v>7</c:v>
                </c:pt>
                <c:pt idx="534">
                  <c:v>8</c:v>
                </c:pt>
                <c:pt idx="535">
                  <c:v>12</c:v>
                </c:pt>
                <c:pt idx="536">
                  <c:v>7</c:v>
                </c:pt>
                <c:pt idx="537">
                  <c:v>9</c:v>
                </c:pt>
                <c:pt idx="538">
                  <c:v>9</c:v>
                </c:pt>
                <c:pt idx="539">
                  <c:v>7</c:v>
                </c:pt>
                <c:pt idx="540">
                  <c:v>7</c:v>
                </c:pt>
                <c:pt idx="541">
                  <c:v>13</c:v>
                </c:pt>
                <c:pt idx="542">
                  <c:v>9</c:v>
                </c:pt>
                <c:pt idx="543">
                  <c:v>1</c:v>
                </c:pt>
                <c:pt idx="544">
                  <c:v>9</c:v>
                </c:pt>
                <c:pt idx="545">
                  <c:v>7</c:v>
                </c:pt>
                <c:pt idx="546">
                  <c:v>5</c:v>
                </c:pt>
                <c:pt idx="547">
                  <c:v>15</c:v>
                </c:pt>
                <c:pt idx="548">
                  <c:v>9</c:v>
                </c:pt>
                <c:pt idx="549">
                  <c:v>11</c:v>
                </c:pt>
                <c:pt idx="550">
                  <c:v>8</c:v>
                </c:pt>
                <c:pt idx="551">
                  <c:v>5</c:v>
                </c:pt>
                <c:pt idx="552">
                  <c:v>13</c:v>
                </c:pt>
                <c:pt idx="553">
                  <c:v>4</c:v>
                </c:pt>
                <c:pt idx="554">
                  <c:v>7</c:v>
                </c:pt>
                <c:pt idx="555">
                  <c:v>8</c:v>
                </c:pt>
                <c:pt idx="556">
                  <c:v>12</c:v>
                </c:pt>
                <c:pt idx="557">
                  <c:v>7</c:v>
                </c:pt>
                <c:pt idx="558">
                  <c:v>9</c:v>
                </c:pt>
                <c:pt idx="559">
                  <c:v>9</c:v>
                </c:pt>
                <c:pt idx="560">
                  <c:v>2</c:v>
                </c:pt>
                <c:pt idx="561">
                  <c:v>14</c:v>
                </c:pt>
                <c:pt idx="562">
                  <c:v>14</c:v>
                </c:pt>
                <c:pt idx="563">
                  <c:v>8</c:v>
                </c:pt>
                <c:pt idx="564">
                  <c:v>9</c:v>
                </c:pt>
                <c:pt idx="565">
                  <c:v>11</c:v>
                </c:pt>
                <c:pt idx="566">
                  <c:v>6</c:v>
                </c:pt>
                <c:pt idx="567">
                  <c:v>5</c:v>
                </c:pt>
                <c:pt idx="568">
                  <c:v>14</c:v>
                </c:pt>
                <c:pt idx="569">
                  <c:v>13</c:v>
                </c:pt>
                <c:pt idx="570">
                  <c:v>11</c:v>
                </c:pt>
                <c:pt idx="571">
                  <c:v>8</c:v>
                </c:pt>
                <c:pt idx="572">
                  <c:v>14</c:v>
                </c:pt>
                <c:pt idx="573">
                  <c:v>7</c:v>
                </c:pt>
                <c:pt idx="574">
                  <c:v>12</c:v>
                </c:pt>
                <c:pt idx="575">
                  <c:v>15</c:v>
                </c:pt>
                <c:pt idx="576">
                  <c:v>11</c:v>
                </c:pt>
                <c:pt idx="577">
                  <c:v>15</c:v>
                </c:pt>
                <c:pt idx="578">
                  <c:v>12</c:v>
                </c:pt>
                <c:pt idx="579">
                  <c:v>11</c:v>
                </c:pt>
                <c:pt idx="580">
                  <c:v>12</c:v>
                </c:pt>
                <c:pt idx="581">
                  <c:v>11</c:v>
                </c:pt>
                <c:pt idx="582">
                  <c:v>9</c:v>
                </c:pt>
                <c:pt idx="583">
                  <c:v>16</c:v>
                </c:pt>
                <c:pt idx="584">
                  <c:v>9</c:v>
                </c:pt>
                <c:pt idx="585">
                  <c:v>17</c:v>
                </c:pt>
                <c:pt idx="586">
                  <c:v>10</c:v>
                </c:pt>
                <c:pt idx="587">
                  <c:v>6</c:v>
                </c:pt>
                <c:pt idx="588">
                  <c:v>9</c:v>
                </c:pt>
                <c:pt idx="589">
                  <c:v>17</c:v>
                </c:pt>
                <c:pt idx="590">
                  <c:v>11</c:v>
                </c:pt>
                <c:pt idx="591">
                  <c:v>11</c:v>
                </c:pt>
                <c:pt idx="592">
                  <c:v>11</c:v>
                </c:pt>
                <c:pt idx="593">
                  <c:v>12</c:v>
                </c:pt>
                <c:pt idx="594">
                  <c:v>10</c:v>
                </c:pt>
                <c:pt idx="595">
                  <c:v>4</c:v>
                </c:pt>
                <c:pt idx="596">
                  <c:v>13</c:v>
                </c:pt>
                <c:pt idx="597">
                  <c:v>7</c:v>
                </c:pt>
                <c:pt idx="598">
                  <c:v>14</c:v>
                </c:pt>
                <c:pt idx="599">
                  <c:v>6</c:v>
                </c:pt>
                <c:pt idx="600">
                  <c:v>12</c:v>
                </c:pt>
                <c:pt idx="601">
                  <c:v>8</c:v>
                </c:pt>
                <c:pt idx="602">
                  <c:v>7</c:v>
                </c:pt>
                <c:pt idx="603">
                  <c:v>11</c:v>
                </c:pt>
                <c:pt idx="604">
                  <c:v>11</c:v>
                </c:pt>
                <c:pt idx="605">
                  <c:v>11</c:v>
                </c:pt>
                <c:pt idx="606">
                  <c:v>5</c:v>
                </c:pt>
                <c:pt idx="607">
                  <c:v>18</c:v>
                </c:pt>
                <c:pt idx="608">
                  <c:v>11</c:v>
                </c:pt>
                <c:pt idx="609">
                  <c:v>9</c:v>
                </c:pt>
                <c:pt idx="610">
                  <c:v>20</c:v>
                </c:pt>
                <c:pt idx="611">
                  <c:v>10</c:v>
                </c:pt>
                <c:pt idx="612">
                  <c:v>14</c:v>
                </c:pt>
                <c:pt idx="613">
                  <c:v>6</c:v>
                </c:pt>
                <c:pt idx="614">
                  <c:v>9</c:v>
                </c:pt>
                <c:pt idx="615">
                  <c:v>13</c:v>
                </c:pt>
                <c:pt idx="616">
                  <c:v>10</c:v>
                </c:pt>
                <c:pt idx="617">
                  <c:v>18</c:v>
                </c:pt>
                <c:pt idx="618">
                  <c:v>5</c:v>
                </c:pt>
                <c:pt idx="619">
                  <c:v>15</c:v>
                </c:pt>
                <c:pt idx="620">
                  <c:v>11</c:v>
                </c:pt>
                <c:pt idx="621">
                  <c:v>7</c:v>
                </c:pt>
                <c:pt idx="622">
                  <c:v>12</c:v>
                </c:pt>
                <c:pt idx="623">
                  <c:v>5</c:v>
                </c:pt>
                <c:pt idx="624">
                  <c:v>18</c:v>
                </c:pt>
                <c:pt idx="625">
                  <c:v>9</c:v>
                </c:pt>
                <c:pt idx="626">
                  <c:v>11</c:v>
                </c:pt>
                <c:pt idx="627">
                  <c:v>18</c:v>
                </c:pt>
                <c:pt idx="628">
                  <c:v>9</c:v>
                </c:pt>
                <c:pt idx="629">
                  <c:v>7</c:v>
                </c:pt>
                <c:pt idx="630">
                  <c:v>10</c:v>
                </c:pt>
                <c:pt idx="631">
                  <c:v>21</c:v>
                </c:pt>
                <c:pt idx="632">
                  <c:v>17</c:v>
                </c:pt>
                <c:pt idx="633">
                  <c:v>10</c:v>
                </c:pt>
                <c:pt idx="634">
                  <c:v>12</c:v>
                </c:pt>
                <c:pt idx="635">
                  <c:v>9</c:v>
                </c:pt>
                <c:pt idx="63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6A-4F6F-8AB3-E2606A67A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40000"/>
        <c:axId val="96040576"/>
      </c:scatterChart>
      <c:valAx>
        <c:axId val="96040000"/>
        <c:scaling>
          <c:orientation val="minMax"/>
          <c:max val="44100"/>
          <c:min val="43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96040576"/>
        <c:crosses val="autoZero"/>
        <c:crossBetween val="midCat"/>
      </c:valAx>
      <c:valAx>
        <c:axId val="9604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96040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68187508017752"/>
          <c:y val="0.94457943962164614"/>
          <c:w val="0.2666361423090286"/>
          <c:h val="4.28741865438329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21741032370948E-2"/>
          <c:y val="0.12056637352524981"/>
          <c:w val="0.88112270341207344"/>
          <c:h val="0.66534547569646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'BY HALVES IRR'!$C$47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  <a:prstDash val="sysDot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'BY HALVES IRR'!$E$42:$E$45</c:f>
                <c:numCache>
                  <c:formatCode>General</c:formatCode>
                  <c:ptCount val="4"/>
                  <c:pt idx="0">
                    <c:v>7</c:v>
                  </c:pt>
                  <c:pt idx="1">
                    <c:v>5</c:v>
                  </c:pt>
                  <c:pt idx="2">
                    <c:v>3</c:v>
                  </c:pt>
                  <c:pt idx="3">
                    <c:v>4</c:v>
                  </c:pt>
                </c:numCache>
              </c:numRef>
            </c:plus>
            <c:minus>
              <c:numRef>
                <c:f>'BY HALVES IRR'!$E$42:$E$45</c:f>
                <c:numCache>
                  <c:formatCode>General</c:formatCode>
                  <c:ptCount val="4"/>
                  <c:pt idx="0">
                    <c:v>7</c:v>
                  </c:pt>
                  <c:pt idx="1">
                    <c:v>5</c:v>
                  </c:pt>
                  <c:pt idx="2">
                    <c:v>3</c:v>
                  </c:pt>
                  <c:pt idx="3">
                    <c:v>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'BY HALVES IRR'!$B$48:$B$51</c:f>
              <c:strCache>
                <c:ptCount val="4"/>
                <c:pt idx="0">
                  <c:v>1ST MAR</c:v>
                </c:pt>
                <c:pt idx="1">
                  <c:v>2ND MAR</c:v>
                </c:pt>
                <c:pt idx="2">
                  <c:v>1ST APR</c:v>
                </c:pt>
                <c:pt idx="3">
                  <c:v>2ND APR</c:v>
                </c:pt>
              </c:strCache>
            </c:strRef>
          </c:cat>
          <c:val>
            <c:numRef>
              <c:f>'BY HALVES IRR'!$C$48:$C$51</c:f>
              <c:numCache>
                <c:formatCode>General</c:formatCode>
                <c:ptCount val="4"/>
                <c:pt idx="0">
                  <c:v>85</c:v>
                </c:pt>
                <c:pt idx="1">
                  <c:v>78</c:v>
                </c:pt>
                <c:pt idx="2">
                  <c:v>75</c:v>
                </c:pt>
                <c:pt idx="3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43-486B-BC27-D3F10B9A0B56}"/>
            </c:ext>
          </c:extLst>
        </c:ser>
        <c:ser>
          <c:idx val="1"/>
          <c:order val="1"/>
          <c:tx>
            <c:strRef>
              <c:f>'BY HALVES IRR'!$D$47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  <a:prstDash val="sysDash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'BY HALVES IRR'!$D$42:$D$45</c:f>
                <c:numCache>
                  <c:formatCode>General</c:formatCode>
                  <c:ptCount val="4"/>
                  <c:pt idx="0">
                    <c:v>6</c:v>
                  </c:pt>
                  <c:pt idx="1">
                    <c:v>7</c:v>
                  </c:pt>
                  <c:pt idx="2">
                    <c:v>7</c:v>
                  </c:pt>
                  <c:pt idx="3">
                    <c:v>7</c:v>
                  </c:pt>
                </c:numCache>
              </c:numRef>
            </c:plus>
            <c:minus>
              <c:numRef>
                <c:f>'BY HALVES IRR'!$D$42:$D$45</c:f>
                <c:numCache>
                  <c:formatCode>General</c:formatCode>
                  <c:ptCount val="4"/>
                  <c:pt idx="0">
                    <c:v>6</c:v>
                  </c:pt>
                  <c:pt idx="1">
                    <c:v>7</c:v>
                  </c:pt>
                  <c:pt idx="2">
                    <c:v>7</c:v>
                  </c:pt>
                  <c:pt idx="3">
                    <c:v>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'BY HALVES IRR'!$B$48:$B$51</c:f>
              <c:strCache>
                <c:ptCount val="4"/>
                <c:pt idx="0">
                  <c:v>1ST MAR</c:v>
                </c:pt>
                <c:pt idx="1">
                  <c:v>2ND MAR</c:v>
                </c:pt>
                <c:pt idx="2">
                  <c:v>1ST APR</c:v>
                </c:pt>
                <c:pt idx="3">
                  <c:v>2ND APR</c:v>
                </c:pt>
              </c:strCache>
            </c:strRef>
          </c:cat>
          <c:val>
            <c:numRef>
              <c:f>'BY HALVES IRR'!$D$48:$D$51</c:f>
              <c:numCache>
                <c:formatCode>General</c:formatCode>
                <c:ptCount val="4"/>
                <c:pt idx="0">
                  <c:v>67</c:v>
                </c:pt>
                <c:pt idx="1">
                  <c:v>72</c:v>
                </c:pt>
                <c:pt idx="2">
                  <c:v>74</c:v>
                </c:pt>
                <c:pt idx="3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43-486B-BC27-D3F10B9A0B56}"/>
            </c:ext>
          </c:extLst>
        </c:ser>
        <c:ser>
          <c:idx val="2"/>
          <c:order val="2"/>
          <c:tx>
            <c:strRef>
              <c:f>'BY HALVES IRR'!$E$47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'BY HALVES IRR'!$C$42:$C$45</c:f>
                <c:numCache>
                  <c:formatCode>General</c:formatCode>
                  <c:ptCount val="4"/>
                  <c:pt idx="0">
                    <c:v>7</c:v>
                  </c:pt>
                  <c:pt idx="1">
                    <c:v>9</c:v>
                  </c:pt>
                  <c:pt idx="2">
                    <c:v>7</c:v>
                  </c:pt>
                  <c:pt idx="3">
                    <c:v>8</c:v>
                  </c:pt>
                </c:numCache>
              </c:numRef>
            </c:plus>
            <c:minus>
              <c:numRef>
                <c:f>'BY HALVES IRR'!$C$42:$C$45</c:f>
                <c:numCache>
                  <c:formatCode>General</c:formatCode>
                  <c:ptCount val="4"/>
                  <c:pt idx="0">
                    <c:v>7</c:v>
                  </c:pt>
                  <c:pt idx="1">
                    <c:v>9</c:v>
                  </c:pt>
                  <c:pt idx="2">
                    <c:v>7</c:v>
                  </c:pt>
                  <c:pt idx="3">
                    <c:v>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'BY HALVES IRR'!$B$48:$B$51</c:f>
              <c:strCache>
                <c:ptCount val="4"/>
                <c:pt idx="0">
                  <c:v>1ST MAR</c:v>
                </c:pt>
                <c:pt idx="1">
                  <c:v>2ND MAR</c:v>
                </c:pt>
                <c:pt idx="2">
                  <c:v>1ST APR</c:v>
                </c:pt>
                <c:pt idx="3">
                  <c:v>2ND APR</c:v>
                </c:pt>
              </c:strCache>
            </c:strRef>
          </c:cat>
          <c:val>
            <c:numRef>
              <c:f>'BY HALVES IRR'!$E$48:$E$51</c:f>
              <c:numCache>
                <c:formatCode>General</c:formatCode>
                <c:ptCount val="4"/>
                <c:pt idx="0">
                  <c:v>58</c:v>
                </c:pt>
                <c:pt idx="1">
                  <c:v>30</c:v>
                </c:pt>
                <c:pt idx="2">
                  <c:v>26</c:v>
                </c:pt>
                <c:pt idx="3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43-486B-BC27-D3F10B9A0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17"/>
        <c:axId val="98967552"/>
        <c:axId val="86786624"/>
      </c:barChart>
      <c:catAx>
        <c:axId val="9896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86786624"/>
        <c:crosses val="autoZero"/>
        <c:auto val="1"/>
        <c:lblAlgn val="ctr"/>
        <c:lblOffset val="100"/>
        <c:noMultiLvlLbl val="0"/>
      </c:catAx>
      <c:valAx>
        <c:axId val="86786624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</a:t>
                </a:r>
              </a:p>
            </c:rich>
          </c:tx>
          <c:layout>
            <c:manualLayout>
              <c:xMode val="edge"/>
              <c:yMode val="edge"/>
              <c:x val="2.6680446194225715E-2"/>
              <c:y val="1.461820948851981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98967552"/>
        <c:crosses val="autoZero"/>
        <c:crossBetween val="between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77296587926526E-2"/>
          <c:y val="0.15060326940940541"/>
          <c:w val="0.87556714785651801"/>
          <c:h val="0.63530857981230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'BY HALVES IRR'!$H$47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'BY HALVES IRR'!$J$42:$J$45</c:f>
                <c:numCache>
                  <c:formatCode>General</c:formatCode>
                  <c:ptCount val="4"/>
                  <c:pt idx="0">
                    <c:v>23</c:v>
                  </c:pt>
                  <c:pt idx="1">
                    <c:v>10</c:v>
                  </c:pt>
                  <c:pt idx="2">
                    <c:v>11</c:v>
                  </c:pt>
                  <c:pt idx="3">
                    <c:v>17</c:v>
                  </c:pt>
                </c:numCache>
              </c:numRef>
            </c:plus>
            <c:minus>
              <c:numRef>
                <c:f>'BY HALVES IRR'!$J$42:$J$45</c:f>
                <c:numCache>
                  <c:formatCode>General</c:formatCode>
                  <c:ptCount val="4"/>
                  <c:pt idx="0">
                    <c:v>23</c:v>
                  </c:pt>
                  <c:pt idx="1">
                    <c:v>10</c:v>
                  </c:pt>
                  <c:pt idx="2">
                    <c:v>11</c:v>
                  </c:pt>
                  <c:pt idx="3">
                    <c:v>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'BY HALVES IRR'!$G$48:$G$51</c:f>
              <c:strCache>
                <c:ptCount val="4"/>
                <c:pt idx="0">
                  <c:v>1ST MAR</c:v>
                </c:pt>
                <c:pt idx="1">
                  <c:v>2ND MAR</c:v>
                </c:pt>
                <c:pt idx="2">
                  <c:v>1ST APR</c:v>
                </c:pt>
                <c:pt idx="3">
                  <c:v>2ND APR</c:v>
                </c:pt>
              </c:strCache>
            </c:strRef>
          </c:cat>
          <c:val>
            <c:numRef>
              <c:f>'BY HALVES IRR'!$H$48:$H$51</c:f>
              <c:numCache>
                <c:formatCode>General</c:formatCode>
                <c:ptCount val="4"/>
                <c:pt idx="0">
                  <c:v>177</c:v>
                </c:pt>
                <c:pt idx="1">
                  <c:v>167</c:v>
                </c:pt>
                <c:pt idx="2">
                  <c:v>172</c:v>
                </c:pt>
                <c:pt idx="3">
                  <c:v>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FA-4CDD-AADE-779319F5D439}"/>
            </c:ext>
          </c:extLst>
        </c:ser>
        <c:ser>
          <c:idx val="1"/>
          <c:order val="1"/>
          <c:tx>
            <c:strRef>
              <c:f>'BY HALVES IRR'!$I$47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'BY HALVES IRR'!$I$42:$I$45</c:f>
                <c:numCache>
                  <c:formatCode>General</c:formatCode>
                  <c:ptCount val="4"/>
                  <c:pt idx="0">
                    <c:v>19</c:v>
                  </c:pt>
                  <c:pt idx="1">
                    <c:v>19</c:v>
                  </c:pt>
                  <c:pt idx="2">
                    <c:v>21</c:v>
                  </c:pt>
                  <c:pt idx="3">
                    <c:v>22</c:v>
                  </c:pt>
                </c:numCache>
              </c:numRef>
            </c:plus>
            <c:minus>
              <c:numRef>
                <c:f>'BY HALVES IRR'!$I$42:$I$45</c:f>
                <c:numCache>
                  <c:formatCode>General</c:formatCode>
                  <c:ptCount val="4"/>
                  <c:pt idx="0">
                    <c:v>19</c:v>
                  </c:pt>
                  <c:pt idx="1">
                    <c:v>19</c:v>
                  </c:pt>
                  <c:pt idx="2">
                    <c:v>21</c:v>
                  </c:pt>
                  <c:pt idx="3">
                    <c:v>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'BY HALVES IRR'!$G$48:$G$51</c:f>
              <c:strCache>
                <c:ptCount val="4"/>
                <c:pt idx="0">
                  <c:v>1ST MAR</c:v>
                </c:pt>
                <c:pt idx="1">
                  <c:v>2ND MAR</c:v>
                </c:pt>
                <c:pt idx="2">
                  <c:v>1ST APR</c:v>
                </c:pt>
                <c:pt idx="3">
                  <c:v>2ND APR</c:v>
                </c:pt>
              </c:strCache>
            </c:strRef>
          </c:cat>
          <c:val>
            <c:numRef>
              <c:f>'BY HALVES IRR'!$I$48:$I$51</c:f>
              <c:numCache>
                <c:formatCode>General</c:formatCode>
                <c:ptCount val="4"/>
                <c:pt idx="0">
                  <c:v>164</c:v>
                </c:pt>
                <c:pt idx="1">
                  <c:v>168</c:v>
                </c:pt>
                <c:pt idx="2">
                  <c:v>166</c:v>
                </c:pt>
                <c:pt idx="3">
                  <c:v>160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FA-4CDD-AADE-779319F5D439}"/>
            </c:ext>
          </c:extLst>
        </c:ser>
        <c:ser>
          <c:idx val="2"/>
          <c:order val="2"/>
          <c:tx>
            <c:strRef>
              <c:f>'BY HALVES IRR'!$J$47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'BY HALVES IRR'!$H$42:$H$45</c:f>
                <c:numCache>
                  <c:formatCode>General</c:formatCode>
                  <c:ptCount val="4"/>
                  <c:pt idx="0">
                    <c:v>18</c:v>
                  </c:pt>
                  <c:pt idx="1">
                    <c:v>18</c:v>
                  </c:pt>
                  <c:pt idx="2">
                    <c:v>24</c:v>
                  </c:pt>
                  <c:pt idx="3">
                    <c:v>17</c:v>
                  </c:pt>
                </c:numCache>
              </c:numRef>
            </c:plus>
            <c:minus>
              <c:numRef>
                <c:f>'BY HALVES IRR'!$H$42:$H$45</c:f>
                <c:numCache>
                  <c:formatCode>General</c:formatCode>
                  <c:ptCount val="4"/>
                  <c:pt idx="0">
                    <c:v>18</c:v>
                  </c:pt>
                  <c:pt idx="1">
                    <c:v>18</c:v>
                  </c:pt>
                  <c:pt idx="2">
                    <c:v>24</c:v>
                  </c:pt>
                  <c:pt idx="3">
                    <c:v>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'BY HALVES IRR'!$G$48:$G$51</c:f>
              <c:strCache>
                <c:ptCount val="4"/>
                <c:pt idx="0">
                  <c:v>1ST MAR</c:v>
                </c:pt>
                <c:pt idx="1">
                  <c:v>2ND MAR</c:v>
                </c:pt>
                <c:pt idx="2">
                  <c:v>1ST APR</c:v>
                </c:pt>
                <c:pt idx="3">
                  <c:v>2ND APR</c:v>
                </c:pt>
              </c:strCache>
            </c:strRef>
          </c:cat>
          <c:val>
            <c:numRef>
              <c:f>'BY HALVES IRR'!$J$48:$J$51</c:f>
              <c:numCache>
                <c:formatCode>General</c:formatCode>
                <c:ptCount val="4"/>
                <c:pt idx="0">
                  <c:v>140</c:v>
                </c:pt>
                <c:pt idx="1">
                  <c:v>97</c:v>
                </c:pt>
                <c:pt idx="2">
                  <c:v>92</c:v>
                </c:pt>
                <c:pt idx="3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5FA-4CDD-AADE-779319F5D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17"/>
        <c:axId val="98969088"/>
        <c:axId val="86788928"/>
      </c:barChart>
      <c:catAx>
        <c:axId val="9896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86788928"/>
        <c:crosses val="autoZero"/>
        <c:auto val="1"/>
        <c:lblAlgn val="ctr"/>
        <c:lblOffset val="100"/>
        <c:noMultiLvlLbl val="0"/>
      </c:catAx>
      <c:valAx>
        <c:axId val="86788928"/>
        <c:scaling>
          <c:orientation val="minMax"/>
          <c:max val="2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</a:t>
                </a:r>
              </a:p>
            </c:rich>
          </c:tx>
          <c:layout>
            <c:manualLayout>
              <c:xMode val="edge"/>
              <c:yMode val="edge"/>
              <c:x val="3.2236001749781279E-2"/>
              <c:y val="2.932409184146099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98969088"/>
        <c:crosses val="autoZero"/>
        <c:crossBetween val="between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3638500411329"/>
          <c:y val="0.13078540796280422"/>
          <c:w val="0.85200043091628475"/>
          <c:h val="0.65352028445025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'BY HALVES IRR'!$H$2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'BY HALVES IRR'!$E$8:$E$11</c:f>
                <c:numCache>
                  <c:formatCode>General</c:formatCode>
                  <c:ptCount val="4"/>
                  <c:pt idx="0">
                    <c:v>3.2999999999999972</c:v>
                  </c:pt>
                  <c:pt idx="1">
                    <c:v>5.9000000000000021</c:v>
                  </c:pt>
                  <c:pt idx="2">
                    <c:v>3.6999999999999993</c:v>
                  </c:pt>
                  <c:pt idx="3">
                    <c:v>7.5000000000000018</c:v>
                  </c:pt>
                </c:numCache>
              </c:numRef>
            </c:plus>
            <c:minus>
              <c:numRef>
                <c:f>'BY HALVES IRR'!$E$8:$E$11</c:f>
                <c:numCache>
                  <c:formatCode>General</c:formatCode>
                  <c:ptCount val="4"/>
                  <c:pt idx="0">
                    <c:v>3.2999999999999972</c:v>
                  </c:pt>
                  <c:pt idx="1">
                    <c:v>5.9000000000000021</c:v>
                  </c:pt>
                  <c:pt idx="2">
                    <c:v>3.6999999999999993</c:v>
                  </c:pt>
                  <c:pt idx="3">
                    <c:v>7.5000000000000018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'BY HALVES IRR'!$G$3:$G$6</c:f>
              <c:strCache>
                <c:ptCount val="4"/>
                <c:pt idx="0">
                  <c:v>1ST MAR</c:v>
                </c:pt>
                <c:pt idx="1">
                  <c:v>2ND MAR</c:v>
                </c:pt>
                <c:pt idx="2">
                  <c:v>1ST APR</c:v>
                </c:pt>
                <c:pt idx="3">
                  <c:v>2ND APR</c:v>
                </c:pt>
              </c:strCache>
            </c:strRef>
          </c:cat>
          <c:val>
            <c:numRef>
              <c:f>'BY HALVES IRR'!$H$3:$H$6</c:f>
              <c:numCache>
                <c:formatCode>General</c:formatCode>
                <c:ptCount val="4"/>
                <c:pt idx="0">
                  <c:v>31.1</c:v>
                </c:pt>
                <c:pt idx="1">
                  <c:v>33.200000000000003</c:v>
                </c:pt>
                <c:pt idx="2">
                  <c:v>30.7</c:v>
                </c:pt>
                <c:pt idx="3">
                  <c:v>32.4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B8-4BCA-8FFE-148B2D8F03E6}"/>
            </c:ext>
          </c:extLst>
        </c:ser>
        <c:ser>
          <c:idx val="1"/>
          <c:order val="1"/>
          <c:tx>
            <c:strRef>
              <c:f>'BY HALVES IRR'!$I$2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'BY HALVES IRR'!$D$8:$D$11</c:f>
                <c:numCache>
                  <c:formatCode>General</c:formatCode>
                  <c:ptCount val="4"/>
                  <c:pt idx="0">
                    <c:v>2.3000000000000007</c:v>
                  </c:pt>
                  <c:pt idx="1">
                    <c:v>3.3000000000000007</c:v>
                  </c:pt>
                  <c:pt idx="2">
                    <c:v>3.7000000000000011</c:v>
                  </c:pt>
                  <c:pt idx="3">
                    <c:v>1.8000000000000007</c:v>
                  </c:pt>
                </c:numCache>
              </c:numRef>
            </c:plus>
            <c:minus>
              <c:numRef>
                <c:f>'BY HALVES IRR'!$D$8:$D$11</c:f>
                <c:numCache>
                  <c:formatCode>General</c:formatCode>
                  <c:ptCount val="4"/>
                  <c:pt idx="0">
                    <c:v>2.3000000000000007</c:v>
                  </c:pt>
                  <c:pt idx="1">
                    <c:v>3.3000000000000007</c:v>
                  </c:pt>
                  <c:pt idx="2">
                    <c:v>3.7000000000000011</c:v>
                  </c:pt>
                  <c:pt idx="3">
                    <c:v>1.8000000000000007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'BY HALVES IRR'!$G$3:$G$6</c:f>
              <c:strCache>
                <c:ptCount val="4"/>
                <c:pt idx="0">
                  <c:v>1ST MAR</c:v>
                </c:pt>
                <c:pt idx="1">
                  <c:v>2ND MAR</c:v>
                </c:pt>
                <c:pt idx="2">
                  <c:v>1ST APR</c:v>
                </c:pt>
                <c:pt idx="3">
                  <c:v>2ND APR</c:v>
                </c:pt>
              </c:strCache>
            </c:strRef>
          </c:cat>
          <c:val>
            <c:numRef>
              <c:f>'BY HALVES IRR'!$I$3:$I$6</c:f>
              <c:numCache>
                <c:formatCode>General</c:formatCode>
                <c:ptCount val="4"/>
                <c:pt idx="0">
                  <c:v>31.5</c:v>
                </c:pt>
                <c:pt idx="1">
                  <c:v>31.6</c:v>
                </c:pt>
                <c:pt idx="2">
                  <c:v>35.299999999999997</c:v>
                </c:pt>
                <c:pt idx="3">
                  <c:v>34.4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B8-4BCA-8FFE-148B2D8F03E6}"/>
            </c:ext>
          </c:extLst>
        </c:ser>
        <c:ser>
          <c:idx val="2"/>
          <c:order val="2"/>
          <c:tx>
            <c:strRef>
              <c:f>'BY HALVES IRR'!$J$2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'BY HALVES IRR'!$C$8:$C$11</c:f>
                <c:numCache>
                  <c:formatCode>General</c:formatCode>
                  <c:ptCount val="4"/>
                  <c:pt idx="0">
                    <c:v>3.2000000000000011</c:v>
                  </c:pt>
                  <c:pt idx="1">
                    <c:v>2.6999999999999993</c:v>
                  </c:pt>
                  <c:pt idx="2">
                    <c:v>2.1999999999999993</c:v>
                  </c:pt>
                  <c:pt idx="3">
                    <c:v>2.4000000000000004</c:v>
                  </c:pt>
                </c:numCache>
              </c:numRef>
            </c:plus>
            <c:minus>
              <c:numRef>
                <c:f>'BY HALVES IRR'!$C$8:$C$11</c:f>
                <c:numCache>
                  <c:formatCode>General</c:formatCode>
                  <c:ptCount val="4"/>
                  <c:pt idx="0">
                    <c:v>3.2000000000000011</c:v>
                  </c:pt>
                  <c:pt idx="1">
                    <c:v>2.6999999999999993</c:v>
                  </c:pt>
                  <c:pt idx="2">
                    <c:v>2.1999999999999993</c:v>
                  </c:pt>
                  <c:pt idx="3">
                    <c:v>2.4000000000000004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'BY HALVES IRR'!$G$3:$G$6</c:f>
              <c:strCache>
                <c:ptCount val="4"/>
                <c:pt idx="0">
                  <c:v>1ST MAR</c:v>
                </c:pt>
                <c:pt idx="1">
                  <c:v>2ND MAR</c:v>
                </c:pt>
                <c:pt idx="2">
                  <c:v>1ST APR</c:v>
                </c:pt>
                <c:pt idx="3">
                  <c:v>2ND APR</c:v>
                </c:pt>
              </c:strCache>
            </c:strRef>
          </c:cat>
          <c:val>
            <c:numRef>
              <c:f>'BY HALVES IRR'!$J$3:$J$6</c:f>
              <c:numCache>
                <c:formatCode>General</c:formatCode>
                <c:ptCount val="4"/>
                <c:pt idx="0">
                  <c:v>35.6</c:v>
                </c:pt>
                <c:pt idx="1">
                  <c:v>44.9</c:v>
                </c:pt>
                <c:pt idx="2">
                  <c:v>47.1</c:v>
                </c:pt>
                <c:pt idx="3">
                  <c:v>36.5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B8-4BCA-8FFE-148B2D8F0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71136"/>
        <c:axId val="86791232"/>
      </c:barChart>
      <c:catAx>
        <c:axId val="9897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86791232"/>
        <c:crosses val="autoZero"/>
        <c:auto val="1"/>
        <c:lblAlgn val="ctr"/>
        <c:lblOffset val="100"/>
        <c:noMultiLvlLbl val="0"/>
      </c:catAx>
      <c:valAx>
        <c:axId val="86791232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PERCENT</a:t>
                </a:r>
              </a:p>
            </c:rich>
          </c:tx>
          <c:layout>
            <c:manualLayout>
              <c:xMode val="edge"/>
              <c:yMode val="edge"/>
              <c:x val="1.2437810945273632E-2"/>
              <c:y val="1.960487564096033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9897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22889119992076"/>
          <c:y val="0.10371501542105217"/>
          <c:w val="0.86417991383152593"/>
          <c:h val="0.67025884390713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'ADULT ADMISSION'!$C$5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'ADULT ADMISSION'!$C$14:$C$20</c:f>
                <c:numCache>
                  <c:formatCode>General</c:formatCode>
                  <c:ptCount val="7"/>
                  <c:pt idx="0">
                    <c:v>13</c:v>
                  </c:pt>
                  <c:pt idx="1">
                    <c:v>14</c:v>
                  </c:pt>
                  <c:pt idx="2">
                    <c:v>12</c:v>
                  </c:pt>
                  <c:pt idx="3">
                    <c:v>13</c:v>
                  </c:pt>
                  <c:pt idx="4">
                    <c:v>13</c:v>
                  </c:pt>
                  <c:pt idx="5">
                    <c:v>13</c:v>
                  </c:pt>
                  <c:pt idx="6">
                    <c:v>13</c:v>
                  </c:pt>
                </c:numCache>
              </c:numRef>
            </c:plus>
            <c:minus>
              <c:numRef>
                <c:f>'ADULT ADMISSION'!$C$14:$C$20</c:f>
                <c:numCache>
                  <c:formatCode>General</c:formatCode>
                  <c:ptCount val="7"/>
                  <c:pt idx="0">
                    <c:v>13</c:v>
                  </c:pt>
                  <c:pt idx="1">
                    <c:v>14</c:v>
                  </c:pt>
                  <c:pt idx="2">
                    <c:v>12</c:v>
                  </c:pt>
                  <c:pt idx="3">
                    <c:v>13</c:v>
                  </c:pt>
                  <c:pt idx="4">
                    <c:v>13</c:v>
                  </c:pt>
                  <c:pt idx="5">
                    <c:v>13</c:v>
                  </c:pt>
                  <c:pt idx="6">
                    <c:v>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'ADULT ADMISSION'!$B$6:$B$12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'ADULT ADMISSION'!$C$6:$C$12</c:f>
              <c:numCache>
                <c:formatCode>General</c:formatCode>
                <c:ptCount val="7"/>
                <c:pt idx="0">
                  <c:v>181</c:v>
                </c:pt>
                <c:pt idx="1">
                  <c:v>191</c:v>
                </c:pt>
                <c:pt idx="2">
                  <c:v>190</c:v>
                </c:pt>
                <c:pt idx="3">
                  <c:v>192</c:v>
                </c:pt>
                <c:pt idx="4">
                  <c:v>194</c:v>
                </c:pt>
                <c:pt idx="5">
                  <c:v>189</c:v>
                </c:pt>
                <c:pt idx="6">
                  <c:v>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7F-4F38-9D74-680AFF31233A}"/>
            </c:ext>
          </c:extLst>
        </c:ser>
        <c:ser>
          <c:idx val="1"/>
          <c:order val="1"/>
          <c:tx>
            <c:strRef>
              <c:f>'ADULT ADMISSION'!$D$5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'ADULT ADMISSION'!$D$14:$D$20</c:f>
                <c:numCache>
                  <c:formatCode>General</c:formatCode>
                  <c:ptCount val="7"/>
                  <c:pt idx="0">
                    <c:v>11</c:v>
                  </c:pt>
                  <c:pt idx="1">
                    <c:v>14</c:v>
                  </c:pt>
                  <c:pt idx="2">
                    <c:v>13</c:v>
                  </c:pt>
                  <c:pt idx="3">
                    <c:v>14</c:v>
                  </c:pt>
                  <c:pt idx="4">
                    <c:v>14</c:v>
                  </c:pt>
                  <c:pt idx="5">
                    <c:v>17</c:v>
                  </c:pt>
                  <c:pt idx="6">
                    <c:v>13</c:v>
                  </c:pt>
                </c:numCache>
              </c:numRef>
            </c:plus>
            <c:minus>
              <c:numRef>
                <c:f>'ADULT ADMISSION'!$D$14:$D$20</c:f>
                <c:numCache>
                  <c:formatCode>General</c:formatCode>
                  <c:ptCount val="7"/>
                  <c:pt idx="0">
                    <c:v>11</c:v>
                  </c:pt>
                  <c:pt idx="1">
                    <c:v>14</c:v>
                  </c:pt>
                  <c:pt idx="2">
                    <c:v>13</c:v>
                  </c:pt>
                  <c:pt idx="3">
                    <c:v>14</c:v>
                  </c:pt>
                  <c:pt idx="4">
                    <c:v>14</c:v>
                  </c:pt>
                  <c:pt idx="5">
                    <c:v>17</c:v>
                  </c:pt>
                  <c:pt idx="6">
                    <c:v>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'ADULT ADMISSION'!$B$6:$B$12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'ADULT ADMISSION'!$D$6:$D$12</c:f>
              <c:numCache>
                <c:formatCode>General</c:formatCode>
                <c:ptCount val="7"/>
                <c:pt idx="0">
                  <c:v>185</c:v>
                </c:pt>
                <c:pt idx="1">
                  <c:v>187</c:v>
                </c:pt>
                <c:pt idx="2">
                  <c:v>185</c:v>
                </c:pt>
                <c:pt idx="3">
                  <c:v>184</c:v>
                </c:pt>
                <c:pt idx="4">
                  <c:v>196</c:v>
                </c:pt>
                <c:pt idx="5">
                  <c:v>196</c:v>
                </c:pt>
                <c:pt idx="6">
                  <c:v>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7F-4F38-9D74-680AFF31233A}"/>
            </c:ext>
          </c:extLst>
        </c:ser>
        <c:ser>
          <c:idx val="2"/>
          <c:order val="2"/>
          <c:tx>
            <c:strRef>
              <c:f>'ADULT ADMISSION'!$E$5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'ADULT ADMISSION'!$E$14:$E$20</c:f>
                <c:numCache>
                  <c:formatCode>General</c:formatCode>
                  <c:ptCount val="7"/>
                  <c:pt idx="0">
                    <c:v>12</c:v>
                  </c:pt>
                  <c:pt idx="1">
                    <c:v>13</c:v>
                  </c:pt>
                  <c:pt idx="2">
                    <c:v>16</c:v>
                  </c:pt>
                  <c:pt idx="3">
                    <c:v>10</c:v>
                  </c:pt>
                  <c:pt idx="4">
                    <c:v>12</c:v>
                  </c:pt>
                  <c:pt idx="5">
                    <c:v>11</c:v>
                  </c:pt>
                  <c:pt idx="6">
                    <c:v>10</c:v>
                  </c:pt>
                </c:numCache>
              </c:numRef>
            </c:plus>
            <c:minus>
              <c:numRef>
                <c:f>'ADULT ADMISSION'!$E$14:$E$20</c:f>
                <c:numCache>
                  <c:formatCode>General</c:formatCode>
                  <c:ptCount val="7"/>
                  <c:pt idx="0">
                    <c:v>12</c:v>
                  </c:pt>
                  <c:pt idx="1">
                    <c:v>13</c:v>
                  </c:pt>
                  <c:pt idx="2">
                    <c:v>16</c:v>
                  </c:pt>
                  <c:pt idx="3">
                    <c:v>10</c:v>
                  </c:pt>
                  <c:pt idx="4">
                    <c:v>12</c:v>
                  </c:pt>
                  <c:pt idx="5">
                    <c:v>11</c:v>
                  </c:pt>
                  <c:pt idx="6">
                    <c:v>10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'ADULT ADMISSION'!$B$6:$B$12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'ADULT ADMISSION'!$E$6:$E$12</c:f>
              <c:numCache>
                <c:formatCode>General</c:formatCode>
                <c:ptCount val="7"/>
                <c:pt idx="0">
                  <c:v>177</c:v>
                </c:pt>
                <c:pt idx="1">
                  <c:v>173</c:v>
                </c:pt>
                <c:pt idx="2">
                  <c:v>134</c:v>
                </c:pt>
                <c:pt idx="3">
                  <c:v>116</c:v>
                </c:pt>
                <c:pt idx="4">
                  <c:v>147</c:v>
                </c:pt>
                <c:pt idx="5">
                  <c:v>159</c:v>
                </c:pt>
                <c:pt idx="6">
                  <c:v>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7F-4F38-9D74-680AFF312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7"/>
        <c:overlap val="-33"/>
        <c:axId val="102295040"/>
        <c:axId val="86793536"/>
      </c:barChart>
      <c:catAx>
        <c:axId val="10229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86793536"/>
        <c:crosses val="autoZero"/>
        <c:auto val="1"/>
        <c:lblAlgn val="ctr"/>
        <c:lblOffset val="100"/>
        <c:noMultiLvlLbl val="0"/>
      </c:catAx>
      <c:valAx>
        <c:axId val="8679353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</a:t>
                </a:r>
              </a:p>
            </c:rich>
          </c:tx>
          <c:layout>
            <c:manualLayout>
              <c:xMode val="edge"/>
              <c:yMode val="edge"/>
              <c:x val="2.5157232704402517E-2"/>
              <c:y val="1.104412453493818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022950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06133955477782E-2"/>
          <c:y val="0.10832593116871626"/>
          <c:w val="0.88234324876057146"/>
          <c:h val="0.665393966203662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'ADULT HOSPITALIZATIONS'!$C$4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'ADULT HOSPITALIZATIONS'!$C$13:$C$19</c:f>
                <c:numCache>
                  <c:formatCode>General</c:formatCode>
                  <c:ptCount val="7"/>
                  <c:pt idx="0">
                    <c:v>7</c:v>
                  </c:pt>
                  <c:pt idx="1">
                    <c:v>8</c:v>
                  </c:pt>
                  <c:pt idx="2">
                    <c:v>7</c:v>
                  </c:pt>
                  <c:pt idx="3">
                    <c:v>8</c:v>
                  </c:pt>
                  <c:pt idx="4">
                    <c:v>7</c:v>
                  </c:pt>
                  <c:pt idx="5">
                    <c:v>7</c:v>
                  </c:pt>
                  <c:pt idx="6">
                    <c:v>6</c:v>
                  </c:pt>
                </c:numCache>
              </c:numRef>
            </c:plus>
            <c:minus>
              <c:numRef>
                <c:f>'ADULT HOSPITALIZATIONS'!$C$13:$C$19</c:f>
                <c:numCache>
                  <c:formatCode>General</c:formatCode>
                  <c:ptCount val="7"/>
                  <c:pt idx="0">
                    <c:v>7</c:v>
                  </c:pt>
                  <c:pt idx="1">
                    <c:v>8</c:v>
                  </c:pt>
                  <c:pt idx="2">
                    <c:v>7</c:v>
                  </c:pt>
                  <c:pt idx="3">
                    <c:v>8</c:v>
                  </c:pt>
                  <c:pt idx="4">
                    <c:v>7</c:v>
                  </c:pt>
                  <c:pt idx="5">
                    <c:v>7</c:v>
                  </c:pt>
                  <c:pt idx="6">
                    <c:v>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'ADULT HOSPITALIZATIONS'!$B$5:$B$11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'ADULT HOSPITALIZATIONS'!$C$5:$C$11</c:f>
              <c:numCache>
                <c:formatCode>General</c:formatCode>
                <c:ptCount val="7"/>
                <c:pt idx="0">
                  <c:v>65</c:v>
                </c:pt>
                <c:pt idx="1">
                  <c:v>64</c:v>
                </c:pt>
                <c:pt idx="2">
                  <c:v>62</c:v>
                </c:pt>
                <c:pt idx="3">
                  <c:v>62</c:v>
                </c:pt>
                <c:pt idx="4">
                  <c:v>60</c:v>
                </c:pt>
                <c:pt idx="5">
                  <c:v>62</c:v>
                </c:pt>
                <c:pt idx="6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90-4C5F-9C3E-ECBF7052E5B0}"/>
            </c:ext>
          </c:extLst>
        </c:ser>
        <c:ser>
          <c:idx val="1"/>
          <c:order val="1"/>
          <c:tx>
            <c:strRef>
              <c:f>'ADULT HOSPITALIZATIONS'!$D$4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'ADULT HOSPITALIZATIONS'!$D$13:$D$19</c:f>
                <c:numCache>
                  <c:formatCode>General</c:formatCode>
                  <c:ptCount val="7"/>
                  <c:pt idx="0">
                    <c:v>6</c:v>
                  </c:pt>
                  <c:pt idx="1">
                    <c:v>7</c:v>
                  </c:pt>
                  <c:pt idx="2">
                    <c:v>7</c:v>
                  </c:pt>
                  <c:pt idx="3">
                    <c:v>7</c:v>
                  </c:pt>
                  <c:pt idx="4">
                    <c:v>7</c:v>
                  </c:pt>
                  <c:pt idx="5">
                    <c:v>7</c:v>
                  </c:pt>
                  <c:pt idx="6">
                    <c:v>6</c:v>
                  </c:pt>
                </c:numCache>
              </c:numRef>
            </c:plus>
            <c:minus>
              <c:numRef>
                <c:f>'ADULT HOSPITALIZATIONS'!$D$13:$D$19</c:f>
                <c:numCache>
                  <c:formatCode>General</c:formatCode>
                  <c:ptCount val="7"/>
                  <c:pt idx="0">
                    <c:v>6</c:v>
                  </c:pt>
                  <c:pt idx="1">
                    <c:v>7</c:v>
                  </c:pt>
                  <c:pt idx="2">
                    <c:v>7</c:v>
                  </c:pt>
                  <c:pt idx="3">
                    <c:v>7</c:v>
                  </c:pt>
                  <c:pt idx="4">
                    <c:v>7</c:v>
                  </c:pt>
                  <c:pt idx="5">
                    <c:v>7</c:v>
                  </c:pt>
                  <c:pt idx="6">
                    <c:v>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'ADULT HOSPITALIZATIONS'!$B$5:$B$11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'ADULT HOSPITALIZATIONS'!$D$5:$D$11</c:f>
              <c:numCache>
                <c:formatCode>General</c:formatCode>
                <c:ptCount val="7"/>
                <c:pt idx="0">
                  <c:v>59</c:v>
                </c:pt>
                <c:pt idx="1">
                  <c:v>62</c:v>
                </c:pt>
                <c:pt idx="2">
                  <c:v>59</c:v>
                </c:pt>
                <c:pt idx="3">
                  <c:v>65</c:v>
                </c:pt>
                <c:pt idx="4">
                  <c:v>64</c:v>
                </c:pt>
                <c:pt idx="5">
                  <c:v>64</c:v>
                </c:pt>
                <c:pt idx="6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90-4C5F-9C3E-ECBF7052E5B0}"/>
            </c:ext>
          </c:extLst>
        </c:ser>
        <c:ser>
          <c:idx val="2"/>
          <c:order val="2"/>
          <c:tx>
            <c:strRef>
              <c:f>'ADULT HOSPITALIZATIONS'!$E$4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'ADULT HOSPITALIZATIONS'!$E$13:$E$19</c:f>
                <c:numCache>
                  <c:formatCode>General</c:formatCode>
                  <c:ptCount val="7"/>
                  <c:pt idx="0">
                    <c:v>6</c:v>
                  </c:pt>
                  <c:pt idx="1">
                    <c:v>7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7</c:v>
                  </c:pt>
                  <c:pt idx="6">
                    <c:v>5</c:v>
                  </c:pt>
                </c:numCache>
              </c:numRef>
            </c:plus>
            <c:minus>
              <c:numRef>
                <c:f>'ADULT HOSPITALIZATIONS'!$E$13:$E$19</c:f>
                <c:numCache>
                  <c:formatCode>General</c:formatCode>
                  <c:ptCount val="7"/>
                  <c:pt idx="0">
                    <c:v>6</c:v>
                  </c:pt>
                  <c:pt idx="1">
                    <c:v>7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7</c:v>
                  </c:pt>
                  <c:pt idx="6">
                    <c:v>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'ADULT HOSPITALIZATIONS'!$B$5:$B$11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'ADULT HOSPITALIZATIONS'!$E$5:$E$11</c:f>
              <c:numCache>
                <c:formatCode>General</c:formatCode>
                <c:ptCount val="7"/>
                <c:pt idx="0">
                  <c:v>60</c:v>
                </c:pt>
                <c:pt idx="1">
                  <c:v>60</c:v>
                </c:pt>
                <c:pt idx="2">
                  <c:v>52</c:v>
                </c:pt>
                <c:pt idx="3">
                  <c:v>48</c:v>
                </c:pt>
                <c:pt idx="4">
                  <c:v>56</c:v>
                </c:pt>
                <c:pt idx="5">
                  <c:v>61</c:v>
                </c:pt>
                <c:pt idx="6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90-4C5F-9C3E-ECBF7052E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7"/>
        <c:overlap val="-33"/>
        <c:axId val="100145152"/>
        <c:axId val="97838784"/>
      </c:barChart>
      <c:catAx>
        <c:axId val="1001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97838784"/>
        <c:crosses val="autoZero"/>
        <c:auto val="1"/>
        <c:lblAlgn val="ctr"/>
        <c:lblOffset val="100"/>
        <c:noMultiLvlLbl val="0"/>
      </c:catAx>
      <c:valAx>
        <c:axId val="97838784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</a:t>
                </a:r>
              </a:p>
            </c:rich>
          </c:tx>
          <c:layout>
            <c:manualLayout>
              <c:xMode val="edge"/>
              <c:yMode val="edge"/>
              <c:x val="2.1604938271604937E-2"/>
              <c:y val="6.000530832522340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001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87600855448624"/>
          <c:y val="0.14010144002269986"/>
          <c:w val="0.86217337416156314"/>
          <c:h val="0.6331088174788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'ADULT PERCENT'!$C$4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'ADULT PERCENT'!$C$13:$C$19</c:f>
                <c:numCache>
                  <c:formatCode>General</c:formatCode>
                  <c:ptCount val="7"/>
                  <c:pt idx="0">
                    <c:v>3</c:v>
                  </c:pt>
                  <c:pt idx="1">
                    <c:v>3.2999999999999972</c:v>
                  </c:pt>
                  <c:pt idx="2">
                    <c:v>2.5000000000000036</c:v>
                  </c:pt>
                  <c:pt idx="3">
                    <c:v>2.6999999999999993</c:v>
                  </c:pt>
                  <c:pt idx="4">
                    <c:v>2.3999999999999986</c:v>
                  </c:pt>
                  <c:pt idx="5">
                    <c:v>2.8000000000000007</c:v>
                  </c:pt>
                  <c:pt idx="6">
                    <c:v>2.5999999999999979</c:v>
                  </c:pt>
                </c:numCache>
              </c:numRef>
            </c:plus>
            <c:minus>
              <c:numRef>
                <c:f>'ADULT PERCENT'!$C$13:$C$19</c:f>
                <c:numCache>
                  <c:formatCode>General</c:formatCode>
                  <c:ptCount val="7"/>
                  <c:pt idx="0">
                    <c:v>3</c:v>
                  </c:pt>
                  <c:pt idx="1">
                    <c:v>3.2999999999999972</c:v>
                  </c:pt>
                  <c:pt idx="2">
                    <c:v>2.5000000000000036</c:v>
                  </c:pt>
                  <c:pt idx="3">
                    <c:v>2.6999999999999993</c:v>
                  </c:pt>
                  <c:pt idx="4">
                    <c:v>2.3999999999999986</c:v>
                  </c:pt>
                  <c:pt idx="5">
                    <c:v>2.8000000000000007</c:v>
                  </c:pt>
                  <c:pt idx="6">
                    <c:v>2.5999999999999979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'ADULT PERCENT'!$B$5:$B$11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'ADULT PERCENT'!$C$5:$C$11</c:f>
              <c:numCache>
                <c:formatCode>General</c:formatCode>
                <c:ptCount val="7"/>
                <c:pt idx="0">
                  <c:v>35.4</c:v>
                </c:pt>
                <c:pt idx="1">
                  <c:v>32.799999999999997</c:v>
                </c:pt>
                <c:pt idx="2">
                  <c:v>32.200000000000003</c:v>
                </c:pt>
                <c:pt idx="3">
                  <c:v>31.5</c:v>
                </c:pt>
                <c:pt idx="4">
                  <c:v>30.4</c:v>
                </c:pt>
                <c:pt idx="5">
                  <c:v>32.6</c:v>
                </c:pt>
                <c:pt idx="6">
                  <c:v>31.4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CC-49A1-AFB7-B5C378CBD575}"/>
            </c:ext>
          </c:extLst>
        </c:ser>
        <c:ser>
          <c:idx val="1"/>
          <c:order val="1"/>
          <c:tx>
            <c:strRef>
              <c:f>'ADULT PERCENT'!$D$4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  <a:prstDash val="sysDash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'ADULT PERCENT'!$D$13:$D$19</c:f>
                <c:numCache>
                  <c:formatCode>General</c:formatCode>
                  <c:ptCount val="7"/>
                  <c:pt idx="0">
                    <c:v>2.8999999999999986</c:v>
                  </c:pt>
                  <c:pt idx="1">
                    <c:v>2.8999999999999986</c:v>
                  </c:pt>
                  <c:pt idx="2">
                    <c:v>2.8000000000000007</c:v>
                  </c:pt>
                  <c:pt idx="3">
                    <c:v>2.5</c:v>
                  </c:pt>
                  <c:pt idx="4">
                    <c:v>2</c:v>
                  </c:pt>
                  <c:pt idx="5">
                    <c:v>1.7999999999999972</c:v>
                  </c:pt>
                  <c:pt idx="6">
                    <c:v>2.3000000000000043</c:v>
                  </c:pt>
                </c:numCache>
              </c:numRef>
            </c:plus>
            <c:minus>
              <c:numRef>
                <c:f>'ADULT PERCENT'!$D$13:$D$19</c:f>
                <c:numCache>
                  <c:formatCode>General</c:formatCode>
                  <c:ptCount val="7"/>
                  <c:pt idx="0">
                    <c:v>2.8999999999999986</c:v>
                  </c:pt>
                  <c:pt idx="1">
                    <c:v>2.8999999999999986</c:v>
                  </c:pt>
                  <c:pt idx="2">
                    <c:v>2.8000000000000007</c:v>
                  </c:pt>
                  <c:pt idx="3">
                    <c:v>2.5</c:v>
                  </c:pt>
                  <c:pt idx="4">
                    <c:v>2</c:v>
                  </c:pt>
                  <c:pt idx="5">
                    <c:v>1.7999999999999972</c:v>
                  </c:pt>
                  <c:pt idx="6">
                    <c:v>2.3000000000000043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'ADULT PERCENT'!$B$5:$B$11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'ADULT PERCENT'!$D$5:$D$11</c:f>
              <c:numCache>
                <c:formatCode>General</c:formatCode>
                <c:ptCount val="7"/>
                <c:pt idx="0">
                  <c:v>32</c:v>
                </c:pt>
                <c:pt idx="1">
                  <c:v>33</c:v>
                </c:pt>
                <c:pt idx="2">
                  <c:v>31.6</c:v>
                </c:pt>
                <c:pt idx="3">
                  <c:v>34.9</c:v>
                </c:pt>
                <c:pt idx="4">
                  <c:v>32</c:v>
                </c:pt>
                <c:pt idx="5">
                  <c:v>32.4</c:v>
                </c:pt>
                <c:pt idx="6">
                  <c:v>32.200000000000003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CC-49A1-AFB7-B5C378CBD575}"/>
            </c:ext>
          </c:extLst>
        </c:ser>
        <c:ser>
          <c:idx val="2"/>
          <c:order val="2"/>
          <c:tx>
            <c:strRef>
              <c:f>'ADULT PERCENT'!$E$4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'ADULT PERCENT'!$E$13:$E$19</c:f>
                <c:numCache>
                  <c:formatCode>General</c:formatCode>
                  <c:ptCount val="7"/>
                  <c:pt idx="0">
                    <c:v>2.1999999999999993</c:v>
                  </c:pt>
                  <c:pt idx="1">
                    <c:v>2.5</c:v>
                  </c:pt>
                  <c:pt idx="2">
                    <c:v>3.3999999999999986</c:v>
                  </c:pt>
                  <c:pt idx="3">
                    <c:v>3.5999999999999943</c:v>
                  </c:pt>
                  <c:pt idx="4">
                    <c:v>2.7999999999999972</c:v>
                  </c:pt>
                  <c:pt idx="5">
                    <c:v>3</c:v>
                  </c:pt>
                  <c:pt idx="6">
                    <c:v>2</c:v>
                  </c:pt>
                </c:numCache>
              </c:numRef>
            </c:plus>
            <c:minus>
              <c:numRef>
                <c:f>'ADULT PERCENT'!$E$13:$E$19</c:f>
                <c:numCache>
                  <c:formatCode>General</c:formatCode>
                  <c:ptCount val="7"/>
                  <c:pt idx="0">
                    <c:v>2.1999999999999993</c:v>
                  </c:pt>
                  <c:pt idx="1">
                    <c:v>2.5</c:v>
                  </c:pt>
                  <c:pt idx="2">
                    <c:v>3.3999999999999986</c:v>
                  </c:pt>
                  <c:pt idx="3">
                    <c:v>3.5999999999999943</c:v>
                  </c:pt>
                  <c:pt idx="4">
                    <c:v>2.7999999999999972</c:v>
                  </c:pt>
                  <c:pt idx="5">
                    <c:v>3</c:v>
                  </c:pt>
                  <c:pt idx="6">
                    <c:v>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'ADULT PERCENT'!$B$5:$B$11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'ADULT PERCENT'!$E$5:$E$11</c:f>
              <c:numCache>
                <c:formatCode>General</c:formatCode>
                <c:ptCount val="7"/>
                <c:pt idx="0">
                  <c:v>33.4</c:v>
                </c:pt>
                <c:pt idx="1">
                  <c:v>34.1</c:v>
                </c:pt>
                <c:pt idx="2">
                  <c:v>40.4</c:v>
                </c:pt>
                <c:pt idx="3">
                  <c:v>41.8</c:v>
                </c:pt>
                <c:pt idx="4">
                  <c:v>38.4</c:v>
                </c:pt>
                <c:pt idx="5">
                  <c:v>37.700000000000003</c:v>
                </c:pt>
                <c:pt idx="6">
                  <c:v>37.700000000000003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CC-49A1-AFB7-B5C378CBD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12928"/>
        <c:axId val="97841088"/>
      </c:barChart>
      <c:catAx>
        <c:axId val="10361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97841088"/>
        <c:crosses val="autoZero"/>
        <c:auto val="1"/>
        <c:lblAlgn val="ctr"/>
        <c:lblOffset val="100"/>
        <c:noMultiLvlLbl val="0"/>
      </c:catAx>
      <c:valAx>
        <c:axId val="97841088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PERCENT</a:t>
                </a:r>
              </a:p>
            </c:rich>
          </c:tx>
          <c:layout>
            <c:manualLayout>
              <c:xMode val="edge"/>
              <c:yMode val="edge"/>
              <c:x val="3.0864197530864196E-3"/>
              <c:y val="1.888557849187770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036129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5267813745498E-2"/>
          <c:y val="0.12797875413502308"/>
          <c:w val="0.87041411490230391"/>
          <c:h val="0.64574085635745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'CHILDREN ADMISSION'!$C$4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'CHILDREN ADMISSION'!$C$13:$C$19</c:f>
                <c:numCache>
                  <c:formatCode>General</c:formatCode>
                  <c:ptCount val="7"/>
                  <c:pt idx="0">
                    <c:v>4</c:v>
                  </c:pt>
                  <c:pt idx="1">
                    <c:v>4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4</c:v>
                  </c:pt>
                </c:numCache>
              </c:numRef>
            </c:plus>
            <c:minus>
              <c:numRef>
                <c:f>'CHILDREN ADMISSION'!$C$13:$C$19</c:f>
                <c:numCache>
                  <c:formatCode>General</c:formatCode>
                  <c:ptCount val="7"/>
                  <c:pt idx="0">
                    <c:v>4</c:v>
                  </c:pt>
                  <c:pt idx="1">
                    <c:v>4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'CHILDREN ADMISSION'!$B$5:$B$11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'CHILDREN ADMISSION'!$C$5:$C$11</c:f>
              <c:numCache>
                <c:formatCode>General</c:formatCode>
                <c:ptCount val="7"/>
                <c:pt idx="0">
                  <c:v>77</c:v>
                </c:pt>
                <c:pt idx="1">
                  <c:v>79</c:v>
                </c:pt>
                <c:pt idx="2">
                  <c:v>89</c:v>
                </c:pt>
                <c:pt idx="3">
                  <c:v>85</c:v>
                </c:pt>
                <c:pt idx="4">
                  <c:v>83</c:v>
                </c:pt>
                <c:pt idx="5">
                  <c:v>81</c:v>
                </c:pt>
                <c:pt idx="6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B4-42A5-BA2A-313218DF3928}"/>
            </c:ext>
          </c:extLst>
        </c:ser>
        <c:ser>
          <c:idx val="1"/>
          <c:order val="1"/>
          <c:tx>
            <c:strRef>
              <c:f>'CHILDREN ADMISSION'!$D$4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'CHILDREN ADMISSION'!$D$13:$D$19</c:f>
                <c:numCache>
                  <c:formatCode>General</c:formatCode>
                  <c:ptCount val="7"/>
                  <c:pt idx="0">
                    <c:v>4</c:v>
                  </c:pt>
                  <c:pt idx="1">
                    <c:v>5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4</c:v>
                  </c:pt>
                </c:numCache>
              </c:numRef>
            </c:plus>
            <c:minus>
              <c:numRef>
                <c:f>'CHILDREN ADMISSION'!$D$13:$D$19</c:f>
                <c:numCache>
                  <c:formatCode>General</c:formatCode>
                  <c:ptCount val="7"/>
                  <c:pt idx="0">
                    <c:v>4</c:v>
                  </c:pt>
                  <c:pt idx="1">
                    <c:v>5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'CHILDREN ADMISSION'!$B$5:$B$11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'CHILDREN ADMISSION'!$D$5:$D$11</c:f>
              <c:numCache>
                <c:formatCode>General</c:formatCode>
                <c:ptCount val="7"/>
                <c:pt idx="0">
                  <c:v>75</c:v>
                </c:pt>
                <c:pt idx="1">
                  <c:v>73</c:v>
                </c:pt>
                <c:pt idx="2">
                  <c:v>76</c:v>
                </c:pt>
                <c:pt idx="3">
                  <c:v>74</c:v>
                </c:pt>
                <c:pt idx="4">
                  <c:v>77</c:v>
                </c:pt>
                <c:pt idx="5">
                  <c:v>84</c:v>
                </c:pt>
                <c:pt idx="6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B4-42A5-BA2A-313218DF3928}"/>
            </c:ext>
          </c:extLst>
        </c:ser>
        <c:ser>
          <c:idx val="2"/>
          <c:order val="2"/>
          <c:tx>
            <c:strRef>
              <c:f>'CHILDREN ADMISSION'!$E$4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'CHILDREN ADMISSION'!$E$13:$E$19</c:f>
                <c:numCache>
                  <c:formatCode>General</c:formatCode>
                  <c:ptCount val="7"/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4</c:v>
                  </c:pt>
                </c:numCache>
              </c:numRef>
            </c:plus>
            <c:minus>
              <c:numRef>
                <c:f>'CHILDREN ADMISSION'!$E$13:$E$19</c:f>
                <c:numCache>
                  <c:formatCode>General</c:formatCode>
                  <c:ptCount val="7"/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'CHILDREN ADMISSION'!$B$5:$B$11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'CHILDREN ADMISSION'!$E$5:$E$11</c:f>
              <c:numCache>
                <c:formatCode>General</c:formatCode>
                <c:ptCount val="7"/>
                <c:pt idx="0">
                  <c:v>73</c:v>
                </c:pt>
                <c:pt idx="1">
                  <c:v>76</c:v>
                </c:pt>
                <c:pt idx="2">
                  <c:v>49</c:v>
                </c:pt>
                <c:pt idx="3">
                  <c:v>33</c:v>
                </c:pt>
                <c:pt idx="4">
                  <c:v>49</c:v>
                </c:pt>
                <c:pt idx="5">
                  <c:v>59</c:v>
                </c:pt>
                <c:pt idx="6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B4-42A5-BA2A-313218DF3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7"/>
        <c:overlap val="-33"/>
        <c:axId val="100319744"/>
        <c:axId val="97843968"/>
      </c:barChart>
      <c:catAx>
        <c:axId val="1003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97843968"/>
        <c:crosses val="autoZero"/>
        <c:auto val="1"/>
        <c:lblAlgn val="ctr"/>
        <c:lblOffset val="100"/>
        <c:noMultiLvlLbl val="0"/>
      </c:catAx>
      <c:valAx>
        <c:axId val="97843968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</a:t>
                </a:r>
              </a:p>
            </c:rich>
          </c:tx>
          <c:layout>
            <c:manualLayout>
              <c:xMode val="edge"/>
              <c:yMode val="edge"/>
              <c:x val="2.7423518781463794E-2"/>
              <c:y val="2.942999580673717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0031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8711966559735E-2"/>
          <c:y val="0.11731469521366009"/>
          <c:w val="0.88606226305045199"/>
          <c:h val="0.65097655489692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'CHILDREN HOSPITALIZATIONS'!$C$4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'CHILDREN HOSPITALIZATIONS'!$C$13:$C$19</c:f>
                <c:numCache>
                  <c:formatCode>General</c:formatCode>
                  <c:ptCount val="7"/>
                  <c:pt idx="0">
                    <c:v>1</c:v>
                  </c:pt>
                  <c:pt idx="1">
                    <c:v>2</c:v>
                  </c:pt>
                  <c:pt idx="2">
                    <c:v>2</c:v>
                  </c:pt>
                  <c:pt idx="3">
                    <c:v>2</c:v>
                  </c:pt>
                  <c:pt idx="4">
                    <c:v>2</c:v>
                  </c:pt>
                  <c:pt idx="5">
                    <c:v>2</c:v>
                  </c:pt>
                  <c:pt idx="6">
                    <c:v>2</c:v>
                  </c:pt>
                </c:numCache>
              </c:numRef>
            </c:plus>
            <c:minus>
              <c:numRef>
                <c:f>'CHILDREN HOSPITALIZATIONS'!$C$13:$C$19</c:f>
                <c:numCache>
                  <c:formatCode>General</c:formatCode>
                  <c:ptCount val="7"/>
                  <c:pt idx="0">
                    <c:v>1</c:v>
                  </c:pt>
                  <c:pt idx="1">
                    <c:v>2</c:v>
                  </c:pt>
                  <c:pt idx="2">
                    <c:v>2</c:v>
                  </c:pt>
                  <c:pt idx="3">
                    <c:v>2</c:v>
                  </c:pt>
                  <c:pt idx="4">
                    <c:v>2</c:v>
                  </c:pt>
                  <c:pt idx="5">
                    <c:v>2</c:v>
                  </c:pt>
                  <c:pt idx="6">
                    <c:v>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'CHILDREN HOSPITALIZATIONS'!$B$5:$B$11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'CHILDREN HOSPITALIZATIONS'!$C$5:$C$11</c:f>
              <c:numCache>
                <c:formatCode>General</c:formatCode>
                <c:ptCount val="7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12</c:v>
                </c:pt>
                <c:pt idx="6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5D-49C9-B149-D57BCC7F3CFB}"/>
            </c:ext>
          </c:extLst>
        </c:ser>
        <c:ser>
          <c:idx val="1"/>
          <c:order val="1"/>
          <c:tx>
            <c:strRef>
              <c:f>'CHILDREN HOSPITALIZATIONS'!$D$4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'CHILDREN HOSPITALIZATIONS'!$D$13:$D$19</c:f>
                <c:numCache>
                  <c:formatCode>General</c:formatCode>
                  <c:ptCount val="7"/>
                  <c:pt idx="0">
                    <c:v>2</c:v>
                  </c:pt>
                  <c:pt idx="1">
                    <c:v>2</c:v>
                  </c:pt>
                  <c:pt idx="2">
                    <c:v>2</c:v>
                  </c:pt>
                  <c:pt idx="3">
                    <c:v>2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</c:numCache>
              </c:numRef>
            </c:plus>
            <c:minus>
              <c:numRef>
                <c:f>'CHILDREN HOSPITALIZATIONS'!$D$13:$D$19</c:f>
                <c:numCache>
                  <c:formatCode>General</c:formatCode>
                  <c:ptCount val="7"/>
                  <c:pt idx="0">
                    <c:v>2</c:v>
                  </c:pt>
                  <c:pt idx="1">
                    <c:v>2</c:v>
                  </c:pt>
                  <c:pt idx="2">
                    <c:v>2</c:v>
                  </c:pt>
                  <c:pt idx="3">
                    <c:v>2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'CHILDREN HOSPITALIZATIONS'!$B$5:$B$11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'CHILDREN HOSPITALIZATIONS'!$D$5:$D$11</c:f>
              <c:numCache>
                <c:formatCode>General</c:formatCode>
                <c:ptCount val="7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14</c:v>
                </c:pt>
                <c:pt idx="5">
                  <c:v>13</c:v>
                </c:pt>
                <c:pt idx="6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5D-49C9-B149-D57BCC7F3CFB}"/>
            </c:ext>
          </c:extLst>
        </c:ser>
        <c:ser>
          <c:idx val="2"/>
          <c:order val="2"/>
          <c:tx>
            <c:strRef>
              <c:f>'CHILDREN HOSPITALIZATIONS'!$E$4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'CHILDREN HOSPITALIZATIONS'!$E$13:$E$19</c:f>
                <c:numCache>
                  <c:formatCode>General</c:formatCode>
                  <c:ptCount val="7"/>
                  <c:pt idx="0">
                    <c:v>2</c:v>
                  </c:pt>
                  <c:pt idx="1">
                    <c:v>1</c:v>
                  </c:pt>
                  <c:pt idx="2">
                    <c:v>2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</c:numCache>
              </c:numRef>
            </c:plus>
            <c:minus>
              <c:numRef>
                <c:f>'CHILDREN HOSPITALIZATIONS'!$E$13:$E$19</c:f>
                <c:numCache>
                  <c:formatCode>General</c:formatCode>
                  <c:ptCount val="7"/>
                  <c:pt idx="0">
                    <c:v>2</c:v>
                  </c:pt>
                  <c:pt idx="1">
                    <c:v>1</c:v>
                  </c:pt>
                  <c:pt idx="2">
                    <c:v>2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'CHILDREN HOSPITALIZATIONS'!$B$5:$B$11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'CHILDREN HOSPITALIZATIONS'!$E$5:$E$11</c:f>
              <c:numCache>
                <c:formatCode>General</c:formatCode>
                <c:ptCount val="7"/>
                <c:pt idx="0">
                  <c:v>16</c:v>
                </c:pt>
                <c:pt idx="1">
                  <c:v>15</c:v>
                </c:pt>
                <c:pt idx="2">
                  <c:v>12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5D-49C9-B149-D57BCC7F3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7"/>
        <c:overlap val="-33"/>
        <c:axId val="100322304"/>
        <c:axId val="96035392"/>
      </c:barChart>
      <c:catAx>
        <c:axId val="10032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96035392"/>
        <c:crosses val="autoZero"/>
        <c:auto val="1"/>
        <c:lblAlgn val="ctr"/>
        <c:lblOffset val="100"/>
        <c:noMultiLvlLbl val="0"/>
      </c:catAx>
      <c:valAx>
        <c:axId val="96035392"/>
        <c:scaling>
          <c:orientation val="minMax"/>
          <c:max val="2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</a:t>
                </a:r>
              </a:p>
            </c:rich>
          </c:tx>
          <c:layout>
            <c:manualLayout>
              <c:xMode val="edge"/>
              <c:yMode val="edge"/>
              <c:x val="1.5432098765432098E-2"/>
              <c:y val="2.35109263027514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003223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138113</xdr:colOff>
      <xdr:row>19</xdr:row>
      <xdr:rowOff>61912</xdr:rowOff>
    </xdr:from>
    <xdr:to>
      <xdr:col>7</xdr:col>
      <xdr:colOff>633413</xdr:colOff>
      <xdr:row>35</xdr:row>
      <xdr:rowOff>55562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F38145A-1564-4B8E-811F-70E61B6DA7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52</xdr:row>
      <xdr:rowOff>0</xdr:rowOff>
    </xdr:from>
    <xdr:to>
      <xdr:col>7</xdr:col>
      <xdr:colOff>323850</xdr:colOff>
      <xdr:row>67</xdr:row>
      <xdr:rowOff>165100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3F2A2251-CDD8-4D87-8E9B-A5DE117A3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52</xdr:row>
      <xdr:rowOff>12700</xdr:rowOff>
    </xdr:from>
    <xdr:to>
      <xdr:col>15</xdr:col>
      <xdr:colOff>304800</xdr:colOff>
      <xdr:row>67</xdr:row>
      <xdr:rowOff>177800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9FFA5DD4-4BB5-4DE8-9C0D-97EE21542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16</xdr:row>
      <xdr:rowOff>177800</xdr:rowOff>
    </xdr:from>
    <xdr:to>
      <xdr:col>15</xdr:col>
      <xdr:colOff>457200</xdr:colOff>
      <xdr:row>32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D1CCBA48-3F3E-4248-A133-92E5A5508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</xdr:row>
      <xdr:rowOff>92075</xdr:rowOff>
    </xdr:from>
    <xdr:to>
      <xdr:col>14</xdr:col>
      <xdr:colOff>333375</xdr:colOff>
      <xdr:row>16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710634A-B2B4-4D63-8E44-1CDEB5F555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203200</xdr:colOff>
      <xdr:row>1</xdr:row>
      <xdr:rowOff>171450</xdr:rowOff>
    </xdr:from>
    <xdr:to>
      <xdr:col>14</xdr:col>
      <xdr:colOff>50800</xdr:colOff>
      <xdr:row>16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832166C-1144-414E-AC59-7A733B9DE9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13</xdr:col>
      <xdr:colOff>457200</xdr:colOff>
      <xdr:row>16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0354416-C84E-4FD3-A670-9BD32DC63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</xdr:row>
      <xdr:rowOff>146050</xdr:rowOff>
    </xdr:from>
    <xdr:to>
      <xdr:col>14</xdr:col>
      <xdr:colOff>228600</xdr:colOff>
      <xdr:row>16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9A6D4FF-C437-4E73-9A93-FADF3EEAD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</xdr:row>
      <xdr:rowOff>38100</xdr:rowOff>
    </xdr:from>
    <xdr:to>
      <xdr:col>14</xdr:col>
      <xdr:colOff>19050</xdr:colOff>
      <xdr:row>18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301CF93-D65B-4927-A66F-11743B261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1</xdr:row>
      <xdr:rowOff>38100</xdr:rowOff>
    </xdr:from>
    <xdr:to>
      <xdr:col>13</xdr:col>
      <xdr:colOff>584200</xdr:colOff>
      <xdr:row>16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232DD65-3ADB-4FF3-81B6-D1C6E022C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BBA8F7E-0F5C-430A-B16F-A55C87DFFF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A52" workbookViewId="0">
      <selection activeCell="F83" sqref="F83"/>
    </sheetView>
  </sheetViews>
  <sheetFormatPr defaultRowHeight="14.25" x14ac:dyDescent="0.2"/>
  <sheetData>
    <row r="1" spans="2:20" x14ac:dyDescent="0.2">
      <c r="C1" t="s">
        <v>43</v>
      </c>
      <c r="H1" t="s">
        <v>44</v>
      </c>
    </row>
    <row r="2" spans="2:20" x14ac:dyDescent="0.2">
      <c r="C2">
        <v>2018</v>
      </c>
      <c r="D2">
        <v>2019</v>
      </c>
      <c r="E2">
        <v>2020</v>
      </c>
      <c r="H2">
        <v>2018</v>
      </c>
      <c r="I2">
        <v>2019</v>
      </c>
      <c r="J2">
        <v>2020</v>
      </c>
      <c r="L2">
        <v>0.16800000000000001</v>
      </c>
      <c r="M2">
        <v>0.151</v>
      </c>
      <c r="N2">
        <v>0.13600000000000001</v>
      </c>
      <c r="O2">
        <v>0.159</v>
      </c>
      <c r="Q2">
        <v>0.311</v>
      </c>
      <c r="R2">
        <v>0.33200000000000002</v>
      </c>
      <c r="S2">
        <v>0.307</v>
      </c>
      <c r="T2">
        <v>0.32400000000000001</v>
      </c>
    </row>
    <row r="3" spans="2:20" x14ac:dyDescent="0.2">
      <c r="B3" t="s">
        <v>39</v>
      </c>
      <c r="C3">
        <v>16.8</v>
      </c>
      <c r="D3">
        <v>18.5</v>
      </c>
      <c r="E3">
        <v>22.4</v>
      </c>
      <c r="G3" t="s">
        <v>39</v>
      </c>
      <c r="H3">
        <v>31.1</v>
      </c>
      <c r="I3">
        <v>31.5</v>
      </c>
      <c r="J3">
        <v>35.6</v>
      </c>
      <c r="L3">
        <v>0.185</v>
      </c>
      <c r="M3">
        <v>0.183</v>
      </c>
      <c r="N3">
        <v>0.16600000000000001</v>
      </c>
      <c r="O3">
        <v>0.188</v>
      </c>
      <c r="Q3">
        <v>0.315</v>
      </c>
      <c r="R3">
        <v>0.316</v>
      </c>
      <c r="S3">
        <v>0.35299999999999998</v>
      </c>
      <c r="T3">
        <v>0.34399999999999997</v>
      </c>
    </row>
    <row r="4" spans="2:20" x14ac:dyDescent="0.2">
      <c r="B4" t="s">
        <v>40</v>
      </c>
      <c r="C4">
        <v>15.1</v>
      </c>
      <c r="D4">
        <v>18.3</v>
      </c>
      <c r="E4">
        <v>28.1</v>
      </c>
      <c r="G4" t="s">
        <v>40</v>
      </c>
      <c r="H4">
        <v>33.200000000000003</v>
      </c>
      <c r="I4">
        <v>31.6</v>
      </c>
      <c r="J4">
        <v>44.9</v>
      </c>
      <c r="L4">
        <v>0.224</v>
      </c>
      <c r="M4">
        <v>0.28100000000000003</v>
      </c>
      <c r="N4">
        <v>0.24399999999999999</v>
      </c>
      <c r="O4">
        <v>0.22600000000000001</v>
      </c>
      <c r="Q4">
        <v>0.35599999999999998</v>
      </c>
      <c r="R4">
        <v>0.44900000000000001</v>
      </c>
      <c r="S4">
        <v>0.47099999999999997</v>
      </c>
      <c r="T4">
        <v>0.36499999999999999</v>
      </c>
    </row>
    <row r="5" spans="2:20" x14ac:dyDescent="0.2">
      <c r="B5" t="s">
        <v>41</v>
      </c>
      <c r="C5">
        <v>13.6</v>
      </c>
      <c r="D5">
        <v>16.600000000000001</v>
      </c>
      <c r="E5">
        <v>24.4</v>
      </c>
      <c r="G5" t="s">
        <v>41</v>
      </c>
      <c r="H5">
        <v>30.7</v>
      </c>
      <c r="I5">
        <v>35.299999999999997</v>
      </c>
      <c r="J5">
        <v>47.1</v>
      </c>
    </row>
    <row r="6" spans="2:20" x14ac:dyDescent="0.2">
      <c r="B6" t="s">
        <v>42</v>
      </c>
      <c r="C6">
        <v>15.9</v>
      </c>
      <c r="D6">
        <v>18.8</v>
      </c>
      <c r="E6">
        <v>22.6</v>
      </c>
      <c r="G6" t="s">
        <v>42</v>
      </c>
      <c r="H6">
        <v>32.4</v>
      </c>
      <c r="I6">
        <v>34.4</v>
      </c>
      <c r="J6">
        <v>36.5</v>
      </c>
      <c r="L6">
        <f>L2*100</f>
        <v>16.8</v>
      </c>
      <c r="M6">
        <f t="shared" ref="M6:O6" si="0">M2*100</f>
        <v>15.1</v>
      </c>
      <c r="N6">
        <f t="shared" si="0"/>
        <v>13.600000000000001</v>
      </c>
      <c r="O6">
        <f t="shared" si="0"/>
        <v>15.9</v>
      </c>
      <c r="Q6">
        <f>Q2*100</f>
        <v>31.1</v>
      </c>
      <c r="R6">
        <f t="shared" ref="R6:T6" si="1">R2*100</f>
        <v>33.200000000000003</v>
      </c>
      <c r="S6">
        <f t="shared" si="1"/>
        <v>30.7</v>
      </c>
      <c r="T6">
        <f t="shared" si="1"/>
        <v>32.4</v>
      </c>
    </row>
    <row r="7" spans="2:20" x14ac:dyDescent="0.2">
      <c r="L7">
        <f t="shared" ref="L7:O7" si="2">L3*100</f>
        <v>18.5</v>
      </c>
      <c r="M7">
        <f t="shared" si="2"/>
        <v>18.3</v>
      </c>
      <c r="N7">
        <f t="shared" si="2"/>
        <v>16.600000000000001</v>
      </c>
      <c r="O7">
        <f t="shared" si="2"/>
        <v>18.8</v>
      </c>
      <c r="Q7">
        <f t="shared" ref="Q7:T7" si="3">Q3*100</f>
        <v>31.5</v>
      </c>
      <c r="R7">
        <f t="shared" si="3"/>
        <v>31.6</v>
      </c>
      <c r="S7">
        <f t="shared" si="3"/>
        <v>35.299999999999997</v>
      </c>
      <c r="T7">
        <f t="shared" si="3"/>
        <v>34.4</v>
      </c>
    </row>
    <row r="8" spans="2:20" x14ac:dyDescent="0.2">
      <c r="C8">
        <f>C3-C14</f>
        <v>3.2000000000000011</v>
      </c>
      <c r="D8">
        <f t="shared" ref="D8:E8" si="4">D3-D14</f>
        <v>2.3000000000000007</v>
      </c>
      <c r="E8">
        <f t="shared" si="4"/>
        <v>3.2999999999999972</v>
      </c>
      <c r="H8">
        <f>H3-H14</f>
        <v>3.8000000000000007</v>
      </c>
      <c r="I8">
        <f t="shared" ref="I8:J8" si="5">I3-I14</f>
        <v>3.8000000000000007</v>
      </c>
      <c r="J8">
        <f t="shared" si="5"/>
        <v>4.1000000000000014</v>
      </c>
      <c r="L8">
        <f t="shared" ref="L8:O8" si="6">L4*100</f>
        <v>22.400000000000002</v>
      </c>
      <c r="M8">
        <f t="shared" si="6"/>
        <v>28.1</v>
      </c>
      <c r="N8">
        <f t="shared" si="6"/>
        <v>24.4</v>
      </c>
      <c r="O8">
        <f t="shared" si="6"/>
        <v>22.6</v>
      </c>
      <c r="Q8">
        <f t="shared" ref="Q8:T8" si="7">Q4*100</f>
        <v>35.6</v>
      </c>
      <c r="R8">
        <f t="shared" si="7"/>
        <v>44.9</v>
      </c>
      <c r="S8">
        <f t="shared" si="7"/>
        <v>47.099999999999994</v>
      </c>
      <c r="T8">
        <f t="shared" si="7"/>
        <v>36.5</v>
      </c>
    </row>
    <row r="9" spans="2:20" x14ac:dyDescent="0.2">
      <c r="C9">
        <f t="shared" ref="C9:E11" si="8">C4-C15</f>
        <v>2.6999999999999993</v>
      </c>
      <c r="D9">
        <f t="shared" si="8"/>
        <v>3.3000000000000007</v>
      </c>
      <c r="E9">
        <f t="shared" si="8"/>
        <v>5.9000000000000021</v>
      </c>
      <c r="H9">
        <f t="shared" ref="H9:J9" si="9">H4-H15</f>
        <v>3.6000000000000014</v>
      </c>
      <c r="I9">
        <f t="shared" si="9"/>
        <v>4.4000000000000021</v>
      </c>
      <c r="J9">
        <f t="shared" si="9"/>
        <v>4.6999999999999957</v>
      </c>
    </row>
    <row r="10" spans="2:20" x14ac:dyDescent="0.2">
      <c r="C10">
        <f t="shared" si="8"/>
        <v>2.1999999999999993</v>
      </c>
      <c r="D10">
        <f t="shared" si="8"/>
        <v>3.7000000000000011</v>
      </c>
      <c r="E10">
        <f t="shared" si="8"/>
        <v>3.6999999999999993</v>
      </c>
      <c r="H10">
        <f t="shared" ref="H10:J10" si="10">H5-H16</f>
        <v>4</v>
      </c>
      <c r="I10">
        <f t="shared" si="10"/>
        <v>4.3999999999999986</v>
      </c>
      <c r="J10">
        <f t="shared" si="10"/>
        <v>5.1000000000000014</v>
      </c>
    </row>
    <row r="11" spans="2:20" x14ac:dyDescent="0.2">
      <c r="C11">
        <f t="shared" si="8"/>
        <v>2.4000000000000004</v>
      </c>
      <c r="D11">
        <f t="shared" si="8"/>
        <v>1.8000000000000007</v>
      </c>
      <c r="E11">
        <f t="shared" si="8"/>
        <v>7.5000000000000018</v>
      </c>
      <c r="H11">
        <f t="shared" ref="H11:J11" si="11">H6-H17</f>
        <v>4.2999999999999972</v>
      </c>
      <c r="I11">
        <f t="shared" si="11"/>
        <v>2.8999999999999986</v>
      </c>
      <c r="J11">
        <f t="shared" si="11"/>
        <v>3.7999999999999972</v>
      </c>
    </row>
    <row r="13" spans="2:20" x14ac:dyDescent="0.2">
      <c r="C13">
        <v>2018</v>
      </c>
      <c r="D13">
        <v>2019</v>
      </c>
      <c r="E13">
        <v>2020</v>
      </c>
      <c r="H13">
        <v>2018</v>
      </c>
      <c r="I13">
        <v>2019</v>
      </c>
      <c r="J13">
        <v>2020</v>
      </c>
    </row>
    <row r="14" spans="2:20" x14ac:dyDescent="0.2">
      <c r="B14" t="s">
        <v>39</v>
      </c>
      <c r="C14" s="5">
        <v>13.6</v>
      </c>
      <c r="D14" s="5">
        <v>16.2</v>
      </c>
      <c r="E14" s="5">
        <v>19.100000000000001</v>
      </c>
      <c r="G14" t="s">
        <v>39</v>
      </c>
      <c r="H14">
        <v>27.3</v>
      </c>
      <c r="I14">
        <v>27.7</v>
      </c>
      <c r="J14">
        <v>31.5</v>
      </c>
    </row>
    <row r="15" spans="2:20" x14ac:dyDescent="0.2">
      <c r="B15" t="s">
        <v>40</v>
      </c>
      <c r="C15" s="5">
        <v>12.4</v>
      </c>
      <c r="D15" s="5">
        <v>15</v>
      </c>
      <c r="E15" s="5">
        <v>22.2</v>
      </c>
      <c r="G15" t="s">
        <v>40</v>
      </c>
      <c r="H15">
        <v>29.6</v>
      </c>
      <c r="I15">
        <v>27.2</v>
      </c>
      <c r="J15">
        <v>40.200000000000003</v>
      </c>
    </row>
    <row r="16" spans="2:20" x14ac:dyDescent="0.2">
      <c r="B16" t="s">
        <v>41</v>
      </c>
      <c r="C16" s="5">
        <v>11.4</v>
      </c>
      <c r="D16" s="5">
        <v>12.9</v>
      </c>
      <c r="E16" s="5">
        <v>20.7</v>
      </c>
      <c r="G16" t="s">
        <v>41</v>
      </c>
      <c r="H16">
        <v>26.7</v>
      </c>
      <c r="I16">
        <v>30.9</v>
      </c>
      <c r="J16">
        <v>42</v>
      </c>
    </row>
    <row r="17" spans="2:10" x14ac:dyDescent="0.2">
      <c r="B17" t="s">
        <v>42</v>
      </c>
      <c r="C17" s="5">
        <v>13.5</v>
      </c>
      <c r="D17" s="5">
        <v>17</v>
      </c>
      <c r="E17" s="5">
        <v>15.1</v>
      </c>
      <c r="G17" t="s">
        <v>42</v>
      </c>
      <c r="H17">
        <v>28.1</v>
      </c>
      <c r="I17">
        <v>31.5</v>
      </c>
      <c r="J17">
        <v>32.700000000000003</v>
      </c>
    </row>
    <row r="34" spans="2:23" x14ac:dyDescent="0.2">
      <c r="C34" t="s">
        <v>45</v>
      </c>
    </row>
    <row r="35" spans="2:23" x14ac:dyDescent="0.2">
      <c r="C35" t="s">
        <v>43</v>
      </c>
      <c r="H35" t="s">
        <v>44</v>
      </c>
    </row>
    <row r="36" spans="2:23" x14ac:dyDescent="0.2">
      <c r="C36">
        <v>2018</v>
      </c>
      <c r="D36">
        <v>2019</v>
      </c>
      <c r="E36">
        <v>2020</v>
      </c>
      <c r="H36">
        <v>2018</v>
      </c>
      <c r="I36">
        <v>2019</v>
      </c>
      <c r="J36">
        <v>2020</v>
      </c>
    </row>
    <row r="37" spans="2:23" x14ac:dyDescent="0.2">
      <c r="B37" t="s">
        <v>39</v>
      </c>
      <c r="C37">
        <v>92</v>
      </c>
      <c r="D37">
        <v>73</v>
      </c>
      <c r="E37">
        <v>65</v>
      </c>
      <c r="G37" t="s">
        <v>39</v>
      </c>
      <c r="H37">
        <v>195</v>
      </c>
      <c r="I37">
        <v>183</v>
      </c>
      <c r="J37">
        <v>163</v>
      </c>
    </row>
    <row r="38" spans="2:23" x14ac:dyDescent="0.2">
      <c r="B38" t="s">
        <v>40</v>
      </c>
      <c r="C38">
        <v>87</v>
      </c>
      <c r="D38">
        <v>79</v>
      </c>
      <c r="E38">
        <v>35</v>
      </c>
      <c r="G38" t="s">
        <v>40</v>
      </c>
      <c r="H38">
        <v>185</v>
      </c>
      <c r="I38">
        <v>187</v>
      </c>
      <c r="J38">
        <v>107</v>
      </c>
    </row>
    <row r="39" spans="2:23" x14ac:dyDescent="0.2">
      <c r="B39" t="s">
        <v>41</v>
      </c>
      <c r="C39">
        <v>82</v>
      </c>
      <c r="D39">
        <v>81</v>
      </c>
      <c r="E39">
        <v>29</v>
      </c>
      <c r="G39" t="s">
        <v>41</v>
      </c>
      <c r="H39">
        <v>196</v>
      </c>
      <c r="I39">
        <v>187</v>
      </c>
      <c r="J39">
        <v>103</v>
      </c>
    </row>
    <row r="40" spans="2:23" x14ac:dyDescent="0.2">
      <c r="B40" t="s">
        <v>42</v>
      </c>
      <c r="C40">
        <v>87</v>
      </c>
      <c r="D40">
        <v>68</v>
      </c>
      <c r="E40">
        <v>37</v>
      </c>
      <c r="G40" t="s">
        <v>42</v>
      </c>
      <c r="H40">
        <v>189</v>
      </c>
      <c r="I40">
        <v>182</v>
      </c>
      <c r="J40">
        <v>130</v>
      </c>
    </row>
    <row r="42" spans="2:23" x14ac:dyDescent="0.2">
      <c r="C42">
        <f>C37-C48</f>
        <v>7</v>
      </c>
      <c r="D42">
        <f t="shared" ref="D42:E42" si="12">D37-D48</f>
        <v>6</v>
      </c>
      <c r="E42">
        <f t="shared" si="12"/>
        <v>7</v>
      </c>
      <c r="H42">
        <f>H37-H48</f>
        <v>18</v>
      </c>
      <c r="I42">
        <f t="shared" ref="I42:J42" si="13">I37-I48</f>
        <v>19</v>
      </c>
      <c r="J42">
        <f t="shared" si="13"/>
        <v>23</v>
      </c>
    </row>
    <row r="43" spans="2:23" x14ac:dyDescent="0.2">
      <c r="C43">
        <f t="shared" ref="C43:E43" si="14">C38-C49</f>
        <v>9</v>
      </c>
      <c r="D43">
        <f t="shared" si="14"/>
        <v>7</v>
      </c>
      <c r="E43">
        <f t="shared" si="14"/>
        <v>5</v>
      </c>
      <c r="H43">
        <f t="shared" ref="H43:J43" si="15">H38-H49</f>
        <v>18</v>
      </c>
      <c r="I43">
        <f t="shared" si="15"/>
        <v>19</v>
      </c>
      <c r="J43">
        <f t="shared" si="15"/>
        <v>10</v>
      </c>
    </row>
    <row r="44" spans="2:23" x14ac:dyDescent="0.2">
      <c r="C44">
        <f t="shared" ref="C44:E44" si="16">C39-C50</f>
        <v>7</v>
      </c>
      <c r="D44">
        <f t="shared" si="16"/>
        <v>7</v>
      </c>
      <c r="E44">
        <f t="shared" si="16"/>
        <v>3</v>
      </c>
      <c r="H44">
        <f t="shared" ref="H44:J44" si="17">H39-H50</f>
        <v>24</v>
      </c>
      <c r="I44">
        <f t="shared" si="17"/>
        <v>21</v>
      </c>
      <c r="J44">
        <f t="shared" si="17"/>
        <v>11</v>
      </c>
    </row>
    <row r="45" spans="2:23" x14ac:dyDescent="0.2">
      <c r="C45">
        <f t="shared" ref="C45:E45" si="18">C40-C51</f>
        <v>8</v>
      </c>
      <c r="D45">
        <f t="shared" si="18"/>
        <v>7</v>
      </c>
      <c r="E45">
        <f t="shared" si="18"/>
        <v>4</v>
      </c>
      <c r="H45">
        <f t="shared" ref="H45:J45" si="19">H40-H51</f>
        <v>17</v>
      </c>
      <c r="I45">
        <f t="shared" si="19"/>
        <v>22</v>
      </c>
      <c r="J45">
        <f t="shared" si="19"/>
        <v>17</v>
      </c>
      <c r="L45" t="s">
        <v>48</v>
      </c>
      <c r="N45" t="s">
        <v>48</v>
      </c>
    </row>
    <row r="46" spans="2:23" x14ac:dyDescent="0.2">
      <c r="L46" t="s">
        <v>43</v>
      </c>
      <c r="N46" t="s">
        <v>44</v>
      </c>
    </row>
    <row r="47" spans="2:23" x14ac:dyDescent="0.2">
      <c r="C47">
        <v>2018</v>
      </c>
      <c r="D47">
        <v>2019</v>
      </c>
      <c r="E47">
        <v>2020</v>
      </c>
      <c r="H47">
        <v>2018</v>
      </c>
      <c r="I47">
        <v>2019</v>
      </c>
      <c r="J47">
        <v>2020</v>
      </c>
      <c r="L47">
        <v>2019</v>
      </c>
      <c r="M47">
        <v>2020</v>
      </c>
      <c r="N47">
        <v>2019</v>
      </c>
      <c r="O47">
        <v>2020</v>
      </c>
      <c r="Q47" t="s">
        <v>49</v>
      </c>
      <c r="R47" t="s">
        <v>50</v>
      </c>
      <c r="S47" t="s">
        <v>46</v>
      </c>
      <c r="T47" t="s">
        <v>47</v>
      </c>
      <c r="U47" t="s">
        <v>54</v>
      </c>
      <c r="V47" t="s">
        <v>55</v>
      </c>
      <c r="W47" t="s">
        <v>56</v>
      </c>
    </row>
    <row r="48" spans="2:23" x14ac:dyDescent="0.2">
      <c r="B48" t="s">
        <v>39</v>
      </c>
      <c r="C48">
        <v>85</v>
      </c>
      <c r="D48">
        <v>67</v>
      </c>
      <c r="E48">
        <v>58</v>
      </c>
      <c r="G48" t="s">
        <v>39</v>
      </c>
      <c r="H48">
        <v>177</v>
      </c>
      <c r="I48">
        <v>164</v>
      </c>
      <c r="J48">
        <v>140</v>
      </c>
      <c r="K48" t="s">
        <v>39</v>
      </c>
      <c r="L48">
        <v>1102</v>
      </c>
      <c r="M48">
        <v>975</v>
      </c>
      <c r="N48">
        <v>2747</v>
      </c>
      <c r="O48">
        <v>2447</v>
      </c>
      <c r="Q48">
        <f>(E48/D48)/(I48/H48)</f>
        <v>0.93429195485984706</v>
      </c>
      <c r="R48">
        <f>LN(Q48)</f>
        <v>-6.7966304094916052E-2</v>
      </c>
      <c r="S48">
        <f>(1/L48+1/M48+1/N48+1/O48)</f>
        <v>2.705779202855898E-3</v>
      </c>
      <c r="T48">
        <f>_xlfn.NORM.S.INV(1-0.05/2)</f>
        <v>1.9599639845400536</v>
      </c>
      <c r="U48">
        <f>EXP((R48)-S48*T48)</f>
        <v>0.92935030486880454</v>
      </c>
      <c r="V48">
        <f>EXP((R48)+S48*T48)</f>
        <v>0.93925988116941661</v>
      </c>
      <c r="W48">
        <f>EXP(R48-1)/S48</f>
        <v>127.02692144356753</v>
      </c>
    </row>
    <row r="49" spans="2:23" x14ac:dyDescent="0.2">
      <c r="B49" t="s">
        <v>40</v>
      </c>
      <c r="C49">
        <v>78</v>
      </c>
      <c r="D49">
        <v>72</v>
      </c>
      <c r="E49">
        <v>30</v>
      </c>
      <c r="G49" t="s">
        <v>40</v>
      </c>
      <c r="H49">
        <v>167</v>
      </c>
      <c r="I49">
        <v>168</v>
      </c>
      <c r="J49">
        <v>97</v>
      </c>
      <c r="K49" t="s">
        <v>40</v>
      </c>
      <c r="L49">
        <v>1262</v>
      </c>
      <c r="M49">
        <v>557</v>
      </c>
      <c r="N49">
        <v>2989</v>
      </c>
      <c r="O49">
        <v>1706</v>
      </c>
      <c r="Q49">
        <f t="shared" ref="Q49:Q51" si="20">(E49/D49)/(I49/H49)</f>
        <v>0.41418650793650796</v>
      </c>
      <c r="R49">
        <f t="shared" ref="R49:R51" si="21">LN(Q49)</f>
        <v>-0.88143890434040373</v>
      </c>
      <c r="S49">
        <f t="shared" ref="S49:S51" si="22">(1/L49+1/M49+1/N49+1/O49)</f>
        <v>3.5084516881940565E-3</v>
      </c>
      <c r="T49">
        <f t="shared" ref="T49:T51" si="23">_xlfn.NORM.S.INV(1-0.05/2)</f>
        <v>1.9599639845400536</v>
      </c>
      <c r="U49">
        <f t="shared" ref="U49:U51" si="24">EXP((R49)-S49*T49)</f>
        <v>0.41134814978330259</v>
      </c>
      <c r="V49">
        <f t="shared" ref="V49:V51" si="25">EXP((R49)+S49*T49)</f>
        <v>0.41704445114682398</v>
      </c>
      <c r="W49">
        <f t="shared" ref="W49:W51" si="26">EXP(R49-1)/S49</f>
        <v>43.429613579449097</v>
      </c>
    </row>
    <row r="50" spans="2:23" x14ac:dyDescent="0.2">
      <c r="B50" t="s">
        <v>41</v>
      </c>
      <c r="C50">
        <v>75</v>
      </c>
      <c r="D50">
        <v>74</v>
      </c>
      <c r="E50">
        <v>26</v>
      </c>
      <c r="G50" t="s">
        <v>41</v>
      </c>
      <c r="H50">
        <v>172</v>
      </c>
      <c r="I50">
        <v>166</v>
      </c>
      <c r="J50">
        <v>92</v>
      </c>
      <c r="K50" t="s">
        <v>41</v>
      </c>
      <c r="L50">
        <v>1211</v>
      </c>
      <c r="M50">
        <v>434</v>
      </c>
      <c r="N50">
        <v>2801</v>
      </c>
      <c r="O50">
        <v>1539</v>
      </c>
      <c r="Q50">
        <f t="shared" si="20"/>
        <v>0.36405079778573757</v>
      </c>
      <c r="R50">
        <f t="shared" si="21"/>
        <v>-1.0104618667257779</v>
      </c>
      <c r="S50">
        <f t="shared" si="22"/>
        <v>4.1366992282392285E-3</v>
      </c>
      <c r="T50">
        <f t="shared" si="23"/>
        <v>1.9599639845400536</v>
      </c>
      <c r="U50">
        <f t="shared" si="24"/>
        <v>0.36111108683237403</v>
      </c>
      <c r="V50">
        <f t="shared" si="25"/>
        <v>0.36701444015744977</v>
      </c>
      <c r="W50">
        <f t="shared" si="26"/>
        <v>32.375281996133999</v>
      </c>
    </row>
    <row r="51" spans="2:23" x14ac:dyDescent="0.2">
      <c r="B51" t="s">
        <v>42</v>
      </c>
      <c r="C51">
        <v>79</v>
      </c>
      <c r="D51">
        <v>61</v>
      </c>
      <c r="E51">
        <v>33</v>
      </c>
      <c r="G51" t="s">
        <v>42</v>
      </c>
      <c r="H51">
        <v>172</v>
      </c>
      <c r="I51">
        <v>160</v>
      </c>
      <c r="J51">
        <v>113</v>
      </c>
      <c r="K51" t="s">
        <v>42</v>
      </c>
      <c r="L51">
        <v>1013</v>
      </c>
      <c r="M51">
        <v>561</v>
      </c>
      <c r="N51">
        <v>2724</v>
      </c>
      <c r="O51">
        <v>1955</v>
      </c>
      <c r="Q51">
        <f t="shared" si="20"/>
        <v>0.58155737704918042</v>
      </c>
      <c r="R51">
        <f t="shared" si="21"/>
        <v>-0.54204564112720477</v>
      </c>
      <c r="S51">
        <f t="shared" si="22"/>
        <v>3.6483141721980494E-3</v>
      </c>
      <c r="T51">
        <f t="shared" si="23"/>
        <v>1.9599639845400536</v>
      </c>
      <c r="U51">
        <f t="shared" si="24"/>
        <v>0.57741374588907846</v>
      </c>
      <c r="V51">
        <f t="shared" si="25"/>
        <v>0.58573074369672651</v>
      </c>
      <c r="W51">
        <f t="shared" si="26"/>
        <v>58.641606172059767</v>
      </c>
    </row>
    <row r="70" spans="1:13" x14ac:dyDescent="0.2">
      <c r="D70">
        <f>(E48/C48-1)*100</f>
        <v>-31.764705882352938</v>
      </c>
      <c r="E70">
        <f>(E48/D48-1)*100</f>
        <v>-13.432835820895528</v>
      </c>
      <c r="I70">
        <f>(J48/H48-1)*100</f>
        <v>-20.903954802259882</v>
      </c>
      <c r="J70">
        <f>(J48/I48-1)*100</f>
        <v>-14.634146341463417</v>
      </c>
    </row>
    <row r="71" spans="1:13" x14ac:dyDescent="0.2">
      <c r="D71">
        <f t="shared" ref="D71:D73" si="27">(E49/C49-1)*100</f>
        <v>-61.53846153846154</v>
      </c>
      <c r="E71">
        <f t="shared" ref="E71:E73" si="28">(E49/D49-1)*100</f>
        <v>-58.333333333333329</v>
      </c>
      <c r="I71">
        <f t="shared" ref="I71:I73" si="29">(J49/H49-1)*100</f>
        <v>-41.916167664670652</v>
      </c>
      <c r="J71">
        <f t="shared" ref="J71:J73" si="30">(J49/I49-1)*100</f>
        <v>-42.261904761904766</v>
      </c>
      <c r="M71" t="s">
        <v>32</v>
      </c>
    </row>
    <row r="72" spans="1:13" x14ac:dyDescent="0.2">
      <c r="D72">
        <f t="shared" si="27"/>
        <v>-65.333333333333329</v>
      </c>
      <c r="E72">
        <f t="shared" si="28"/>
        <v>-64.86486486486487</v>
      </c>
      <c r="I72">
        <f t="shared" si="29"/>
        <v>-46.511627906976749</v>
      </c>
      <c r="J72">
        <f t="shared" si="30"/>
        <v>-44.578313253012048</v>
      </c>
    </row>
    <row r="73" spans="1:13" x14ac:dyDescent="0.2">
      <c r="D73">
        <f t="shared" si="27"/>
        <v>-58.22784810126582</v>
      </c>
      <c r="E73">
        <f t="shared" si="28"/>
        <v>-45.901639344262293</v>
      </c>
      <c r="I73">
        <f t="shared" si="29"/>
        <v>-34.302325581395351</v>
      </c>
      <c r="J73">
        <f t="shared" si="30"/>
        <v>-29.374999999999996</v>
      </c>
    </row>
    <row r="75" spans="1:13" x14ac:dyDescent="0.2">
      <c r="A75" s="3">
        <v>-31.764705882352938</v>
      </c>
      <c r="B75" s="3">
        <v>-61.53846153846154</v>
      </c>
      <c r="C75" s="3">
        <v>-65.333333333333329</v>
      </c>
      <c r="D75" s="3">
        <v>-58.22784810126582</v>
      </c>
      <c r="F75" s="3">
        <v>-20.903954802259882</v>
      </c>
      <c r="G75" s="3">
        <v>-41.916167664670652</v>
      </c>
      <c r="H75" s="3">
        <v>-46.511627906976749</v>
      </c>
      <c r="I75" s="3">
        <v>-34.302325581395351</v>
      </c>
    </row>
    <row r="76" spans="1:13" x14ac:dyDescent="0.2">
      <c r="A76" s="3">
        <v>-13.432835820895528</v>
      </c>
      <c r="B76" s="3">
        <v>-58.333333333333329</v>
      </c>
      <c r="C76" s="3">
        <v>-64.86486486486487</v>
      </c>
      <c r="D76" s="3">
        <v>-45.901639344262293</v>
      </c>
      <c r="F76" s="3">
        <v>-14.634146341463417</v>
      </c>
      <c r="G76" s="3">
        <v>-42.261904761904766</v>
      </c>
      <c r="H76" s="3">
        <v>-44.578313253012048</v>
      </c>
      <c r="I76" s="3">
        <v>-29.374999999999996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topLeftCell="A42" workbookViewId="0">
      <selection activeCell="F73" sqref="F73"/>
    </sheetView>
  </sheetViews>
  <sheetFormatPr defaultRowHeight="14.25" x14ac:dyDescent="0.2"/>
  <cols>
    <col min="1" max="1" width="10.75" customWidth="1"/>
  </cols>
  <sheetData>
    <row r="1" spans="2:16" ht="15" thickBot="1" x14ac:dyDescent="0.25"/>
    <row r="2" spans="2:16" ht="36.75" thickTop="1" x14ac:dyDescent="0.2">
      <c r="B2" s="30" t="s">
        <v>73</v>
      </c>
      <c r="C2" s="31"/>
      <c r="D2" s="9" t="s">
        <v>74</v>
      </c>
      <c r="E2" s="10" t="s">
        <v>75</v>
      </c>
      <c r="F2" s="10" t="s">
        <v>76</v>
      </c>
      <c r="G2" s="11" t="s">
        <v>77</v>
      </c>
      <c r="H2" s="12"/>
    </row>
    <row r="3" spans="2:16" ht="15" thickBot="1" x14ac:dyDescent="0.25">
      <c r="B3" s="32"/>
      <c r="C3" s="33"/>
      <c r="D3" s="13" t="s">
        <v>78</v>
      </c>
      <c r="E3" s="14" t="s">
        <v>78</v>
      </c>
      <c r="F3" s="14" t="s">
        <v>78</v>
      </c>
      <c r="G3" s="15" t="s">
        <v>78</v>
      </c>
      <c r="H3" s="12"/>
    </row>
    <row r="4" spans="2:16" ht="15" thickTop="1" x14ac:dyDescent="0.2">
      <c r="B4" s="34" t="s">
        <v>31</v>
      </c>
      <c r="C4" s="16" t="s">
        <v>15</v>
      </c>
      <c r="D4" s="17">
        <v>16827.999999999993</v>
      </c>
      <c r="E4" s="18">
        <v>5700.0000000000009</v>
      </c>
      <c r="F4" s="18">
        <v>6992</v>
      </c>
      <c r="G4" s="19">
        <v>1402</v>
      </c>
      <c r="H4" s="12"/>
    </row>
    <row r="5" spans="2:16" x14ac:dyDescent="0.2">
      <c r="B5" s="35"/>
      <c r="C5" s="20" t="s">
        <v>14</v>
      </c>
      <c r="D5" s="21">
        <v>15581.000000000004</v>
      </c>
      <c r="E5" s="22">
        <v>5264.0000000000009</v>
      </c>
      <c r="F5" s="22">
        <v>6444.0000000000027</v>
      </c>
      <c r="G5" s="23">
        <v>1258</v>
      </c>
      <c r="H5" s="12"/>
    </row>
    <row r="6" spans="2:16" x14ac:dyDescent="0.2">
      <c r="B6" s="35"/>
      <c r="C6" s="20" t="s">
        <v>18</v>
      </c>
      <c r="D6" s="21">
        <v>15783</v>
      </c>
      <c r="E6" s="22">
        <v>5383.0000000000018</v>
      </c>
      <c r="F6" s="22">
        <v>6669.9999999999982</v>
      </c>
      <c r="G6" s="23">
        <v>1242.9999999999998</v>
      </c>
      <c r="H6" s="12"/>
    </row>
    <row r="7" spans="2:16" x14ac:dyDescent="0.2">
      <c r="B7" s="35"/>
      <c r="C7" s="20" t="s">
        <v>13</v>
      </c>
      <c r="D7" s="21">
        <v>14783.999999999991</v>
      </c>
      <c r="E7" s="22">
        <v>5261.0000000000009</v>
      </c>
      <c r="F7" s="22">
        <v>5757.9999999999982</v>
      </c>
      <c r="G7" s="23">
        <v>989.99999999999966</v>
      </c>
      <c r="H7" s="12"/>
    </row>
    <row r="8" spans="2:16" x14ac:dyDescent="0.2">
      <c r="B8" s="35"/>
      <c r="C8" s="20" t="s">
        <v>19</v>
      </c>
      <c r="D8" s="21">
        <v>16662.000000000004</v>
      </c>
      <c r="E8" s="22">
        <v>5588</v>
      </c>
      <c r="F8" s="22">
        <v>6499.0000000000018</v>
      </c>
      <c r="G8" s="23">
        <v>1120.9999999999998</v>
      </c>
      <c r="H8" s="12"/>
    </row>
    <row r="9" spans="2:16" x14ac:dyDescent="0.2">
      <c r="B9" s="35"/>
      <c r="C9" s="20" t="s">
        <v>17</v>
      </c>
      <c r="D9" s="21">
        <v>16329.999999999996</v>
      </c>
      <c r="E9" s="22">
        <v>5636</v>
      </c>
      <c r="F9" s="22">
        <v>6716.0000000000036</v>
      </c>
      <c r="G9" s="23">
        <v>1077.0000000000002</v>
      </c>
      <c r="H9" s="12"/>
    </row>
    <row r="10" spans="2:16" ht="15" thickBot="1" x14ac:dyDescent="0.25">
      <c r="B10" s="36"/>
      <c r="C10" s="24" t="s">
        <v>16</v>
      </c>
      <c r="D10" s="25">
        <v>17012.000000000004</v>
      </c>
      <c r="E10" s="26">
        <v>5763.0000000000018</v>
      </c>
      <c r="F10" s="26">
        <v>7001</v>
      </c>
      <c r="G10" s="27">
        <v>1223.0000000000002</v>
      </c>
      <c r="H10" s="12"/>
    </row>
    <row r="11" spans="2:16" ht="15.75" thickTop="1" thickBot="1" x14ac:dyDescent="0.25"/>
    <row r="12" spans="2:16" ht="36.75" thickTop="1" x14ac:dyDescent="0.2">
      <c r="B12" s="30" t="s">
        <v>73</v>
      </c>
      <c r="C12" s="37"/>
      <c r="D12" s="37"/>
      <c r="E12" s="31"/>
      <c r="F12" s="9" t="s">
        <v>74</v>
      </c>
      <c r="G12" s="10" t="s">
        <v>75</v>
      </c>
      <c r="H12" s="10" t="s">
        <v>76</v>
      </c>
      <c r="I12" s="11" t="s">
        <v>77</v>
      </c>
      <c r="J12" s="12"/>
    </row>
    <row r="13" spans="2:16" ht="15" thickBot="1" x14ac:dyDescent="0.25">
      <c r="B13" s="32"/>
      <c r="C13" s="38"/>
      <c r="D13" s="38"/>
      <c r="E13" s="33"/>
      <c r="F13" s="13" t="s">
        <v>78</v>
      </c>
      <c r="G13" s="14" t="s">
        <v>78</v>
      </c>
      <c r="H13" s="14" t="s">
        <v>78</v>
      </c>
      <c r="I13" s="15" t="s">
        <v>78</v>
      </c>
      <c r="J13" s="12"/>
    </row>
    <row r="14" spans="2:16" ht="15" thickTop="1" x14ac:dyDescent="0.2">
      <c r="B14" s="34" t="s">
        <v>32</v>
      </c>
      <c r="C14" s="39" t="s">
        <v>79</v>
      </c>
      <c r="D14" s="41" t="s">
        <v>31</v>
      </c>
      <c r="E14" s="16" t="s">
        <v>15</v>
      </c>
      <c r="F14" s="17">
        <v>5603.9999999999991</v>
      </c>
      <c r="G14" s="18">
        <v>2016.0000000000005</v>
      </c>
      <c r="H14" s="18">
        <v>2398.9999999999995</v>
      </c>
      <c r="I14" s="19">
        <v>446</v>
      </c>
      <c r="J14" s="12"/>
    </row>
    <row r="15" spans="2:16" x14ac:dyDescent="0.2">
      <c r="B15" s="35"/>
      <c r="C15" s="40"/>
      <c r="D15" s="40"/>
      <c r="E15" s="20" t="s">
        <v>14</v>
      </c>
      <c r="F15" s="21">
        <v>5342.0000000000009</v>
      </c>
      <c r="G15" s="22">
        <v>1792.9999999999998</v>
      </c>
      <c r="H15" s="22">
        <v>2209.0000000000005</v>
      </c>
      <c r="I15" s="23">
        <v>398</v>
      </c>
      <c r="J15" s="12"/>
    </row>
    <row r="16" spans="2:16" x14ac:dyDescent="0.2">
      <c r="B16" s="35"/>
      <c r="C16" s="40"/>
      <c r="D16" s="40"/>
      <c r="E16" s="20" t="s">
        <v>18</v>
      </c>
      <c r="F16" s="21">
        <v>5894.0000000000009</v>
      </c>
      <c r="G16" s="22">
        <v>1930.0000000000002</v>
      </c>
      <c r="H16" s="22">
        <v>2773.9999999999991</v>
      </c>
      <c r="I16" s="23">
        <v>436</v>
      </c>
      <c r="J16" s="12"/>
      <c r="K16" s="28">
        <f>SUM(F16:F20)</f>
        <v>29375</v>
      </c>
      <c r="L16" s="28">
        <f>SUM(G16:G20)</f>
        <v>9424</v>
      </c>
      <c r="M16" s="28">
        <f>SUM(H16:H20)</f>
        <v>12841.999999999998</v>
      </c>
      <c r="N16" s="28">
        <f>SUM(I16:I20)</f>
        <v>1980</v>
      </c>
      <c r="O16" s="28">
        <f>K16-L16</f>
        <v>19951</v>
      </c>
      <c r="P16" s="28">
        <f>M16-N16</f>
        <v>10861.999999999998</v>
      </c>
    </row>
    <row r="17" spans="2:16" x14ac:dyDescent="0.2">
      <c r="B17" s="35"/>
      <c r="C17" s="40"/>
      <c r="D17" s="40"/>
      <c r="E17" s="20" t="s">
        <v>13</v>
      </c>
      <c r="F17" s="21">
        <v>5764.9999999999991</v>
      </c>
      <c r="G17" s="22">
        <v>1847</v>
      </c>
      <c r="H17" s="22">
        <v>2538.9999999999995</v>
      </c>
      <c r="I17" s="23">
        <v>378.99999999999994</v>
      </c>
      <c r="J17" s="12"/>
    </row>
    <row r="18" spans="2:16" x14ac:dyDescent="0.2">
      <c r="B18" s="35"/>
      <c r="C18" s="40"/>
      <c r="D18" s="40"/>
      <c r="E18" s="20" t="s">
        <v>19</v>
      </c>
      <c r="F18" s="21">
        <v>6021.0000000000009</v>
      </c>
      <c r="G18" s="22">
        <v>1870</v>
      </c>
      <c r="H18" s="22">
        <v>2576.0000000000005</v>
      </c>
      <c r="I18" s="23">
        <v>392</v>
      </c>
      <c r="J18" s="12"/>
    </row>
    <row r="19" spans="2:16" x14ac:dyDescent="0.2">
      <c r="B19" s="35"/>
      <c r="C19" s="40"/>
      <c r="D19" s="40"/>
      <c r="E19" s="20" t="s">
        <v>17</v>
      </c>
      <c r="F19" s="21">
        <v>5667.0000000000009</v>
      </c>
      <c r="G19" s="22">
        <v>1873.9999999999998</v>
      </c>
      <c r="H19" s="22">
        <v>2419.9999999999995</v>
      </c>
      <c r="I19" s="23">
        <v>352.00000000000011</v>
      </c>
      <c r="J19" s="12"/>
    </row>
    <row r="20" spans="2:16" x14ac:dyDescent="0.2">
      <c r="B20" s="35"/>
      <c r="C20" s="40"/>
      <c r="D20" s="40"/>
      <c r="E20" s="20" t="s">
        <v>16</v>
      </c>
      <c r="F20" s="21">
        <v>6028.0000000000009</v>
      </c>
      <c r="G20" s="22">
        <v>1902.9999999999998</v>
      </c>
      <c r="H20" s="22">
        <v>2533.0000000000005</v>
      </c>
      <c r="I20" s="23">
        <v>421</v>
      </c>
      <c r="J20" s="12"/>
    </row>
    <row r="21" spans="2:16" x14ac:dyDescent="0.2">
      <c r="B21" s="35"/>
      <c r="C21" s="42" t="s">
        <v>80</v>
      </c>
      <c r="D21" s="40" t="s">
        <v>31</v>
      </c>
      <c r="E21" s="20" t="s">
        <v>15</v>
      </c>
      <c r="F21" s="21">
        <v>5743.9999999999991</v>
      </c>
      <c r="G21" s="22">
        <v>1837.0000000000002</v>
      </c>
      <c r="H21" s="22">
        <v>2321.0000000000005</v>
      </c>
      <c r="I21" s="23">
        <v>464</v>
      </c>
      <c r="J21" s="12"/>
    </row>
    <row r="22" spans="2:16" x14ac:dyDescent="0.2">
      <c r="B22" s="35"/>
      <c r="C22" s="40"/>
      <c r="D22" s="40"/>
      <c r="E22" s="20" t="s">
        <v>14</v>
      </c>
      <c r="F22" s="21">
        <v>5223</v>
      </c>
      <c r="G22" s="22">
        <v>1739</v>
      </c>
      <c r="H22" s="22">
        <v>2041</v>
      </c>
      <c r="I22" s="23">
        <v>411</v>
      </c>
      <c r="J22" s="12"/>
    </row>
    <row r="23" spans="2:16" x14ac:dyDescent="0.2">
      <c r="B23" s="35"/>
      <c r="C23" s="40"/>
      <c r="D23" s="40"/>
      <c r="E23" s="20" t="s">
        <v>18</v>
      </c>
      <c r="F23" s="21">
        <v>5736</v>
      </c>
      <c r="G23" s="22">
        <v>1830</v>
      </c>
      <c r="H23" s="22">
        <v>2363.9999999999995</v>
      </c>
      <c r="I23" s="23">
        <v>435</v>
      </c>
      <c r="J23" s="12"/>
      <c r="K23" s="28">
        <f>SUM(F23:F27)</f>
        <v>29224</v>
      </c>
      <c r="L23" s="28">
        <f>SUM(G23:G27)</f>
        <v>9651</v>
      </c>
      <c r="M23" s="28">
        <f>SUM(H23:H27)</f>
        <v>12112</v>
      </c>
      <c r="N23" s="28">
        <f>SUM(I23:I27)</f>
        <v>2110</v>
      </c>
      <c r="O23" s="28">
        <f>K23-L23</f>
        <v>19573</v>
      </c>
      <c r="P23" s="28">
        <f>M23-N23</f>
        <v>10002</v>
      </c>
    </row>
    <row r="24" spans="2:16" x14ac:dyDescent="0.2">
      <c r="B24" s="35"/>
      <c r="C24" s="40"/>
      <c r="D24" s="40"/>
      <c r="E24" s="20" t="s">
        <v>13</v>
      </c>
      <c r="F24" s="21">
        <v>5525</v>
      </c>
      <c r="G24" s="22">
        <v>1959.9999999999998</v>
      </c>
      <c r="H24" s="22">
        <v>2224</v>
      </c>
      <c r="I24" s="23">
        <v>389</v>
      </c>
      <c r="J24" s="12"/>
    </row>
    <row r="25" spans="2:16" x14ac:dyDescent="0.2">
      <c r="B25" s="35"/>
      <c r="C25" s="40"/>
      <c r="D25" s="40"/>
      <c r="E25" s="20" t="s">
        <v>19</v>
      </c>
      <c r="F25" s="21">
        <v>6081.9999999999982</v>
      </c>
      <c r="G25" s="22">
        <v>1969.0000000000002</v>
      </c>
      <c r="H25" s="22">
        <v>2389</v>
      </c>
      <c r="I25" s="23">
        <v>437</v>
      </c>
      <c r="J25" s="12"/>
    </row>
    <row r="26" spans="2:16" x14ac:dyDescent="0.2">
      <c r="B26" s="35"/>
      <c r="C26" s="40"/>
      <c r="D26" s="40"/>
      <c r="E26" s="20" t="s">
        <v>17</v>
      </c>
      <c r="F26" s="21">
        <v>5888.0000000000009</v>
      </c>
      <c r="G26" s="22">
        <v>1929.0000000000005</v>
      </c>
      <c r="H26" s="22">
        <v>2524.9999999999995</v>
      </c>
      <c r="I26" s="23">
        <v>400.99999999999994</v>
      </c>
      <c r="J26" s="12"/>
    </row>
    <row r="27" spans="2:16" x14ac:dyDescent="0.2">
      <c r="B27" s="35"/>
      <c r="C27" s="40"/>
      <c r="D27" s="40"/>
      <c r="E27" s="20" t="s">
        <v>16</v>
      </c>
      <c r="F27" s="21">
        <v>5993</v>
      </c>
      <c r="G27" s="22">
        <v>1963.0000000000002</v>
      </c>
      <c r="H27" s="22">
        <v>2610.0000000000005</v>
      </c>
      <c r="I27" s="23">
        <v>448.00000000000006</v>
      </c>
      <c r="J27" s="12"/>
    </row>
    <row r="28" spans="2:16" x14ac:dyDescent="0.2">
      <c r="B28" s="35"/>
      <c r="C28" s="42" t="s">
        <v>81</v>
      </c>
      <c r="D28" s="40" t="s">
        <v>31</v>
      </c>
      <c r="E28" s="20" t="s">
        <v>15</v>
      </c>
      <c r="F28" s="21">
        <v>5480</v>
      </c>
      <c r="G28" s="22">
        <v>1846.9999999999998</v>
      </c>
      <c r="H28" s="22">
        <v>2272</v>
      </c>
      <c r="I28" s="23">
        <v>492</v>
      </c>
      <c r="J28" s="12"/>
    </row>
    <row r="29" spans="2:16" x14ac:dyDescent="0.2">
      <c r="B29" s="35"/>
      <c r="C29" s="40"/>
      <c r="D29" s="40"/>
      <c r="E29" s="20" t="s">
        <v>14</v>
      </c>
      <c r="F29" s="21">
        <v>5016.0000000000009</v>
      </c>
      <c r="G29" s="22">
        <v>1732</v>
      </c>
      <c r="H29" s="22">
        <v>2194</v>
      </c>
      <c r="I29" s="23">
        <v>448.99999999999994</v>
      </c>
      <c r="J29" s="12"/>
    </row>
    <row r="30" spans="2:16" x14ac:dyDescent="0.2">
      <c r="B30" s="35"/>
      <c r="C30" s="40"/>
      <c r="D30" s="40"/>
      <c r="E30" s="20" t="s">
        <v>18</v>
      </c>
      <c r="F30" s="21">
        <v>4153</v>
      </c>
      <c r="G30" s="22">
        <v>1623</v>
      </c>
      <c r="H30" s="22">
        <v>1532.0000000000002</v>
      </c>
      <c r="I30" s="23">
        <v>371.99999999999989</v>
      </c>
      <c r="J30" s="12"/>
      <c r="K30" s="28">
        <f>SUM(F30:F34)</f>
        <v>21972</v>
      </c>
      <c r="L30" s="28">
        <f>SUM(G30:G34)</f>
        <v>8556</v>
      </c>
      <c r="M30" s="28">
        <f>SUM(H30:H34)</f>
        <v>7690</v>
      </c>
      <c r="N30" s="28">
        <f>SUM(I30:I34)</f>
        <v>1563.9999999999998</v>
      </c>
      <c r="O30" s="28">
        <f>K30-L30</f>
        <v>13416</v>
      </c>
      <c r="P30" s="28">
        <f>M30-N30</f>
        <v>6126</v>
      </c>
    </row>
    <row r="31" spans="2:16" x14ac:dyDescent="0.2">
      <c r="B31" s="35"/>
      <c r="C31" s="40"/>
      <c r="D31" s="40"/>
      <c r="E31" s="20" t="s">
        <v>13</v>
      </c>
      <c r="F31" s="21">
        <v>3494.0000000000005</v>
      </c>
      <c r="G31" s="22">
        <v>1453.9999999999998</v>
      </c>
      <c r="H31" s="22">
        <v>995.00000000000011</v>
      </c>
      <c r="I31" s="23">
        <v>222</v>
      </c>
      <c r="J31" s="12"/>
    </row>
    <row r="32" spans="2:16" x14ac:dyDescent="0.2">
      <c r="B32" s="35"/>
      <c r="C32" s="40"/>
      <c r="D32" s="40"/>
      <c r="E32" s="20" t="s">
        <v>19</v>
      </c>
      <c r="F32" s="21">
        <v>4558.9999999999991</v>
      </c>
      <c r="G32" s="22">
        <v>1748.9999999999995</v>
      </c>
      <c r="H32" s="22">
        <v>1533.9999999999995</v>
      </c>
      <c r="I32" s="23">
        <v>292</v>
      </c>
      <c r="J32" s="12"/>
    </row>
    <row r="33" spans="1:16" x14ac:dyDescent="0.2">
      <c r="B33" s="35"/>
      <c r="C33" s="40"/>
      <c r="D33" s="40"/>
      <c r="E33" s="20" t="s">
        <v>17</v>
      </c>
      <c r="F33" s="21">
        <v>4774.9999999999991</v>
      </c>
      <c r="G33" s="22">
        <v>1832.9999999999998</v>
      </c>
      <c r="H33" s="22">
        <v>1771.0000000000005</v>
      </c>
      <c r="I33" s="23">
        <v>323.99999999999994</v>
      </c>
      <c r="J33" s="12"/>
    </row>
    <row r="34" spans="1:16" ht="15" thickBot="1" x14ac:dyDescent="0.25">
      <c r="B34" s="36"/>
      <c r="C34" s="43"/>
      <c r="D34" s="43"/>
      <c r="E34" s="24" t="s">
        <v>16</v>
      </c>
      <c r="F34" s="25">
        <v>4991.0000000000009</v>
      </c>
      <c r="G34" s="26">
        <v>1897</v>
      </c>
      <c r="H34" s="26">
        <v>1858</v>
      </c>
      <c r="I34" s="27">
        <v>353.99999999999994</v>
      </c>
      <c r="J34" s="12"/>
    </row>
    <row r="35" spans="1:16" ht="15" thickTop="1" x14ac:dyDescent="0.2"/>
    <row r="36" spans="1:16" x14ac:dyDescent="0.2">
      <c r="C36" t="s">
        <v>82</v>
      </c>
      <c r="D36" t="s">
        <v>83</v>
      </c>
      <c r="E36" t="s">
        <v>84</v>
      </c>
      <c r="F36" t="s">
        <v>85</v>
      </c>
    </row>
    <row r="37" spans="1:16" x14ac:dyDescent="0.2">
      <c r="A37" t="s">
        <v>43</v>
      </c>
      <c r="B37" t="s">
        <v>86</v>
      </c>
      <c r="C37" s="29">
        <v>2110</v>
      </c>
      <c r="D37" s="29">
        <v>10002</v>
      </c>
      <c r="E37" s="29">
        <v>12112</v>
      </c>
      <c r="F37">
        <f>C37/D37</f>
        <v>0.21095780843831233</v>
      </c>
      <c r="G37">
        <f>C37/E37</f>
        <v>0.17420739762219287</v>
      </c>
    </row>
    <row r="38" spans="1:16" x14ac:dyDescent="0.2">
      <c r="B38" t="s">
        <v>87</v>
      </c>
      <c r="C38" s="29">
        <v>1564</v>
      </c>
      <c r="D38" s="29">
        <v>6126</v>
      </c>
      <c r="E38" s="29">
        <v>7960</v>
      </c>
      <c r="F38">
        <f>C38/D38</f>
        <v>0.2553052562846882</v>
      </c>
      <c r="G38">
        <f>C38/E38</f>
        <v>0.19648241206030151</v>
      </c>
    </row>
    <row r="39" spans="1:16" x14ac:dyDescent="0.2">
      <c r="F39">
        <f>F37/F38</f>
        <v>0.8262963775531339</v>
      </c>
      <c r="G39">
        <f>G37/G38</f>
        <v>0.88663100068584089</v>
      </c>
      <c r="H39">
        <f>(1/C37+1/C38)^0.5</f>
        <v>3.3366447796362914E-2</v>
      </c>
      <c r="I39">
        <f>LN(F39)-1.96*H39</f>
        <v>-0.25619999690214396</v>
      </c>
      <c r="J39">
        <f>LN(F39)+1.96*H39</f>
        <v>-0.1254035215404013</v>
      </c>
      <c r="K39">
        <f>LN(G39)-1.96*H39</f>
        <v>-0.18572462915481691</v>
      </c>
      <c r="L39">
        <f>LN(G39)+1.96*H39</f>
        <v>-5.4928153793074266E-2</v>
      </c>
      <c r="M39">
        <f>EXP(I39)</f>
        <v>0.77398715827799791</v>
      </c>
      <c r="N39">
        <f t="shared" ref="N39:P39" si="0">EXP(J39)</f>
        <v>0.88214086791372559</v>
      </c>
      <c r="O39">
        <f t="shared" si="0"/>
        <v>0.83050225960585655</v>
      </c>
      <c r="P39">
        <f t="shared" si="0"/>
        <v>0.94655315176415455</v>
      </c>
    </row>
    <row r="40" spans="1:16" x14ac:dyDescent="0.2">
      <c r="A40" t="s">
        <v>44</v>
      </c>
      <c r="B40" t="s">
        <v>86</v>
      </c>
      <c r="C40" s="29">
        <v>9651</v>
      </c>
      <c r="D40" s="29">
        <v>19573</v>
      </c>
      <c r="E40" s="29">
        <v>29224</v>
      </c>
      <c r="F40">
        <f>C40/D40</f>
        <v>0.49307719818116791</v>
      </c>
      <c r="G40">
        <f>C40/E40</f>
        <v>0.33024226663016698</v>
      </c>
    </row>
    <row r="41" spans="1:16" x14ac:dyDescent="0.2">
      <c r="B41" t="s">
        <v>87</v>
      </c>
      <c r="C41" s="29">
        <v>8556</v>
      </c>
      <c r="D41" s="29">
        <v>13476</v>
      </c>
      <c r="E41" s="29">
        <v>21972</v>
      </c>
      <c r="F41">
        <f>C41/D41</f>
        <v>0.634906500445236</v>
      </c>
      <c r="G41">
        <f>C41/E41</f>
        <v>0.38940469688694701</v>
      </c>
    </row>
    <row r="42" spans="1:16" x14ac:dyDescent="0.2">
      <c r="F42">
        <f>F40/F41</f>
        <v>0.77661387595715503</v>
      </c>
      <c r="G42">
        <f>G40/G41</f>
        <v>0.84806955147242047</v>
      </c>
      <c r="H42">
        <f>(1/C40+1/C41)^0.5</f>
        <v>1.4849015149929826E-2</v>
      </c>
      <c r="I42">
        <f>LN(F42)-1.96*H42</f>
        <v>-0.2819160639651031</v>
      </c>
      <c r="J42">
        <f>LN(F42)+1.96*H42</f>
        <v>-0.22370792457737818</v>
      </c>
      <c r="K42">
        <f>LN(G42)-1.96*H42</f>
        <v>-0.19389669800163001</v>
      </c>
      <c r="L42">
        <f>LN(G42)+1.96*H42</f>
        <v>-0.13568855861390511</v>
      </c>
      <c r="M42">
        <f>EXP(I42)</f>
        <v>0.75433699793249642</v>
      </c>
      <c r="N42">
        <f t="shared" ref="N42:P42" si="1">EXP(J42)</f>
        <v>0.79954862877237243</v>
      </c>
      <c r="O42">
        <f t="shared" si="1"/>
        <v>0.82374299417096386</v>
      </c>
      <c r="P42">
        <f t="shared" si="1"/>
        <v>0.87311451414342645</v>
      </c>
    </row>
    <row r="43" spans="1:16" x14ac:dyDescent="0.2">
      <c r="B43">
        <f>NORMSINV(0.975)</f>
        <v>1.9599639845400536</v>
      </c>
    </row>
    <row r="44" spans="1:16" x14ac:dyDescent="0.2">
      <c r="C44" t="s">
        <v>88</v>
      </c>
      <c r="D44" t="s">
        <v>89</v>
      </c>
      <c r="E44" t="s">
        <v>90</v>
      </c>
      <c r="F44" t="s">
        <v>91</v>
      </c>
      <c r="G44" t="s">
        <v>92</v>
      </c>
      <c r="H44" t="s">
        <v>93</v>
      </c>
    </row>
    <row r="45" spans="1:16" x14ac:dyDescent="0.2">
      <c r="B45" t="s">
        <v>94</v>
      </c>
      <c r="C45">
        <f>C38/C37</f>
        <v>0.74123222748815165</v>
      </c>
      <c r="D45">
        <f>D38/D37</f>
        <v>0.61247750449910021</v>
      </c>
      <c r="E45">
        <f>E38/E37</f>
        <v>0.65719947159841474</v>
      </c>
      <c r="F45">
        <f>D45/C45</f>
        <v>0.8262963775531339</v>
      </c>
      <c r="G45">
        <f>E45/C45</f>
        <v>0.88663100068584089</v>
      </c>
      <c r="H45">
        <f>D45/E45</f>
        <v>0.93195069528807817</v>
      </c>
    </row>
    <row r="46" spans="1:16" x14ac:dyDescent="0.2">
      <c r="B46" t="s">
        <v>46</v>
      </c>
      <c r="F46">
        <f>(1/D38+1/D37)^0.5</f>
        <v>1.6224014882657241E-2</v>
      </c>
      <c r="G46">
        <f>(1/E38+1/E37)^0.5</f>
        <v>1.4428821448467671E-2</v>
      </c>
      <c r="H46">
        <f>(1/D38+1/D37)</f>
        <v>2.6321865891268365E-4</v>
      </c>
    </row>
    <row r="47" spans="1:16" x14ac:dyDescent="0.2">
      <c r="B47" t="s">
        <v>95</v>
      </c>
      <c r="F47">
        <f>EXP(LN(F45)-F46)</f>
        <v>0.81299869540465919</v>
      </c>
      <c r="G47">
        <f t="shared" ref="G47:H47" si="2">EXP(LN(G45)-G46)</f>
        <v>0.87392981223167399</v>
      </c>
      <c r="H47">
        <f t="shared" si="2"/>
        <v>0.93170542075772433</v>
      </c>
    </row>
    <row r="48" spans="1:16" x14ac:dyDescent="0.2">
      <c r="B48" t="s">
        <v>96</v>
      </c>
      <c r="F48">
        <f>EXP(LN(F45)+F46)</f>
        <v>0.83981156109677857</v>
      </c>
      <c r="G48">
        <f t="shared" ref="G48:H48" si="3">EXP(LN(G45)+G46)</f>
        <v>0.89951678083820874</v>
      </c>
      <c r="H48">
        <f t="shared" si="3"/>
        <v>0.93219603438776255</v>
      </c>
    </row>
    <row r="49" spans="1:16" x14ac:dyDescent="0.2">
      <c r="B49" t="s">
        <v>97</v>
      </c>
      <c r="C49">
        <f>C41/C40</f>
        <v>0.88654025489586574</v>
      </c>
      <c r="D49">
        <f>D41/D40</f>
        <v>0.68849946354672253</v>
      </c>
      <c r="E49">
        <f>E41/E40</f>
        <v>0.75184779633178211</v>
      </c>
      <c r="F49">
        <f>D49/C49</f>
        <v>0.77661387595715514</v>
      </c>
      <c r="G49">
        <f>F49/C49</f>
        <v>0.87600520299935769</v>
      </c>
      <c r="H49">
        <f>D49/E49</f>
        <v>0.91574314230335963</v>
      </c>
    </row>
    <row r="50" spans="1:16" x14ac:dyDescent="0.2">
      <c r="B50" t="s">
        <v>46</v>
      </c>
      <c r="F50">
        <f>(1/D41+1/D40)^0.5</f>
        <v>1.1193604610460751E-2</v>
      </c>
      <c r="G50">
        <f>(1/E41+1/E40)^0.5</f>
        <v>8.9292172672329785E-3</v>
      </c>
      <c r="H50">
        <f>(1/D41+1/D40)^0.5</f>
        <v>1.1193604610460751E-2</v>
      </c>
    </row>
    <row r="51" spans="1:16" x14ac:dyDescent="0.2">
      <c r="B51" t="s">
        <v>95</v>
      </c>
      <c r="F51">
        <f>EXP(LN(F49)-F50)</f>
        <v>0.76796923987574495</v>
      </c>
      <c r="G51">
        <f t="shared" ref="G51:H51" si="4">EXP(LN(G49)-G50)</f>
        <v>0.86821798085390312</v>
      </c>
      <c r="H51">
        <f t="shared" si="4"/>
        <v>0.90554983201837014</v>
      </c>
    </row>
    <row r="52" spans="1:16" x14ac:dyDescent="0.2">
      <c r="B52" t="s">
        <v>96</v>
      </c>
      <c r="F52">
        <f>EXP(LN(F49)+F50)</f>
        <v>0.78535582027579642</v>
      </c>
      <c r="G52">
        <f t="shared" ref="G52:H52" si="5">EXP(LN(G49)+G50)</f>
        <v>0.88386227031051945</v>
      </c>
      <c r="H52">
        <f t="shared" si="5"/>
        <v>0.92605119345725795</v>
      </c>
    </row>
    <row r="55" spans="1:16" x14ac:dyDescent="0.2">
      <c r="C55" t="s">
        <v>34</v>
      </c>
      <c r="D55" t="s">
        <v>37</v>
      </c>
      <c r="E55" t="s">
        <v>98</v>
      </c>
      <c r="F55" t="s">
        <v>99</v>
      </c>
      <c r="G55" t="s">
        <v>38</v>
      </c>
      <c r="H55" t="s">
        <v>100</v>
      </c>
    </row>
    <row r="56" spans="1:16" x14ac:dyDescent="0.2">
      <c r="C56" t="s">
        <v>33</v>
      </c>
      <c r="D56" t="s">
        <v>33</v>
      </c>
      <c r="E56" t="s">
        <v>33</v>
      </c>
      <c r="F56" t="s">
        <v>33</v>
      </c>
      <c r="G56" t="s">
        <v>33</v>
      </c>
      <c r="H56" t="s">
        <v>33</v>
      </c>
    </row>
    <row r="57" spans="1:16" x14ac:dyDescent="0.2">
      <c r="A57" t="s">
        <v>32</v>
      </c>
      <c r="B57">
        <v>2019</v>
      </c>
      <c r="C57">
        <v>191</v>
      </c>
      <c r="D57">
        <v>63</v>
      </c>
      <c r="E57">
        <v>127.93</v>
      </c>
      <c r="F57">
        <v>79</v>
      </c>
      <c r="G57">
        <v>14</v>
      </c>
      <c r="H57">
        <v>65.37</v>
      </c>
    </row>
    <row r="58" spans="1:16" x14ac:dyDescent="0.2">
      <c r="B58">
        <v>2020</v>
      </c>
      <c r="C58">
        <v>144</v>
      </c>
      <c r="D58">
        <v>56</v>
      </c>
      <c r="E58">
        <v>87.69</v>
      </c>
      <c r="F58">
        <v>50</v>
      </c>
      <c r="G58">
        <v>10</v>
      </c>
      <c r="H58">
        <v>40.04</v>
      </c>
    </row>
    <row r="60" spans="1:16" x14ac:dyDescent="0.2">
      <c r="C60" t="s">
        <v>82</v>
      </c>
      <c r="D60" t="s">
        <v>83</v>
      </c>
      <c r="E60" t="s">
        <v>84</v>
      </c>
      <c r="F60" t="s">
        <v>85</v>
      </c>
    </row>
    <row r="61" spans="1:16" x14ac:dyDescent="0.2">
      <c r="A61" t="s">
        <v>43</v>
      </c>
      <c r="B61" t="s">
        <v>86</v>
      </c>
      <c r="C61" s="29">
        <v>14</v>
      </c>
      <c r="D61" s="29">
        <v>65</v>
      </c>
      <c r="E61" s="29">
        <v>79</v>
      </c>
      <c r="F61">
        <f>C61/D61</f>
        <v>0.2153846153846154</v>
      </c>
      <c r="G61">
        <f>C61/E61</f>
        <v>0.17721518987341772</v>
      </c>
    </row>
    <row r="62" spans="1:16" x14ac:dyDescent="0.2">
      <c r="B62" t="s">
        <v>87</v>
      </c>
      <c r="C62" s="29">
        <v>10</v>
      </c>
      <c r="D62" s="29">
        <v>40</v>
      </c>
      <c r="E62" s="29">
        <v>50</v>
      </c>
      <c r="F62">
        <f>C62/D62</f>
        <v>0.25</v>
      </c>
      <c r="G62">
        <f>C62/E62</f>
        <v>0.2</v>
      </c>
    </row>
    <row r="63" spans="1:16" x14ac:dyDescent="0.2">
      <c r="F63">
        <f>F61/F62</f>
        <v>0.86153846153846159</v>
      </c>
      <c r="G63">
        <f>G61/G62</f>
        <v>0.88607594936708856</v>
      </c>
      <c r="H63">
        <f>(1/C61+1/C62)^0.5</f>
        <v>0.41403933560541251</v>
      </c>
      <c r="I63">
        <f>LN(F63)-1.96*H63</f>
        <v>-0.96055267694709634</v>
      </c>
      <c r="J63">
        <f>LN(F63)+1.96*H63</f>
        <v>0.6624815186261207</v>
      </c>
      <c r="K63">
        <f>LN(G63)-1.96*H63</f>
        <v>-0.93246970820427111</v>
      </c>
      <c r="L63">
        <f>LN(G63)+1.96*H63</f>
        <v>0.69056448736894593</v>
      </c>
      <c r="M63">
        <f>EXP(I63)</f>
        <v>0.38268132837071689</v>
      </c>
      <c r="N63">
        <f t="shared" ref="N63:P63" si="6">EXP(J63)</f>
        <v>1.9395995197106062</v>
      </c>
      <c r="O63">
        <f t="shared" si="6"/>
        <v>0.3935804801281107</v>
      </c>
      <c r="P63">
        <f t="shared" si="6"/>
        <v>1.9948412781833762</v>
      </c>
    </row>
    <row r="64" spans="1:16" x14ac:dyDescent="0.2">
      <c r="A64" t="s">
        <v>44</v>
      </c>
      <c r="B64" t="s">
        <v>86</v>
      </c>
      <c r="C64" s="29">
        <v>63</v>
      </c>
      <c r="D64" s="29">
        <v>128</v>
      </c>
      <c r="E64" s="29">
        <v>191</v>
      </c>
      <c r="F64">
        <f>C64/D64</f>
        <v>0.4921875</v>
      </c>
      <c r="G64">
        <f>C64/E64</f>
        <v>0.32984293193717279</v>
      </c>
    </row>
    <row r="65" spans="2:16" x14ac:dyDescent="0.2">
      <c r="B65" t="s">
        <v>87</v>
      </c>
      <c r="C65" s="29">
        <v>56</v>
      </c>
      <c r="D65" s="29">
        <v>88</v>
      </c>
      <c r="E65" s="29">
        <v>144</v>
      </c>
      <c r="F65">
        <f>C65/D65</f>
        <v>0.63636363636363635</v>
      </c>
      <c r="G65">
        <f>C65/E65</f>
        <v>0.3888888888888889</v>
      </c>
    </row>
    <row r="66" spans="2:16" x14ac:dyDescent="0.2">
      <c r="F66">
        <f>F64/F65</f>
        <v>0.7734375</v>
      </c>
      <c r="G66">
        <f>G64/G65</f>
        <v>0.84816753926701571</v>
      </c>
      <c r="H66">
        <f>(1/C64+1/C65)^0.5</f>
        <v>0.18365772167311323</v>
      </c>
      <c r="I66">
        <f>LN(F66)-1.96*H66</f>
        <v>-0.61687954826432911</v>
      </c>
      <c r="J66">
        <f>LN(F66)+1.96*H66</f>
        <v>0.10305872069427469</v>
      </c>
      <c r="K66">
        <f>LN(G66)-1.96*H66</f>
        <v>-0.52464622729354771</v>
      </c>
      <c r="L66">
        <f>LN(G66)+1.96*H66</f>
        <v>0.19529204166505612</v>
      </c>
      <c r="M66">
        <f>EXP(I66)</f>
        <v>0.53962568901639385</v>
      </c>
      <c r="N66">
        <f t="shared" ref="N66:P66" si="7">EXP(J66)</f>
        <v>1.1085565023722888</v>
      </c>
      <c r="O66">
        <f t="shared" si="7"/>
        <v>0.59176467753154283</v>
      </c>
      <c r="P66">
        <f t="shared" si="7"/>
        <v>1.2156659597647566</v>
      </c>
    </row>
    <row r="67" spans="2:16" x14ac:dyDescent="0.2">
      <c r="B67">
        <f>NORMSINV(0.975)</f>
        <v>1.9599639845400536</v>
      </c>
    </row>
    <row r="68" spans="2:16" x14ac:dyDescent="0.2">
      <c r="C68" t="s">
        <v>88</v>
      </c>
      <c r="D68" t="s">
        <v>89</v>
      </c>
      <c r="E68" t="s">
        <v>90</v>
      </c>
      <c r="F68" t="s">
        <v>91</v>
      </c>
      <c r="G68" t="s">
        <v>92</v>
      </c>
      <c r="H68" t="s">
        <v>93</v>
      </c>
    </row>
    <row r="69" spans="2:16" x14ac:dyDescent="0.2">
      <c r="B69" t="s">
        <v>94</v>
      </c>
      <c r="C69">
        <f>C62/C61</f>
        <v>0.7142857142857143</v>
      </c>
      <c r="D69">
        <f>D62/D61</f>
        <v>0.61538461538461542</v>
      </c>
      <c r="E69">
        <f>E62/E61</f>
        <v>0.63291139240506333</v>
      </c>
      <c r="F69">
        <f>D69/C69</f>
        <v>0.86153846153846159</v>
      </c>
      <c r="G69">
        <f>E69/C69</f>
        <v>0.88607594936708867</v>
      </c>
      <c r="H69">
        <f>D69/E69</f>
        <v>0.97230769230769232</v>
      </c>
    </row>
    <row r="70" spans="2:16" x14ac:dyDescent="0.2">
      <c r="B70" t="s">
        <v>46</v>
      </c>
      <c r="F70">
        <f>(1/D62+1/D61)^0.5</f>
        <v>0.2009592381171251</v>
      </c>
      <c r="G70">
        <f>(1/E62+1/E61)^0.5</f>
        <v>0.18071587602671013</v>
      </c>
      <c r="H70">
        <f>(1/D62+1/D61)</f>
        <v>4.0384615384615387E-2</v>
      </c>
    </row>
    <row r="71" spans="2:16" x14ac:dyDescent="0.2">
      <c r="B71" t="s">
        <v>95</v>
      </c>
      <c r="F71">
        <f>EXP(LN(F69)-F70)</f>
        <v>0.7046917419309161</v>
      </c>
      <c r="G71">
        <f t="shared" ref="G71:H71" si="8">EXP(LN(G69)-G70)</f>
        <v>0.73958320611180806</v>
      </c>
      <c r="H71">
        <f t="shared" si="8"/>
        <v>0.93382373032393728</v>
      </c>
    </row>
    <row r="72" spans="2:16" x14ac:dyDescent="0.2">
      <c r="B72" t="s">
        <v>96</v>
      </c>
      <c r="F72">
        <f>EXP(LN(F69)+F70)</f>
        <v>1.0532953297795633</v>
      </c>
      <c r="G72">
        <f t="shared" ref="G72:H72" si="9">EXP(LN(G69)+G70)</f>
        <v>1.0615852030692186</v>
      </c>
      <c r="H72">
        <f t="shared" si="9"/>
        <v>1.0123776231224744</v>
      </c>
    </row>
    <row r="73" spans="2:16" x14ac:dyDescent="0.2">
      <c r="B73" t="s">
        <v>97</v>
      </c>
      <c r="C73">
        <f>C65/C64</f>
        <v>0.88888888888888884</v>
      </c>
      <c r="D73">
        <f>D65/D64</f>
        <v>0.6875</v>
      </c>
      <c r="E73">
        <f>E65/E64</f>
        <v>0.75392670157068065</v>
      </c>
      <c r="F73">
        <f>D73/C73</f>
        <v>0.7734375</v>
      </c>
      <c r="G73">
        <f>F73/C73</f>
        <v>0.8701171875</v>
      </c>
      <c r="H73">
        <f>D73/E73</f>
        <v>0.91189236111111105</v>
      </c>
    </row>
    <row r="74" spans="2:16" x14ac:dyDescent="0.2">
      <c r="B74" t="s">
        <v>46</v>
      </c>
      <c r="F74">
        <f>(1/D65+1/D64)^0.5</f>
        <v>0.13847792735174932</v>
      </c>
      <c r="G74">
        <f>(1/E65+1/E64)^0.5</f>
        <v>0.11036324813399287</v>
      </c>
      <c r="H74">
        <f>(1/D65+1/D64)^0.5</f>
        <v>0.13847792735174932</v>
      </c>
    </row>
    <row r="75" spans="2:16" x14ac:dyDescent="0.2">
      <c r="B75" t="s">
        <v>95</v>
      </c>
      <c r="F75">
        <f>EXP(LN(F73)-F74)</f>
        <v>0.67341847236847907</v>
      </c>
      <c r="G75">
        <f t="shared" ref="G75:H75" si="10">EXP(LN(G73)-G74)</f>
        <v>0.77919758478854673</v>
      </c>
      <c r="H75">
        <f t="shared" si="10"/>
        <v>0.79396869273073767</v>
      </c>
    </row>
    <row r="76" spans="2:16" x14ac:dyDescent="0.2">
      <c r="B76" t="s">
        <v>96</v>
      </c>
      <c r="F76">
        <f>EXP(LN(F73)+F74)</f>
        <v>0.88831178672943456</v>
      </c>
      <c r="G76">
        <f t="shared" ref="G76:H76" si="11">EXP(LN(G73)+G74)</f>
        <v>0.97164561949761152</v>
      </c>
      <c r="H76">
        <f t="shared" si="11"/>
        <v>1.0473305633661851</v>
      </c>
    </row>
  </sheetData>
  <mergeCells count="10">
    <mergeCell ref="B2:C3"/>
    <mergeCell ref="B4:B10"/>
    <mergeCell ref="B12:E13"/>
    <mergeCell ref="B14:B34"/>
    <mergeCell ref="C14:C20"/>
    <mergeCell ref="D14:D20"/>
    <mergeCell ref="C21:C27"/>
    <mergeCell ref="D21:D27"/>
    <mergeCell ref="C28:C34"/>
    <mergeCell ref="D28:D3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6"/>
  <sheetViews>
    <sheetView topLeftCell="A13" workbookViewId="0">
      <selection activeCell="C40" sqref="C40"/>
    </sheetView>
  </sheetViews>
  <sheetFormatPr defaultRowHeight="14.25" x14ac:dyDescent="0.2"/>
  <sheetData>
    <row r="2" spans="1:22" x14ac:dyDescent="0.2">
      <c r="C2" t="s">
        <v>32</v>
      </c>
    </row>
    <row r="4" spans="1:22" x14ac:dyDescent="0.2">
      <c r="C4" t="s">
        <v>34</v>
      </c>
      <c r="D4" t="s">
        <v>34</v>
      </c>
      <c r="E4" t="s">
        <v>34</v>
      </c>
    </row>
    <row r="5" spans="1:22" x14ac:dyDescent="0.2">
      <c r="C5">
        <v>2018</v>
      </c>
      <c r="D5">
        <v>2019</v>
      </c>
      <c r="E5">
        <v>2020</v>
      </c>
      <c r="P5" s="3">
        <v>-2.2099447513812209</v>
      </c>
      <c r="Q5" s="3">
        <v>-9.4240837696335067</v>
      </c>
      <c r="R5" s="3">
        <v>-29.473684210526319</v>
      </c>
      <c r="S5" s="3">
        <v>-39.583333333333336</v>
      </c>
      <c r="T5" s="3">
        <v>-24.226804123711343</v>
      </c>
      <c r="U5" s="3">
        <v>-15.873015873015872</v>
      </c>
      <c r="V5" s="3">
        <v>-17.010309278350512</v>
      </c>
    </row>
    <row r="6" spans="1:22" x14ac:dyDescent="0.2">
      <c r="A6" t="s">
        <v>31</v>
      </c>
      <c r="B6" s="2" t="s">
        <v>15</v>
      </c>
      <c r="C6">
        <v>181</v>
      </c>
      <c r="D6">
        <v>185</v>
      </c>
      <c r="E6">
        <v>177</v>
      </c>
      <c r="F6">
        <f>(E6/C6-1)*100</f>
        <v>-2.2099447513812209</v>
      </c>
      <c r="G6">
        <f>(E6/C6-1)*100</f>
        <v>-2.2099447513812209</v>
      </c>
      <c r="P6" s="3">
        <v>-2.2099447513812209</v>
      </c>
      <c r="Q6" s="3">
        <v>-9.4240837696335067</v>
      </c>
      <c r="R6" s="3">
        <v>-29.473684210526319</v>
      </c>
      <c r="S6" s="3">
        <v>-39.583333333333336</v>
      </c>
      <c r="T6" s="3">
        <v>-24.226804123711343</v>
      </c>
      <c r="U6" s="3">
        <v>-15.873015873015872</v>
      </c>
      <c r="V6" s="3">
        <v>-17.010309278350512</v>
      </c>
    </row>
    <row r="7" spans="1:22" x14ac:dyDescent="0.2">
      <c r="B7" s="2" t="s">
        <v>14</v>
      </c>
      <c r="C7">
        <v>191</v>
      </c>
      <c r="D7">
        <v>187</v>
      </c>
      <c r="E7">
        <v>173</v>
      </c>
      <c r="F7">
        <f t="shared" ref="F7:F12" si="0">(E7/C7-1)*100</f>
        <v>-9.4240837696335067</v>
      </c>
      <c r="G7">
        <f t="shared" ref="G7:G12" si="1">(E7/C7-1)*100</f>
        <v>-9.4240837696335067</v>
      </c>
    </row>
    <row r="8" spans="1:22" x14ac:dyDescent="0.2">
      <c r="B8" s="2" t="s">
        <v>18</v>
      </c>
      <c r="C8">
        <v>190</v>
      </c>
      <c r="D8">
        <v>185</v>
      </c>
      <c r="E8">
        <v>134</v>
      </c>
      <c r="F8">
        <f t="shared" si="0"/>
        <v>-29.473684210526319</v>
      </c>
      <c r="G8">
        <f t="shared" si="1"/>
        <v>-29.473684210526319</v>
      </c>
    </row>
    <row r="9" spans="1:22" x14ac:dyDescent="0.2">
      <c r="B9" s="2" t="s">
        <v>13</v>
      </c>
      <c r="C9">
        <v>192</v>
      </c>
      <c r="D9">
        <v>184</v>
      </c>
      <c r="E9">
        <v>116</v>
      </c>
      <c r="F9">
        <f t="shared" si="0"/>
        <v>-39.583333333333336</v>
      </c>
      <c r="G9">
        <f t="shared" si="1"/>
        <v>-39.583333333333336</v>
      </c>
    </row>
    <row r="10" spans="1:22" x14ac:dyDescent="0.2">
      <c r="B10" s="2" t="s">
        <v>19</v>
      </c>
      <c r="C10">
        <v>194</v>
      </c>
      <c r="D10">
        <v>196</v>
      </c>
      <c r="E10">
        <v>147</v>
      </c>
      <c r="F10">
        <f t="shared" si="0"/>
        <v>-24.226804123711343</v>
      </c>
      <c r="G10">
        <f t="shared" si="1"/>
        <v>-24.226804123711343</v>
      </c>
    </row>
    <row r="11" spans="1:22" x14ac:dyDescent="0.2">
      <c r="B11" s="2" t="s">
        <v>17</v>
      </c>
      <c r="C11">
        <v>189</v>
      </c>
      <c r="D11">
        <v>196</v>
      </c>
      <c r="E11">
        <v>159</v>
      </c>
      <c r="F11">
        <f t="shared" si="0"/>
        <v>-15.873015873015872</v>
      </c>
      <c r="G11">
        <f t="shared" si="1"/>
        <v>-15.873015873015872</v>
      </c>
    </row>
    <row r="12" spans="1:22" x14ac:dyDescent="0.2">
      <c r="B12" s="2" t="s">
        <v>16</v>
      </c>
      <c r="C12">
        <v>194</v>
      </c>
      <c r="D12">
        <v>193</v>
      </c>
      <c r="E12">
        <v>161</v>
      </c>
      <c r="F12">
        <f t="shared" si="0"/>
        <v>-17.010309278350512</v>
      </c>
      <c r="G12">
        <f t="shared" si="1"/>
        <v>-17.010309278350512</v>
      </c>
    </row>
    <row r="14" spans="1:22" x14ac:dyDescent="0.2">
      <c r="C14">
        <f t="shared" ref="C14:E20" si="2">C6-C26</f>
        <v>13</v>
      </c>
      <c r="D14">
        <f t="shared" si="2"/>
        <v>11</v>
      </c>
      <c r="E14">
        <f t="shared" si="2"/>
        <v>12</v>
      </c>
    </row>
    <row r="15" spans="1:22" x14ac:dyDescent="0.2">
      <c r="C15">
        <f t="shared" si="2"/>
        <v>14</v>
      </c>
      <c r="D15">
        <f t="shared" si="2"/>
        <v>14</v>
      </c>
      <c r="E15">
        <f t="shared" si="2"/>
        <v>13</v>
      </c>
    </row>
    <row r="16" spans="1:22" x14ac:dyDescent="0.2">
      <c r="C16">
        <f t="shared" si="2"/>
        <v>12</v>
      </c>
      <c r="D16">
        <f t="shared" si="2"/>
        <v>13</v>
      </c>
      <c r="E16">
        <f t="shared" si="2"/>
        <v>16</v>
      </c>
    </row>
    <row r="17" spans="1:5" x14ac:dyDescent="0.2">
      <c r="C17">
        <f t="shared" si="2"/>
        <v>13</v>
      </c>
      <c r="D17">
        <f t="shared" si="2"/>
        <v>14</v>
      </c>
      <c r="E17">
        <f t="shared" si="2"/>
        <v>10</v>
      </c>
    </row>
    <row r="18" spans="1:5" x14ac:dyDescent="0.2">
      <c r="C18">
        <f t="shared" si="2"/>
        <v>13</v>
      </c>
      <c r="D18">
        <f t="shared" si="2"/>
        <v>14</v>
      </c>
      <c r="E18">
        <f t="shared" si="2"/>
        <v>12</v>
      </c>
    </row>
    <row r="19" spans="1:5" x14ac:dyDescent="0.2">
      <c r="C19">
        <f t="shared" si="2"/>
        <v>13</v>
      </c>
      <c r="D19">
        <f t="shared" si="2"/>
        <v>17</v>
      </c>
      <c r="E19">
        <f t="shared" si="2"/>
        <v>11</v>
      </c>
    </row>
    <row r="20" spans="1:5" x14ac:dyDescent="0.2">
      <c r="C20">
        <f t="shared" si="2"/>
        <v>13</v>
      </c>
      <c r="D20">
        <f t="shared" si="2"/>
        <v>13</v>
      </c>
      <c r="E20">
        <f t="shared" si="2"/>
        <v>10</v>
      </c>
    </row>
    <row r="22" spans="1:5" x14ac:dyDescent="0.2">
      <c r="C22" t="s">
        <v>32</v>
      </c>
    </row>
    <row r="23" spans="1:5" x14ac:dyDescent="0.2">
      <c r="C23">
        <v>2018</v>
      </c>
      <c r="D23">
        <v>2019</v>
      </c>
      <c r="E23">
        <v>2020</v>
      </c>
    </row>
    <row r="24" spans="1:5" x14ac:dyDescent="0.2">
      <c r="C24" t="s">
        <v>34</v>
      </c>
      <c r="D24" t="s">
        <v>34</v>
      </c>
      <c r="E24" t="s">
        <v>34</v>
      </c>
    </row>
    <row r="25" spans="1:5" x14ac:dyDescent="0.2">
      <c r="C25" t="s">
        <v>35</v>
      </c>
      <c r="D25" t="s">
        <v>35</v>
      </c>
      <c r="E25" t="s">
        <v>35</v>
      </c>
    </row>
    <row r="26" spans="1:5" x14ac:dyDescent="0.2">
      <c r="A26" t="s">
        <v>31</v>
      </c>
      <c r="B26" s="2" t="s">
        <v>15</v>
      </c>
      <c r="C26">
        <v>168</v>
      </c>
      <c r="D26">
        <v>174</v>
      </c>
      <c r="E26">
        <v>165</v>
      </c>
    </row>
    <row r="27" spans="1:5" x14ac:dyDescent="0.2">
      <c r="B27" s="2" t="s">
        <v>14</v>
      </c>
      <c r="C27">
        <v>177</v>
      </c>
      <c r="D27">
        <v>173</v>
      </c>
      <c r="E27">
        <v>160</v>
      </c>
    </row>
    <row r="28" spans="1:5" x14ac:dyDescent="0.2">
      <c r="B28" s="2" t="s">
        <v>18</v>
      </c>
      <c r="C28">
        <v>178</v>
      </c>
      <c r="D28">
        <v>172</v>
      </c>
      <c r="E28">
        <v>118</v>
      </c>
    </row>
    <row r="29" spans="1:5" x14ac:dyDescent="0.2">
      <c r="B29" s="2" t="s">
        <v>13</v>
      </c>
      <c r="C29">
        <v>179</v>
      </c>
      <c r="D29">
        <v>170</v>
      </c>
      <c r="E29">
        <v>106</v>
      </c>
    </row>
    <row r="30" spans="1:5" x14ac:dyDescent="0.2">
      <c r="B30" s="2" t="s">
        <v>19</v>
      </c>
      <c r="C30">
        <v>181</v>
      </c>
      <c r="D30">
        <v>182</v>
      </c>
      <c r="E30">
        <v>135</v>
      </c>
    </row>
    <row r="31" spans="1:5" x14ac:dyDescent="0.2">
      <c r="B31" s="2" t="s">
        <v>17</v>
      </c>
      <c r="C31">
        <v>176</v>
      </c>
      <c r="D31">
        <v>179</v>
      </c>
      <c r="E31">
        <v>148</v>
      </c>
    </row>
    <row r="32" spans="1:5" x14ac:dyDescent="0.2">
      <c r="B32" s="2" t="s">
        <v>16</v>
      </c>
      <c r="C32">
        <v>181</v>
      </c>
      <c r="D32">
        <v>180</v>
      </c>
      <c r="E32">
        <v>151</v>
      </c>
    </row>
    <row r="36" spans="1:5" x14ac:dyDescent="0.2">
      <c r="C36" t="s">
        <v>32</v>
      </c>
    </row>
    <row r="37" spans="1:5" x14ac:dyDescent="0.2">
      <c r="C37">
        <v>2018</v>
      </c>
      <c r="D37">
        <v>2019</v>
      </c>
      <c r="E37">
        <v>2020</v>
      </c>
    </row>
    <row r="38" spans="1:5" x14ac:dyDescent="0.2">
      <c r="C38" t="s">
        <v>34</v>
      </c>
      <c r="D38" t="s">
        <v>34</v>
      </c>
      <c r="E38" t="s">
        <v>34</v>
      </c>
    </row>
    <row r="39" spans="1:5" x14ac:dyDescent="0.2">
      <c r="C39" t="s">
        <v>36</v>
      </c>
      <c r="D39" t="s">
        <v>36</v>
      </c>
      <c r="E39" t="s">
        <v>36</v>
      </c>
    </row>
    <row r="40" spans="1:5" x14ac:dyDescent="0.2">
      <c r="A40" t="s">
        <v>31</v>
      </c>
      <c r="B40" s="2" t="s">
        <v>15</v>
      </c>
      <c r="C40">
        <v>194</v>
      </c>
      <c r="D40">
        <v>197</v>
      </c>
      <c r="E40">
        <v>189</v>
      </c>
    </row>
    <row r="41" spans="1:5" x14ac:dyDescent="0.2">
      <c r="B41" s="2" t="s">
        <v>14</v>
      </c>
      <c r="C41">
        <v>204</v>
      </c>
      <c r="D41">
        <v>200</v>
      </c>
      <c r="E41">
        <v>186</v>
      </c>
    </row>
    <row r="42" spans="1:5" x14ac:dyDescent="0.2">
      <c r="B42" s="2" t="s">
        <v>18</v>
      </c>
      <c r="C42">
        <v>202</v>
      </c>
      <c r="D42">
        <v>198</v>
      </c>
      <c r="E42">
        <v>149</v>
      </c>
    </row>
    <row r="43" spans="1:5" x14ac:dyDescent="0.2">
      <c r="B43" s="2" t="s">
        <v>13</v>
      </c>
      <c r="C43">
        <v>206</v>
      </c>
      <c r="D43">
        <v>198</v>
      </c>
      <c r="E43">
        <v>127</v>
      </c>
    </row>
    <row r="44" spans="1:5" x14ac:dyDescent="0.2">
      <c r="B44" s="2" t="s">
        <v>19</v>
      </c>
      <c r="C44">
        <v>207</v>
      </c>
      <c r="D44">
        <v>210</v>
      </c>
      <c r="E44">
        <v>159</v>
      </c>
    </row>
    <row r="45" spans="1:5" x14ac:dyDescent="0.2">
      <c r="B45" s="2" t="s">
        <v>17</v>
      </c>
      <c r="C45">
        <v>202</v>
      </c>
      <c r="D45">
        <v>214</v>
      </c>
      <c r="E45">
        <v>170</v>
      </c>
    </row>
    <row r="46" spans="1:5" x14ac:dyDescent="0.2">
      <c r="B46" s="2" t="s">
        <v>16</v>
      </c>
      <c r="C46">
        <v>208</v>
      </c>
      <c r="D46">
        <v>206</v>
      </c>
      <c r="E46">
        <v>171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selection activeCell="T17" sqref="T17"/>
    </sheetView>
  </sheetViews>
  <sheetFormatPr defaultRowHeight="14.25" x14ac:dyDescent="0.2"/>
  <cols>
    <col min="16" max="17" width="9" bestFit="1" customWidth="1"/>
    <col min="18" max="19" width="10" bestFit="1" customWidth="1"/>
    <col min="20" max="21" width="9" bestFit="1" customWidth="1"/>
    <col min="22" max="22" width="8.875" bestFit="1" customWidth="1"/>
  </cols>
  <sheetData>
    <row r="1" spans="1:22" x14ac:dyDescent="0.2">
      <c r="C1" t="s">
        <v>32</v>
      </c>
    </row>
    <row r="2" spans="1:22" x14ac:dyDescent="0.2">
      <c r="C2">
        <v>2018</v>
      </c>
      <c r="D2">
        <v>2019</v>
      </c>
      <c r="E2">
        <v>2020</v>
      </c>
    </row>
    <row r="3" spans="1:22" x14ac:dyDescent="0.2">
      <c r="C3" t="s">
        <v>37</v>
      </c>
      <c r="D3" t="s">
        <v>37</v>
      </c>
      <c r="E3" t="s">
        <v>37</v>
      </c>
    </row>
    <row r="4" spans="1:22" x14ac:dyDescent="0.2">
      <c r="C4">
        <v>2018</v>
      </c>
      <c r="D4">
        <v>2019</v>
      </c>
      <c r="E4">
        <v>2020</v>
      </c>
      <c r="P4" s="3">
        <v>-7.6923076923076872</v>
      </c>
      <c r="Q4" s="3">
        <v>-6.25</v>
      </c>
      <c r="R4" s="3">
        <v>-16.129032258064512</v>
      </c>
      <c r="S4" s="3">
        <v>-22.580645161290324</v>
      </c>
      <c r="T4" s="3">
        <v>-6.6666666666666652</v>
      </c>
      <c r="U4" s="3">
        <v>-1.6129032258064502</v>
      </c>
      <c r="V4" s="3">
        <v>0</v>
      </c>
    </row>
    <row r="5" spans="1:22" x14ac:dyDescent="0.2">
      <c r="A5" t="s">
        <v>31</v>
      </c>
      <c r="B5" s="2" t="s">
        <v>15</v>
      </c>
      <c r="C5">
        <v>65</v>
      </c>
      <c r="D5">
        <v>59</v>
      </c>
      <c r="E5">
        <v>60</v>
      </c>
      <c r="F5">
        <f>(E5/C5-1)*100</f>
        <v>-7.6923076923076872</v>
      </c>
      <c r="G5">
        <f>(E5/D5-1)*100</f>
        <v>1.6949152542372836</v>
      </c>
      <c r="P5" s="3">
        <v>1.6949152542372836</v>
      </c>
      <c r="Q5" s="3">
        <v>-3.2258064516129004</v>
      </c>
      <c r="R5" s="3">
        <v>-11.864406779661019</v>
      </c>
      <c r="S5" s="3">
        <v>-26.15384615384615</v>
      </c>
      <c r="T5" s="3">
        <v>-12.5</v>
      </c>
      <c r="U5" s="3">
        <v>-4.6875</v>
      </c>
      <c r="V5" s="3">
        <v>-3.1746031746031744</v>
      </c>
    </row>
    <row r="6" spans="1:22" x14ac:dyDescent="0.2">
      <c r="B6" s="2" t="s">
        <v>14</v>
      </c>
      <c r="C6">
        <v>64</v>
      </c>
      <c r="D6">
        <v>62</v>
      </c>
      <c r="E6">
        <v>60</v>
      </c>
      <c r="F6">
        <f t="shared" ref="F6:F11" si="0">(E6/C6-1)*100</f>
        <v>-6.25</v>
      </c>
      <c r="G6">
        <f t="shared" ref="G6:G11" si="1">(E6/D6-1)*100</f>
        <v>-3.2258064516129004</v>
      </c>
    </row>
    <row r="7" spans="1:22" x14ac:dyDescent="0.2">
      <c r="B7" s="2" t="s">
        <v>18</v>
      </c>
      <c r="C7">
        <v>62</v>
      </c>
      <c r="D7">
        <v>59</v>
      </c>
      <c r="E7">
        <v>52</v>
      </c>
      <c r="F7">
        <f t="shared" si="0"/>
        <v>-16.129032258064512</v>
      </c>
      <c r="G7">
        <f t="shared" si="1"/>
        <v>-11.864406779661019</v>
      </c>
    </row>
    <row r="8" spans="1:22" x14ac:dyDescent="0.2">
      <c r="B8" s="2" t="s">
        <v>13</v>
      </c>
      <c r="C8">
        <v>62</v>
      </c>
      <c r="D8">
        <v>65</v>
      </c>
      <c r="E8">
        <v>48</v>
      </c>
      <c r="F8">
        <f t="shared" si="0"/>
        <v>-22.580645161290324</v>
      </c>
      <c r="G8">
        <f t="shared" si="1"/>
        <v>-26.15384615384615</v>
      </c>
    </row>
    <row r="9" spans="1:22" x14ac:dyDescent="0.2">
      <c r="B9" s="2" t="s">
        <v>19</v>
      </c>
      <c r="C9">
        <v>60</v>
      </c>
      <c r="D9">
        <v>64</v>
      </c>
      <c r="E9">
        <v>56</v>
      </c>
      <c r="F9">
        <f t="shared" si="0"/>
        <v>-6.6666666666666652</v>
      </c>
      <c r="G9">
        <f t="shared" si="1"/>
        <v>-12.5</v>
      </c>
    </row>
    <row r="10" spans="1:22" x14ac:dyDescent="0.2">
      <c r="B10" s="2" t="s">
        <v>17</v>
      </c>
      <c r="C10">
        <v>62</v>
      </c>
      <c r="D10">
        <v>64</v>
      </c>
      <c r="E10">
        <v>61</v>
      </c>
      <c r="F10">
        <f t="shared" si="0"/>
        <v>-1.6129032258064502</v>
      </c>
      <c r="G10">
        <f t="shared" si="1"/>
        <v>-4.6875</v>
      </c>
    </row>
    <row r="11" spans="1:22" x14ac:dyDescent="0.2">
      <c r="B11" s="2" t="s">
        <v>16</v>
      </c>
      <c r="C11">
        <v>61</v>
      </c>
      <c r="D11">
        <v>63</v>
      </c>
      <c r="E11">
        <v>61</v>
      </c>
      <c r="F11">
        <f t="shared" si="0"/>
        <v>0</v>
      </c>
      <c r="G11">
        <f t="shared" si="1"/>
        <v>-3.1746031746031744</v>
      </c>
    </row>
    <row r="12" spans="1:22" x14ac:dyDescent="0.2">
      <c r="B12" s="2"/>
    </row>
    <row r="13" spans="1:22" x14ac:dyDescent="0.2">
      <c r="C13">
        <f t="shared" ref="C13:E19" si="2">C5-C25</f>
        <v>7</v>
      </c>
      <c r="D13">
        <f t="shared" si="2"/>
        <v>6</v>
      </c>
      <c r="E13">
        <f t="shared" si="2"/>
        <v>6</v>
      </c>
    </row>
    <row r="14" spans="1:22" x14ac:dyDescent="0.2">
      <c r="C14">
        <f t="shared" si="2"/>
        <v>8</v>
      </c>
      <c r="D14">
        <f t="shared" si="2"/>
        <v>7</v>
      </c>
      <c r="E14">
        <f t="shared" si="2"/>
        <v>7</v>
      </c>
    </row>
    <row r="15" spans="1:22" x14ac:dyDescent="0.2">
      <c r="C15">
        <f t="shared" si="2"/>
        <v>7</v>
      </c>
      <c r="D15">
        <f t="shared" si="2"/>
        <v>7</v>
      </c>
      <c r="E15">
        <f t="shared" si="2"/>
        <v>5</v>
      </c>
    </row>
    <row r="16" spans="1:22" x14ac:dyDescent="0.2">
      <c r="C16">
        <f t="shared" si="2"/>
        <v>8</v>
      </c>
      <c r="D16">
        <f t="shared" si="2"/>
        <v>7</v>
      </c>
      <c r="E16">
        <f t="shared" si="2"/>
        <v>5</v>
      </c>
    </row>
    <row r="17" spans="1:5" x14ac:dyDescent="0.2">
      <c r="C17">
        <f t="shared" si="2"/>
        <v>7</v>
      </c>
      <c r="D17">
        <f t="shared" si="2"/>
        <v>7</v>
      </c>
      <c r="E17">
        <f t="shared" si="2"/>
        <v>5</v>
      </c>
    </row>
    <row r="18" spans="1:5" x14ac:dyDescent="0.2">
      <c r="C18">
        <f t="shared" si="2"/>
        <v>7</v>
      </c>
      <c r="D18">
        <f t="shared" si="2"/>
        <v>7</v>
      </c>
      <c r="E18">
        <f t="shared" si="2"/>
        <v>7</v>
      </c>
    </row>
    <row r="19" spans="1:5" x14ac:dyDescent="0.2">
      <c r="C19">
        <f t="shared" si="2"/>
        <v>6</v>
      </c>
      <c r="D19">
        <f t="shared" si="2"/>
        <v>6</v>
      </c>
      <c r="E19">
        <f t="shared" si="2"/>
        <v>5</v>
      </c>
    </row>
    <row r="20" spans="1:5" x14ac:dyDescent="0.2">
      <c r="B20" s="2"/>
    </row>
    <row r="21" spans="1:5" x14ac:dyDescent="0.2">
      <c r="C21" t="s">
        <v>32</v>
      </c>
    </row>
    <row r="22" spans="1:5" x14ac:dyDescent="0.2">
      <c r="C22">
        <v>2018</v>
      </c>
      <c r="D22">
        <v>2019</v>
      </c>
      <c r="E22">
        <v>2020</v>
      </c>
    </row>
    <row r="23" spans="1:5" x14ac:dyDescent="0.2">
      <c r="C23" t="s">
        <v>37</v>
      </c>
      <c r="D23" t="s">
        <v>37</v>
      </c>
      <c r="E23" t="s">
        <v>37</v>
      </c>
    </row>
    <row r="24" spans="1:5" x14ac:dyDescent="0.2">
      <c r="C24" t="s">
        <v>35</v>
      </c>
      <c r="D24" t="s">
        <v>35</v>
      </c>
      <c r="E24" t="s">
        <v>35</v>
      </c>
    </row>
    <row r="25" spans="1:5" x14ac:dyDescent="0.2">
      <c r="A25" t="s">
        <v>31</v>
      </c>
      <c r="B25" s="2" t="s">
        <v>15</v>
      </c>
      <c r="C25">
        <v>58</v>
      </c>
      <c r="D25">
        <v>53</v>
      </c>
      <c r="E25">
        <v>54</v>
      </c>
    </row>
    <row r="26" spans="1:5" x14ac:dyDescent="0.2">
      <c r="B26" s="2" t="s">
        <v>14</v>
      </c>
      <c r="C26">
        <v>56</v>
      </c>
      <c r="D26">
        <v>55</v>
      </c>
      <c r="E26">
        <v>53</v>
      </c>
    </row>
    <row r="27" spans="1:5" x14ac:dyDescent="0.2">
      <c r="B27" s="2" t="s">
        <v>18</v>
      </c>
      <c r="C27">
        <v>55</v>
      </c>
      <c r="D27">
        <v>52</v>
      </c>
      <c r="E27">
        <v>47</v>
      </c>
    </row>
    <row r="28" spans="1:5" x14ac:dyDescent="0.2">
      <c r="B28" s="2" t="s">
        <v>13</v>
      </c>
      <c r="C28">
        <v>54</v>
      </c>
      <c r="D28">
        <v>58</v>
      </c>
      <c r="E28">
        <v>43</v>
      </c>
    </row>
    <row r="29" spans="1:5" x14ac:dyDescent="0.2">
      <c r="B29" s="2" t="s">
        <v>19</v>
      </c>
      <c r="C29">
        <v>53</v>
      </c>
      <c r="D29">
        <v>57</v>
      </c>
      <c r="E29">
        <v>51</v>
      </c>
    </row>
    <row r="30" spans="1:5" x14ac:dyDescent="0.2">
      <c r="B30" s="2" t="s">
        <v>17</v>
      </c>
      <c r="C30">
        <v>55</v>
      </c>
      <c r="D30">
        <v>57</v>
      </c>
      <c r="E30">
        <v>54</v>
      </c>
    </row>
    <row r="31" spans="1:5" x14ac:dyDescent="0.2">
      <c r="B31" s="2" t="s">
        <v>16</v>
      </c>
      <c r="C31">
        <v>55</v>
      </c>
      <c r="D31">
        <v>57</v>
      </c>
      <c r="E31">
        <v>56</v>
      </c>
    </row>
    <row r="35" spans="1:5" x14ac:dyDescent="0.2">
      <c r="C35" t="s">
        <v>32</v>
      </c>
    </row>
    <row r="36" spans="1:5" x14ac:dyDescent="0.2">
      <c r="C36">
        <v>2018</v>
      </c>
      <c r="D36">
        <v>2019</v>
      </c>
      <c r="E36">
        <v>2020</v>
      </c>
    </row>
    <row r="37" spans="1:5" x14ac:dyDescent="0.2">
      <c r="C37" t="s">
        <v>37</v>
      </c>
      <c r="D37" t="s">
        <v>37</v>
      </c>
      <c r="E37" t="s">
        <v>37</v>
      </c>
    </row>
    <row r="38" spans="1:5" x14ac:dyDescent="0.2">
      <c r="C38" t="s">
        <v>36</v>
      </c>
      <c r="D38" t="s">
        <v>36</v>
      </c>
      <c r="E38" t="s">
        <v>36</v>
      </c>
    </row>
    <row r="39" spans="1:5" x14ac:dyDescent="0.2">
      <c r="A39" t="s">
        <v>31</v>
      </c>
      <c r="B39" s="2" t="s">
        <v>15</v>
      </c>
      <c r="C39">
        <v>72</v>
      </c>
      <c r="D39">
        <v>65</v>
      </c>
      <c r="E39">
        <v>65</v>
      </c>
    </row>
    <row r="40" spans="1:5" x14ac:dyDescent="0.2">
      <c r="B40" s="2" t="s">
        <v>14</v>
      </c>
      <c r="C40">
        <v>72</v>
      </c>
      <c r="D40">
        <v>69</v>
      </c>
      <c r="E40">
        <v>66</v>
      </c>
    </row>
    <row r="41" spans="1:5" x14ac:dyDescent="0.2">
      <c r="B41" s="2" t="s">
        <v>18</v>
      </c>
      <c r="C41">
        <v>69</v>
      </c>
      <c r="D41">
        <v>66</v>
      </c>
      <c r="E41">
        <v>57</v>
      </c>
    </row>
    <row r="42" spans="1:5" x14ac:dyDescent="0.2">
      <c r="B42" s="2" t="s">
        <v>13</v>
      </c>
      <c r="C42">
        <v>69</v>
      </c>
      <c r="D42">
        <v>73</v>
      </c>
      <c r="E42">
        <v>54</v>
      </c>
    </row>
    <row r="43" spans="1:5" x14ac:dyDescent="0.2">
      <c r="B43" s="2" t="s">
        <v>19</v>
      </c>
      <c r="C43">
        <v>67</v>
      </c>
      <c r="D43">
        <v>70</v>
      </c>
      <c r="E43">
        <v>62</v>
      </c>
    </row>
    <row r="44" spans="1:5" x14ac:dyDescent="0.2">
      <c r="B44" s="2" t="s">
        <v>17</v>
      </c>
      <c r="C44">
        <v>70</v>
      </c>
      <c r="D44">
        <v>71</v>
      </c>
      <c r="E44">
        <v>68</v>
      </c>
    </row>
    <row r="45" spans="1:5" x14ac:dyDescent="0.2">
      <c r="B45" s="2" t="s">
        <v>16</v>
      </c>
      <c r="C45">
        <v>68</v>
      </c>
      <c r="D45">
        <v>70</v>
      </c>
      <c r="E45">
        <v>67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I22" sqref="I22"/>
    </sheetView>
  </sheetViews>
  <sheetFormatPr defaultRowHeight="14.25" x14ac:dyDescent="0.2"/>
  <sheetData>
    <row r="1" spans="1:22" x14ac:dyDescent="0.2">
      <c r="C1" t="s">
        <v>32</v>
      </c>
    </row>
    <row r="2" spans="1:22" x14ac:dyDescent="0.2">
      <c r="C2">
        <v>2018</v>
      </c>
      <c r="D2">
        <v>2019</v>
      </c>
      <c r="E2">
        <v>2020</v>
      </c>
    </row>
    <row r="4" spans="1:22" x14ac:dyDescent="0.2">
      <c r="C4">
        <v>2018</v>
      </c>
      <c r="D4">
        <v>2019</v>
      </c>
      <c r="E4">
        <v>2020</v>
      </c>
      <c r="P4">
        <v>0.35399999999999998</v>
      </c>
      <c r="Q4">
        <v>0.32800000000000001</v>
      </c>
      <c r="R4">
        <v>0.32200000000000001</v>
      </c>
      <c r="S4">
        <v>0.315</v>
      </c>
      <c r="T4">
        <v>0.30399999999999999</v>
      </c>
      <c r="U4">
        <v>0.32600000000000001</v>
      </c>
      <c r="V4">
        <v>0.314</v>
      </c>
    </row>
    <row r="5" spans="1:22" x14ac:dyDescent="0.2">
      <c r="A5" t="s">
        <v>31</v>
      </c>
      <c r="B5" s="2" t="s">
        <v>15</v>
      </c>
      <c r="C5">
        <v>35.4</v>
      </c>
      <c r="D5">
        <v>32</v>
      </c>
      <c r="E5">
        <v>33.4</v>
      </c>
      <c r="P5">
        <v>0.32</v>
      </c>
      <c r="Q5">
        <v>0.33</v>
      </c>
      <c r="R5">
        <v>0.316</v>
      </c>
      <c r="S5">
        <v>0.34899999999999998</v>
      </c>
      <c r="T5">
        <v>0.32</v>
      </c>
      <c r="U5">
        <v>0.32400000000000001</v>
      </c>
      <c r="V5">
        <v>0.32200000000000001</v>
      </c>
    </row>
    <row r="6" spans="1:22" x14ac:dyDescent="0.2">
      <c r="B6" s="2" t="s">
        <v>14</v>
      </c>
      <c r="C6">
        <v>32.799999999999997</v>
      </c>
      <c r="D6">
        <v>33</v>
      </c>
      <c r="E6">
        <v>34.1</v>
      </c>
      <c r="P6">
        <v>0.33400000000000002</v>
      </c>
      <c r="Q6">
        <v>0.34100000000000003</v>
      </c>
      <c r="R6">
        <v>0.40400000000000003</v>
      </c>
      <c r="S6">
        <v>0.41799999999999998</v>
      </c>
      <c r="T6">
        <v>0.38400000000000001</v>
      </c>
      <c r="U6">
        <v>0.377</v>
      </c>
      <c r="V6">
        <v>0.377</v>
      </c>
    </row>
    <row r="7" spans="1:22" x14ac:dyDescent="0.2">
      <c r="B7" s="2" t="s">
        <v>18</v>
      </c>
      <c r="C7">
        <v>32.200000000000003</v>
      </c>
      <c r="D7">
        <v>31.6</v>
      </c>
      <c r="E7">
        <v>40.4</v>
      </c>
    </row>
    <row r="8" spans="1:22" x14ac:dyDescent="0.2">
      <c r="B8" s="2" t="s">
        <v>13</v>
      </c>
      <c r="C8">
        <v>31.5</v>
      </c>
      <c r="D8">
        <v>34.9</v>
      </c>
      <c r="E8">
        <v>41.8</v>
      </c>
      <c r="P8" s="3">
        <f>P4*100</f>
        <v>35.4</v>
      </c>
      <c r="Q8" s="3">
        <f t="shared" ref="Q8:V8" si="0">Q4*100</f>
        <v>32.800000000000004</v>
      </c>
      <c r="R8" s="3">
        <f t="shared" si="0"/>
        <v>32.200000000000003</v>
      </c>
      <c r="S8" s="3">
        <f t="shared" si="0"/>
        <v>31.5</v>
      </c>
      <c r="T8" s="3">
        <f t="shared" si="0"/>
        <v>30.4</v>
      </c>
      <c r="U8" s="3">
        <f t="shared" si="0"/>
        <v>32.6</v>
      </c>
      <c r="V8" s="3">
        <f t="shared" si="0"/>
        <v>31.4</v>
      </c>
    </row>
    <row r="9" spans="1:22" x14ac:dyDescent="0.2">
      <c r="B9" s="2" t="s">
        <v>19</v>
      </c>
      <c r="C9">
        <v>30.4</v>
      </c>
      <c r="D9">
        <v>32</v>
      </c>
      <c r="E9">
        <v>38.4</v>
      </c>
      <c r="P9" s="3">
        <f t="shared" ref="P9:V9" si="1">P5*100</f>
        <v>32</v>
      </c>
      <c r="Q9" s="3">
        <f t="shared" si="1"/>
        <v>33</v>
      </c>
      <c r="R9" s="3">
        <f t="shared" si="1"/>
        <v>31.6</v>
      </c>
      <c r="S9" s="3">
        <f t="shared" si="1"/>
        <v>34.9</v>
      </c>
      <c r="T9" s="3">
        <f t="shared" si="1"/>
        <v>32</v>
      </c>
      <c r="U9" s="3">
        <f t="shared" si="1"/>
        <v>32.4</v>
      </c>
      <c r="V9" s="3">
        <f t="shared" si="1"/>
        <v>32.200000000000003</v>
      </c>
    </row>
    <row r="10" spans="1:22" x14ac:dyDescent="0.2">
      <c r="B10" s="2" t="s">
        <v>17</v>
      </c>
      <c r="C10">
        <v>32.6</v>
      </c>
      <c r="D10">
        <v>32.4</v>
      </c>
      <c r="E10">
        <v>37.700000000000003</v>
      </c>
      <c r="P10" s="3">
        <f t="shared" ref="P10:V10" si="2">P6*100</f>
        <v>33.4</v>
      </c>
      <c r="Q10" s="3">
        <f t="shared" si="2"/>
        <v>34.1</v>
      </c>
      <c r="R10" s="3">
        <f t="shared" si="2"/>
        <v>40.400000000000006</v>
      </c>
      <c r="S10" s="3">
        <f t="shared" si="2"/>
        <v>41.8</v>
      </c>
      <c r="T10" s="3">
        <f t="shared" si="2"/>
        <v>38.4</v>
      </c>
      <c r="U10" s="3">
        <f t="shared" si="2"/>
        <v>37.700000000000003</v>
      </c>
      <c r="V10" s="3">
        <f t="shared" si="2"/>
        <v>37.700000000000003</v>
      </c>
    </row>
    <row r="11" spans="1:22" x14ac:dyDescent="0.2">
      <c r="B11" s="2" t="s">
        <v>16</v>
      </c>
      <c r="C11">
        <v>31.4</v>
      </c>
      <c r="D11">
        <v>32.200000000000003</v>
      </c>
      <c r="E11">
        <v>37.700000000000003</v>
      </c>
    </row>
    <row r="12" spans="1:22" x14ac:dyDescent="0.2">
      <c r="B12" s="2"/>
    </row>
    <row r="13" spans="1:22" x14ac:dyDescent="0.2">
      <c r="C13">
        <f t="shared" ref="C13:E19" si="3">C5-C25</f>
        <v>3</v>
      </c>
      <c r="D13">
        <f t="shared" si="3"/>
        <v>2.8999999999999986</v>
      </c>
      <c r="E13">
        <f t="shared" si="3"/>
        <v>2.1999999999999993</v>
      </c>
    </row>
    <row r="14" spans="1:22" x14ac:dyDescent="0.2">
      <c r="C14">
        <f t="shared" si="3"/>
        <v>3.2999999999999972</v>
      </c>
      <c r="D14">
        <f t="shared" si="3"/>
        <v>2.8999999999999986</v>
      </c>
      <c r="E14">
        <f t="shared" si="3"/>
        <v>2.5</v>
      </c>
    </row>
    <row r="15" spans="1:22" x14ac:dyDescent="0.2">
      <c r="C15">
        <f t="shared" si="3"/>
        <v>2.5000000000000036</v>
      </c>
      <c r="D15">
        <f t="shared" si="3"/>
        <v>2.8000000000000007</v>
      </c>
      <c r="E15">
        <f t="shared" si="3"/>
        <v>3.3999999999999986</v>
      </c>
    </row>
    <row r="16" spans="1:22" x14ac:dyDescent="0.2">
      <c r="C16">
        <f t="shared" si="3"/>
        <v>2.6999999999999993</v>
      </c>
      <c r="D16">
        <f t="shared" si="3"/>
        <v>2.5</v>
      </c>
      <c r="E16">
        <f t="shared" si="3"/>
        <v>3.5999999999999943</v>
      </c>
    </row>
    <row r="17" spans="1:5" x14ac:dyDescent="0.2">
      <c r="C17">
        <f t="shared" si="3"/>
        <v>2.3999999999999986</v>
      </c>
      <c r="D17">
        <f t="shared" si="3"/>
        <v>2</v>
      </c>
      <c r="E17">
        <f t="shared" si="3"/>
        <v>2.7999999999999972</v>
      </c>
    </row>
    <row r="18" spans="1:5" x14ac:dyDescent="0.2">
      <c r="C18">
        <f t="shared" si="3"/>
        <v>2.8000000000000007</v>
      </c>
      <c r="D18">
        <f t="shared" si="3"/>
        <v>1.7999999999999972</v>
      </c>
      <c r="E18">
        <f t="shared" si="3"/>
        <v>3</v>
      </c>
    </row>
    <row r="19" spans="1:5" x14ac:dyDescent="0.2">
      <c r="C19">
        <f t="shared" si="3"/>
        <v>2.5999999999999979</v>
      </c>
      <c r="D19">
        <f t="shared" si="3"/>
        <v>2.3000000000000043</v>
      </c>
      <c r="E19">
        <f t="shared" si="3"/>
        <v>2</v>
      </c>
    </row>
    <row r="20" spans="1:5" x14ac:dyDescent="0.2">
      <c r="B20" s="2"/>
    </row>
    <row r="21" spans="1:5" x14ac:dyDescent="0.2">
      <c r="C21" t="s">
        <v>32</v>
      </c>
    </row>
    <row r="22" spans="1:5" x14ac:dyDescent="0.2">
      <c r="C22">
        <v>2018</v>
      </c>
      <c r="D22">
        <v>2019</v>
      </c>
      <c r="E22">
        <v>2020</v>
      </c>
    </row>
    <row r="24" spans="1:5" x14ac:dyDescent="0.2">
      <c r="C24" t="s">
        <v>35</v>
      </c>
      <c r="D24" t="s">
        <v>35</v>
      </c>
      <c r="E24" t="s">
        <v>35</v>
      </c>
    </row>
    <row r="25" spans="1:5" x14ac:dyDescent="0.2">
      <c r="A25" t="s">
        <v>31</v>
      </c>
      <c r="B25" s="2" t="s">
        <v>15</v>
      </c>
      <c r="C25">
        <v>32.4</v>
      </c>
      <c r="D25">
        <v>29.1</v>
      </c>
      <c r="E25">
        <v>31.2</v>
      </c>
    </row>
    <row r="26" spans="1:5" x14ac:dyDescent="0.2">
      <c r="B26" s="2" t="s">
        <v>14</v>
      </c>
      <c r="C26">
        <v>29.5</v>
      </c>
      <c r="D26">
        <v>30.1</v>
      </c>
      <c r="E26">
        <v>31.6</v>
      </c>
    </row>
    <row r="27" spans="1:5" x14ac:dyDescent="0.2">
      <c r="B27" s="2" t="s">
        <v>18</v>
      </c>
      <c r="C27">
        <v>29.7</v>
      </c>
      <c r="D27">
        <v>28.8</v>
      </c>
      <c r="E27">
        <v>37</v>
      </c>
    </row>
    <row r="28" spans="1:5" x14ac:dyDescent="0.2">
      <c r="B28" s="2" t="s">
        <v>13</v>
      </c>
      <c r="C28">
        <v>28.8</v>
      </c>
      <c r="D28">
        <v>32.4</v>
      </c>
      <c r="E28">
        <v>38.200000000000003</v>
      </c>
    </row>
    <row r="29" spans="1:5" x14ac:dyDescent="0.2">
      <c r="B29" s="2" t="s">
        <v>19</v>
      </c>
      <c r="C29">
        <v>28</v>
      </c>
      <c r="D29">
        <v>30</v>
      </c>
      <c r="E29">
        <v>35.6</v>
      </c>
    </row>
    <row r="30" spans="1:5" x14ac:dyDescent="0.2">
      <c r="B30" s="2" t="s">
        <v>17</v>
      </c>
      <c r="C30">
        <v>29.8</v>
      </c>
      <c r="D30">
        <v>30.6</v>
      </c>
      <c r="E30">
        <v>34.700000000000003</v>
      </c>
    </row>
    <row r="31" spans="1:5" x14ac:dyDescent="0.2">
      <c r="B31" s="2" t="s">
        <v>16</v>
      </c>
      <c r="C31">
        <v>28.8</v>
      </c>
      <c r="D31">
        <v>29.9</v>
      </c>
      <c r="E31">
        <v>35.700000000000003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5" sqref="B5"/>
    </sheetView>
  </sheetViews>
  <sheetFormatPr defaultRowHeight="14.25" x14ac:dyDescent="0.2"/>
  <sheetData>
    <row r="1" spans="1:7" x14ac:dyDescent="0.2">
      <c r="C1" t="s">
        <v>32</v>
      </c>
    </row>
    <row r="2" spans="1:7" x14ac:dyDescent="0.2">
      <c r="C2">
        <v>2018</v>
      </c>
      <c r="D2">
        <v>2019</v>
      </c>
      <c r="E2">
        <v>2020</v>
      </c>
    </row>
    <row r="3" spans="1:7" x14ac:dyDescent="0.2">
      <c r="C3" t="s">
        <v>37</v>
      </c>
      <c r="D3" t="s">
        <v>37</v>
      </c>
      <c r="E3" t="s">
        <v>37</v>
      </c>
    </row>
    <row r="4" spans="1:7" x14ac:dyDescent="0.2">
      <c r="C4">
        <v>2018</v>
      </c>
      <c r="D4">
        <v>2019</v>
      </c>
      <c r="E4">
        <v>2020</v>
      </c>
    </row>
    <row r="5" spans="1:7" x14ac:dyDescent="0.2">
      <c r="A5" t="s">
        <v>31</v>
      </c>
      <c r="B5" s="2" t="s">
        <v>15</v>
      </c>
      <c r="C5">
        <v>77</v>
      </c>
      <c r="D5">
        <v>75</v>
      </c>
      <c r="E5">
        <v>73</v>
      </c>
      <c r="F5">
        <f>E5/C5-1</f>
        <v>-5.1948051948051965E-2</v>
      </c>
      <c r="G5">
        <f>E5/D5-1</f>
        <v>-2.6666666666666616E-2</v>
      </c>
    </row>
    <row r="6" spans="1:7" x14ac:dyDescent="0.2">
      <c r="B6" s="2" t="s">
        <v>14</v>
      </c>
      <c r="C6">
        <v>79</v>
      </c>
      <c r="D6">
        <v>73</v>
      </c>
      <c r="E6">
        <v>76</v>
      </c>
      <c r="F6">
        <f t="shared" ref="F6:F11" si="0">E6/C6-1</f>
        <v>-3.7974683544303778E-2</v>
      </c>
      <c r="G6">
        <f t="shared" ref="G6:G11" si="1">E6/D6-1</f>
        <v>4.1095890410958846E-2</v>
      </c>
    </row>
    <row r="7" spans="1:7" x14ac:dyDescent="0.2">
      <c r="B7" s="2" t="s">
        <v>18</v>
      </c>
      <c r="C7">
        <v>89</v>
      </c>
      <c r="D7">
        <v>76</v>
      </c>
      <c r="E7">
        <v>49</v>
      </c>
      <c r="F7">
        <f t="shared" si="0"/>
        <v>-0.449438202247191</v>
      </c>
      <c r="G7">
        <f t="shared" si="1"/>
        <v>-0.35526315789473684</v>
      </c>
    </row>
    <row r="8" spans="1:7" x14ac:dyDescent="0.2">
      <c r="B8" s="2" t="s">
        <v>13</v>
      </c>
      <c r="C8">
        <v>85</v>
      </c>
      <c r="D8">
        <v>74</v>
      </c>
      <c r="E8">
        <v>33</v>
      </c>
      <c r="F8">
        <f t="shared" si="0"/>
        <v>-0.61176470588235299</v>
      </c>
      <c r="G8">
        <f t="shared" si="1"/>
        <v>-0.55405405405405406</v>
      </c>
    </row>
    <row r="9" spans="1:7" x14ac:dyDescent="0.2">
      <c r="B9" s="2" t="s">
        <v>19</v>
      </c>
      <c r="C9">
        <v>83</v>
      </c>
      <c r="D9">
        <v>77</v>
      </c>
      <c r="E9">
        <v>49</v>
      </c>
      <c r="F9">
        <f t="shared" si="0"/>
        <v>-0.40963855421686746</v>
      </c>
      <c r="G9">
        <f t="shared" si="1"/>
        <v>-0.36363636363636365</v>
      </c>
    </row>
    <row r="10" spans="1:7" x14ac:dyDescent="0.2">
      <c r="B10" s="2" t="s">
        <v>17</v>
      </c>
      <c r="C10">
        <v>81</v>
      </c>
      <c r="D10">
        <v>84</v>
      </c>
      <c r="E10">
        <v>59</v>
      </c>
      <c r="F10">
        <f t="shared" si="0"/>
        <v>-0.27160493827160492</v>
      </c>
      <c r="G10">
        <f t="shared" si="1"/>
        <v>-0.29761904761904767</v>
      </c>
    </row>
    <row r="11" spans="1:7" x14ac:dyDescent="0.2">
      <c r="B11" s="2" t="s">
        <v>16</v>
      </c>
      <c r="C11">
        <v>82</v>
      </c>
      <c r="D11">
        <v>84</v>
      </c>
      <c r="E11">
        <v>60</v>
      </c>
      <c r="F11">
        <f t="shared" si="0"/>
        <v>-0.26829268292682928</v>
      </c>
      <c r="G11">
        <f t="shared" si="1"/>
        <v>-0.2857142857142857</v>
      </c>
    </row>
    <row r="12" spans="1:7" x14ac:dyDescent="0.2">
      <c r="B12" s="2"/>
    </row>
    <row r="13" spans="1:7" x14ac:dyDescent="0.2">
      <c r="C13">
        <f t="shared" ref="C13:E19" si="2">C5-C25</f>
        <v>4</v>
      </c>
      <c r="D13">
        <f t="shared" si="2"/>
        <v>4</v>
      </c>
      <c r="E13">
        <f t="shared" si="2"/>
        <v>4</v>
      </c>
    </row>
    <row r="14" spans="1:7" x14ac:dyDescent="0.2">
      <c r="C14">
        <f t="shared" si="2"/>
        <v>4</v>
      </c>
      <c r="D14">
        <f t="shared" si="2"/>
        <v>5</v>
      </c>
      <c r="E14">
        <f t="shared" si="2"/>
        <v>5</v>
      </c>
    </row>
    <row r="15" spans="1:7" x14ac:dyDescent="0.2">
      <c r="C15">
        <f t="shared" si="2"/>
        <v>5</v>
      </c>
      <c r="D15">
        <f t="shared" si="2"/>
        <v>4</v>
      </c>
      <c r="E15">
        <f t="shared" si="2"/>
        <v>6</v>
      </c>
    </row>
    <row r="16" spans="1:7" x14ac:dyDescent="0.2">
      <c r="C16">
        <f t="shared" si="2"/>
        <v>5</v>
      </c>
      <c r="D16">
        <f t="shared" si="2"/>
        <v>5</v>
      </c>
      <c r="E16">
        <f t="shared" si="2"/>
        <v>3</v>
      </c>
    </row>
    <row r="17" spans="1:5" x14ac:dyDescent="0.2">
      <c r="C17">
        <f t="shared" si="2"/>
        <v>5</v>
      </c>
      <c r="D17">
        <f t="shared" si="2"/>
        <v>5</v>
      </c>
      <c r="E17">
        <f t="shared" si="2"/>
        <v>4</v>
      </c>
    </row>
    <row r="18" spans="1:5" x14ac:dyDescent="0.2">
      <c r="C18">
        <f t="shared" si="2"/>
        <v>5</v>
      </c>
      <c r="D18">
        <f t="shared" si="2"/>
        <v>5</v>
      </c>
      <c r="E18">
        <f t="shared" si="2"/>
        <v>3</v>
      </c>
    </row>
    <row r="19" spans="1:5" x14ac:dyDescent="0.2">
      <c r="C19">
        <f t="shared" si="2"/>
        <v>4</v>
      </c>
      <c r="D19">
        <f t="shared" si="2"/>
        <v>4</v>
      </c>
      <c r="E19">
        <f t="shared" si="2"/>
        <v>4</v>
      </c>
    </row>
    <row r="20" spans="1:5" x14ac:dyDescent="0.2">
      <c r="B20" s="2"/>
    </row>
    <row r="21" spans="1:5" x14ac:dyDescent="0.2">
      <c r="C21" t="s">
        <v>32</v>
      </c>
    </row>
    <row r="22" spans="1:5" x14ac:dyDescent="0.2">
      <c r="C22">
        <v>2018</v>
      </c>
      <c r="D22">
        <v>2019</v>
      </c>
      <c r="E22">
        <v>2020</v>
      </c>
    </row>
    <row r="23" spans="1:5" x14ac:dyDescent="0.2">
      <c r="C23" t="s">
        <v>37</v>
      </c>
      <c r="D23" t="s">
        <v>37</v>
      </c>
      <c r="E23" t="s">
        <v>37</v>
      </c>
    </row>
    <row r="24" spans="1:5" x14ac:dyDescent="0.2">
      <c r="C24" t="s">
        <v>35</v>
      </c>
      <c r="D24" t="s">
        <v>35</v>
      </c>
      <c r="E24" t="s">
        <v>35</v>
      </c>
    </row>
    <row r="25" spans="1:5" x14ac:dyDescent="0.2">
      <c r="A25" t="s">
        <v>31</v>
      </c>
      <c r="B25" s="2" t="s">
        <v>15</v>
      </c>
      <c r="C25">
        <v>73</v>
      </c>
      <c r="D25">
        <v>71</v>
      </c>
      <c r="E25">
        <v>69</v>
      </c>
    </row>
    <row r="26" spans="1:5" x14ac:dyDescent="0.2">
      <c r="B26" s="2" t="s">
        <v>14</v>
      </c>
      <c r="C26">
        <v>75</v>
      </c>
      <c r="D26">
        <v>68</v>
      </c>
      <c r="E26">
        <v>71</v>
      </c>
    </row>
    <row r="27" spans="1:5" x14ac:dyDescent="0.2">
      <c r="B27" s="2" t="s">
        <v>18</v>
      </c>
      <c r="C27">
        <v>84</v>
      </c>
      <c r="D27">
        <v>72</v>
      </c>
      <c r="E27">
        <v>43</v>
      </c>
    </row>
    <row r="28" spans="1:5" x14ac:dyDescent="0.2">
      <c r="B28" s="2" t="s">
        <v>13</v>
      </c>
      <c r="C28">
        <v>80</v>
      </c>
      <c r="D28">
        <v>69</v>
      </c>
      <c r="E28">
        <v>30</v>
      </c>
    </row>
    <row r="29" spans="1:5" x14ac:dyDescent="0.2">
      <c r="B29" s="2" t="s">
        <v>19</v>
      </c>
      <c r="C29">
        <v>78</v>
      </c>
      <c r="D29">
        <v>72</v>
      </c>
      <c r="E29">
        <v>45</v>
      </c>
    </row>
    <row r="30" spans="1:5" x14ac:dyDescent="0.2">
      <c r="B30" s="2" t="s">
        <v>17</v>
      </c>
      <c r="C30">
        <v>76</v>
      </c>
      <c r="D30">
        <v>79</v>
      </c>
      <c r="E30">
        <v>56</v>
      </c>
    </row>
    <row r="31" spans="1:5" x14ac:dyDescent="0.2">
      <c r="B31" s="2" t="s">
        <v>16</v>
      </c>
      <c r="C31">
        <v>78</v>
      </c>
      <c r="D31">
        <v>80</v>
      </c>
      <c r="E31">
        <v>56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4" workbookViewId="0">
      <selection activeCell="C4" sqref="C4:E4"/>
    </sheetView>
  </sheetViews>
  <sheetFormatPr defaultRowHeight="14.25" x14ac:dyDescent="0.2"/>
  <sheetData>
    <row r="1" spans="1:7" x14ac:dyDescent="0.2">
      <c r="C1" t="s">
        <v>32</v>
      </c>
    </row>
    <row r="2" spans="1:7" x14ac:dyDescent="0.2">
      <c r="C2">
        <v>2018</v>
      </c>
      <c r="D2">
        <v>2019</v>
      </c>
      <c r="E2">
        <v>2020</v>
      </c>
    </row>
    <row r="3" spans="1:7" x14ac:dyDescent="0.2">
      <c r="C3" t="s">
        <v>37</v>
      </c>
      <c r="D3" t="s">
        <v>37</v>
      </c>
      <c r="E3" t="s">
        <v>37</v>
      </c>
    </row>
    <row r="4" spans="1:7" x14ac:dyDescent="0.2">
      <c r="C4">
        <v>2018</v>
      </c>
      <c r="D4">
        <v>2019</v>
      </c>
      <c r="E4">
        <v>2020</v>
      </c>
    </row>
    <row r="5" spans="1:7" x14ac:dyDescent="0.2">
      <c r="A5" t="s">
        <v>31</v>
      </c>
      <c r="B5" s="2" t="s">
        <v>15</v>
      </c>
      <c r="C5">
        <v>14</v>
      </c>
      <c r="D5">
        <v>15</v>
      </c>
      <c r="E5">
        <v>16</v>
      </c>
      <c r="F5">
        <f>E5/C5-1</f>
        <v>0.14285714285714279</v>
      </c>
      <c r="G5">
        <f>E5/D5-1</f>
        <v>6.6666666666666652E-2</v>
      </c>
    </row>
    <row r="6" spans="1:7" x14ac:dyDescent="0.2">
      <c r="B6" s="2" t="s">
        <v>14</v>
      </c>
      <c r="C6">
        <v>14</v>
      </c>
      <c r="D6">
        <v>15</v>
      </c>
      <c r="E6">
        <v>15</v>
      </c>
      <c r="F6">
        <f t="shared" ref="F6:F11" si="0">E6/C6-1</f>
        <v>7.1428571428571397E-2</v>
      </c>
      <c r="G6">
        <f t="shared" ref="G6:G11" si="1">E6/D6-1</f>
        <v>0</v>
      </c>
    </row>
    <row r="7" spans="1:7" x14ac:dyDescent="0.2">
      <c r="B7" s="2" t="s">
        <v>18</v>
      </c>
      <c r="C7">
        <v>14</v>
      </c>
      <c r="D7">
        <v>14</v>
      </c>
      <c r="E7">
        <v>12</v>
      </c>
      <c r="F7">
        <f t="shared" si="0"/>
        <v>-0.1428571428571429</v>
      </c>
      <c r="G7">
        <f t="shared" si="1"/>
        <v>-0.1428571428571429</v>
      </c>
    </row>
    <row r="8" spans="1:7" x14ac:dyDescent="0.2">
      <c r="B8" s="2" t="s">
        <v>13</v>
      </c>
      <c r="C8">
        <v>13</v>
      </c>
      <c r="D8">
        <v>13</v>
      </c>
      <c r="E8">
        <v>7</v>
      </c>
      <c r="F8">
        <f t="shared" si="0"/>
        <v>-0.46153846153846156</v>
      </c>
      <c r="G8">
        <f t="shared" si="1"/>
        <v>-0.46153846153846156</v>
      </c>
    </row>
    <row r="9" spans="1:7" x14ac:dyDescent="0.2">
      <c r="B9" s="2" t="s">
        <v>19</v>
      </c>
      <c r="C9">
        <v>13</v>
      </c>
      <c r="D9">
        <v>14</v>
      </c>
      <c r="E9">
        <v>9</v>
      </c>
      <c r="F9">
        <f t="shared" si="0"/>
        <v>-0.30769230769230771</v>
      </c>
      <c r="G9">
        <f t="shared" si="1"/>
        <v>-0.3571428571428571</v>
      </c>
    </row>
    <row r="10" spans="1:7" x14ac:dyDescent="0.2">
      <c r="B10" s="2" t="s">
        <v>17</v>
      </c>
      <c r="C10">
        <v>12</v>
      </c>
      <c r="D10">
        <v>13</v>
      </c>
      <c r="E10">
        <v>11</v>
      </c>
      <c r="F10">
        <f t="shared" si="0"/>
        <v>-8.333333333333337E-2</v>
      </c>
      <c r="G10">
        <f t="shared" si="1"/>
        <v>-0.15384615384615385</v>
      </c>
    </row>
    <row r="11" spans="1:7" x14ac:dyDescent="0.2">
      <c r="B11" s="2" t="s">
        <v>16</v>
      </c>
      <c r="C11">
        <v>14</v>
      </c>
      <c r="D11">
        <v>14</v>
      </c>
      <c r="E11">
        <v>11</v>
      </c>
      <c r="F11">
        <f t="shared" si="0"/>
        <v>-0.2142857142857143</v>
      </c>
      <c r="G11">
        <f t="shared" si="1"/>
        <v>-0.2142857142857143</v>
      </c>
    </row>
    <row r="12" spans="1:7" x14ac:dyDescent="0.2">
      <c r="B12" s="2"/>
    </row>
    <row r="13" spans="1:7" x14ac:dyDescent="0.2">
      <c r="C13">
        <f t="shared" ref="C13:E19" si="2">C5-C25</f>
        <v>1</v>
      </c>
      <c r="D13">
        <f t="shared" si="2"/>
        <v>2</v>
      </c>
      <c r="E13">
        <f t="shared" si="2"/>
        <v>2</v>
      </c>
    </row>
    <row r="14" spans="1:7" x14ac:dyDescent="0.2">
      <c r="C14">
        <f t="shared" si="2"/>
        <v>2</v>
      </c>
      <c r="D14">
        <f t="shared" si="2"/>
        <v>2</v>
      </c>
      <c r="E14">
        <f t="shared" si="2"/>
        <v>1</v>
      </c>
    </row>
    <row r="15" spans="1:7" x14ac:dyDescent="0.2">
      <c r="C15">
        <f t="shared" si="2"/>
        <v>2</v>
      </c>
      <c r="D15">
        <f t="shared" si="2"/>
        <v>2</v>
      </c>
      <c r="E15">
        <f t="shared" si="2"/>
        <v>2</v>
      </c>
    </row>
    <row r="16" spans="1:7" x14ac:dyDescent="0.2">
      <c r="C16">
        <f t="shared" si="2"/>
        <v>2</v>
      </c>
      <c r="D16">
        <f t="shared" si="2"/>
        <v>2</v>
      </c>
      <c r="E16">
        <f t="shared" si="2"/>
        <v>1</v>
      </c>
    </row>
    <row r="17" spans="1:5" x14ac:dyDescent="0.2">
      <c r="C17">
        <f t="shared" si="2"/>
        <v>2</v>
      </c>
      <c r="D17">
        <f t="shared" si="2"/>
        <v>1</v>
      </c>
      <c r="E17">
        <f t="shared" si="2"/>
        <v>1</v>
      </c>
    </row>
    <row r="18" spans="1:5" x14ac:dyDescent="0.2">
      <c r="C18">
        <f t="shared" si="2"/>
        <v>2</v>
      </c>
      <c r="D18">
        <f t="shared" si="2"/>
        <v>1</v>
      </c>
      <c r="E18">
        <f t="shared" si="2"/>
        <v>1</v>
      </c>
    </row>
    <row r="19" spans="1:5" x14ac:dyDescent="0.2">
      <c r="C19">
        <f t="shared" si="2"/>
        <v>2</v>
      </c>
      <c r="D19">
        <f t="shared" si="2"/>
        <v>1</v>
      </c>
      <c r="E19">
        <f t="shared" si="2"/>
        <v>1</v>
      </c>
    </row>
    <row r="20" spans="1:5" x14ac:dyDescent="0.2">
      <c r="B20" s="2"/>
    </row>
    <row r="21" spans="1:5" x14ac:dyDescent="0.2">
      <c r="C21" t="s">
        <v>32</v>
      </c>
    </row>
    <row r="22" spans="1:5" x14ac:dyDescent="0.2">
      <c r="C22">
        <v>2018</v>
      </c>
      <c r="D22">
        <v>2019</v>
      </c>
      <c r="E22">
        <v>2020</v>
      </c>
    </row>
    <row r="23" spans="1:5" x14ac:dyDescent="0.2">
      <c r="C23" t="s">
        <v>37</v>
      </c>
      <c r="D23" t="s">
        <v>37</v>
      </c>
      <c r="E23" t="s">
        <v>37</v>
      </c>
    </row>
    <row r="24" spans="1:5" x14ac:dyDescent="0.2">
      <c r="C24" t="s">
        <v>35</v>
      </c>
      <c r="D24" t="s">
        <v>35</v>
      </c>
      <c r="E24" t="s">
        <v>35</v>
      </c>
    </row>
    <row r="25" spans="1:5" x14ac:dyDescent="0.2">
      <c r="A25" t="s">
        <v>31</v>
      </c>
      <c r="B25" s="2" t="s">
        <v>15</v>
      </c>
      <c r="C25">
        <v>13</v>
      </c>
      <c r="D25">
        <v>13</v>
      </c>
      <c r="E25">
        <v>14</v>
      </c>
    </row>
    <row r="26" spans="1:5" x14ac:dyDescent="0.2">
      <c r="B26" s="2" t="s">
        <v>14</v>
      </c>
      <c r="C26">
        <v>12</v>
      </c>
      <c r="D26">
        <v>13</v>
      </c>
      <c r="E26">
        <v>14</v>
      </c>
    </row>
    <row r="27" spans="1:5" x14ac:dyDescent="0.2">
      <c r="B27" s="2" t="s">
        <v>18</v>
      </c>
      <c r="C27">
        <v>12</v>
      </c>
      <c r="D27">
        <v>12</v>
      </c>
      <c r="E27">
        <v>10</v>
      </c>
    </row>
    <row r="28" spans="1:5" x14ac:dyDescent="0.2">
      <c r="B28" s="2" t="s">
        <v>13</v>
      </c>
      <c r="C28">
        <v>11</v>
      </c>
      <c r="D28">
        <v>11</v>
      </c>
      <c r="E28">
        <v>6</v>
      </c>
    </row>
    <row r="29" spans="1:5" x14ac:dyDescent="0.2">
      <c r="B29" s="2" t="s">
        <v>19</v>
      </c>
      <c r="C29">
        <v>11</v>
      </c>
      <c r="D29">
        <v>13</v>
      </c>
      <c r="E29">
        <v>8</v>
      </c>
    </row>
    <row r="30" spans="1:5" x14ac:dyDescent="0.2">
      <c r="B30" s="2" t="s">
        <v>17</v>
      </c>
      <c r="C30">
        <v>10</v>
      </c>
      <c r="D30">
        <v>12</v>
      </c>
      <c r="E30">
        <v>10</v>
      </c>
    </row>
    <row r="31" spans="1:5" x14ac:dyDescent="0.2">
      <c r="B31" s="2" t="s">
        <v>16</v>
      </c>
      <c r="C31">
        <v>12</v>
      </c>
      <c r="D31">
        <v>13</v>
      </c>
      <c r="E31">
        <v>10</v>
      </c>
    </row>
    <row r="34" spans="1:5" x14ac:dyDescent="0.2">
      <c r="C34" t="s">
        <v>32</v>
      </c>
    </row>
    <row r="35" spans="1:5" x14ac:dyDescent="0.2">
      <c r="C35">
        <v>2018</v>
      </c>
      <c r="D35">
        <v>2019</v>
      </c>
      <c r="E35">
        <v>2020</v>
      </c>
    </row>
    <row r="36" spans="1:5" x14ac:dyDescent="0.2">
      <c r="C36" t="s">
        <v>38</v>
      </c>
      <c r="D36" t="s">
        <v>38</v>
      </c>
      <c r="E36" t="s">
        <v>38</v>
      </c>
    </row>
    <row r="37" spans="1:5" x14ac:dyDescent="0.2">
      <c r="C37" t="s">
        <v>33</v>
      </c>
      <c r="D37" t="s">
        <v>33</v>
      </c>
      <c r="E37" t="s">
        <v>33</v>
      </c>
    </row>
    <row r="38" spans="1:5" x14ac:dyDescent="0.2">
      <c r="A38" t="s">
        <v>31</v>
      </c>
      <c r="B38" s="2">
        <v>43831</v>
      </c>
      <c r="C38">
        <v>14</v>
      </c>
      <c r="D38">
        <v>15</v>
      </c>
      <c r="E38">
        <v>16</v>
      </c>
    </row>
    <row r="39" spans="1:5" x14ac:dyDescent="0.2">
      <c r="B39" s="2">
        <v>43863</v>
      </c>
      <c r="C39">
        <v>14</v>
      </c>
      <c r="D39">
        <v>15</v>
      </c>
      <c r="E39">
        <v>15</v>
      </c>
    </row>
    <row r="40" spans="1:5" x14ac:dyDescent="0.2">
      <c r="B40" s="2">
        <v>43893</v>
      </c>
      <c r="C40">
        <v>14</v>
      </c>
      <c r="D40">
        <v>14</v>
      </c>
      <c r="E40">
        <v>12</v>
      </c>
    </row>
    <row r="41" spans="1:5" x14ac:dyDescent="0.2">
      <c r="B41" s="2">
        <v>43925</v>
      </c>
      <c r="C41">
        <v>13</v>
      </c>
      <c r="D41">
        <v>13</v>
      </c>
      <c r="E41">
        <v>7</v>
      </c>
    </row>
    <row r="42" spans="1:5" x14ac:dyDescent="0.2">
      <c r="B42" s="2">
        <v>43956</v>
      </c>
      <c r="C42">
        <v>13</v>
      </c>
      <c r="D42">
        <v>14</v>
      </c>
      <c r="E42">
        <v>9</v>
      </c>
    </row>
    <row r="43" spans="1:5" x14ac:dyDescent="0.2">
      <c r="B43" s="2">
        <v>43988</v>
      </c>
      <c r="C43">
        <v>12</v>
      </c>
      <c r="D43">
        <v>13</v>
      </c>
      <c r="E43">
        <v>11</v>
      </c>
    </row>
    <row r="44" spans="1:5" x14ac:dyDescent="0.2">
      <c r="B44" s="2">
        <v>44019</v>
      </c>
      <c r="C44">
        <v>14</v>
      </c>
      <c r="D44">
        <v>14</v>
      </c>
      <c r="E44">
        <v>11</v>
      </c>
    </row>
    <row r="48" spans="1:5" x14ac:dyDescent="0.2">
      <c r="C48" t="s">
        <v>32</v>
      </c>
    </row>
    <row r="49" spans="1:5" x14ac:dyDescent="0.2">
      <c r="C49">
        <v>2018</v>
      </c>
      <c r="D49">
        <v>2019</v>
      </c>
      <c r="E49">
        <v>2020</v>
      </c>
    </row>
    <row r="50" spans="1:5" x14ac:dyDescent="0.2">
      <c r="C50" t="s">
        <v>38</v>
      </c>
      <c r="D50" t="s">
        <v>38</v>
      </c>
      <c r="E50" t="s">
        <v>38</v>
      </c>
    </row>
    <row r="51" spans="1:5" x14ac:dyDescent="0.2">
      <c r="C51" t="s">
        <v>35</v>
      </c>
      <c r="D51" t="s">
        <v>35</v>
      </c>
      <c r="E51" t="s">
        <v>35</v>
      </c>
    </row>
    <row r="52" spans="1:5" x14ac:dyDescent="0.2">
      <c r="A52" t="s">
        <v>31</v>
      </c>
      <c r="B52" s="2">
        <v>43831</v>
      </c>
      <c r="C52">
        <v>13</v>
      </c>
      <c r="D52">
        <v>13</v>
      </c>
      <c r="E52">
        <v>14</v>
      </c>
    </row>
    <row r="53" spans="1:5" x14ac:dyDescent="0.2">
      <c r="B53" s="2">
        <v>43863</v>
      </c>
      <c r="C53">
        <v>12</v>
      </c>
      <c r="D53">
        <v>13</v>
      </c>
      <c r="E53">
        <v>14</v>
      </c>
    </row>
    <row r="54" spans="1:5" x14ac:dyDescent="0.2">
      <c r="B54" s="2">
        <v>43893</v>
      </c>
      <c r="C54">
        <v>12</v>
      </c>
      <c r="D54">
        <v>12</v>
      </c>
      <c r="E54">
        <v>10</v>
      </c>
    </row>
    <row r="55" spans="1:5" x14ac:dyDescent="0.2">
      <c r="B55" s="2">
        <v>43925</v>
      </c>
      <c r="C55">
        <v>11</v>
      </c>
      <c r="D55">
        <v>11</v>
      </c>
      <c r="E55">
        <v>6</v>
      </c>
    </row>
    <row r="56" spans="1:5" x14ac:dyDescent="0.2">
      <c r="B56" s="2">
        <v>43956</v>
      </c>
      <c r="C56">
        <v>11</v>
      </c>
      <c r="D56">
        <v>13</v>
      </c>
      <c r="E56">
        <v>8</v>
      </c>
    </row>
    <row r="57" spans="1:5" x14ac:dyDescent="0.2">
      <c r="B57" s="2">
        <v>43988</v>
      </c>
      <c r="C57">
        <v>10</v>
      </c>
      <c r="D57">
        <v>12</v>
      </c>
      <c r="E57">
        <v>10</v>
      </c>
    </row>
    <row r="58" spans="1:5" x14ac:dyDescent="0.2">
      <c r="B58" s="2">
        <v>44019</v>
      </c>
      <c r="C58">
        <v>12</v>
      </c>
      <c r="D58">
        <v>13</v>
      </c>
      <c r="E58">
        <v>10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A2" workbookViewId="0">
      <selection activeCell="A41" sqref="A41"/>
    </sheetView>
  </sheetViews>
  <sheetFormatPr defaultRowHeight="14.25" x14ac:dyDescent="0.2"/>
  <sheetData>
    <row r="1" spans="1:22" x14ac:dyDescent="0.2">
      <c r="C1" t="s">
        <v>32</v>
      </c>
    </row>
    <row r="2" spans="1:22" x14ac:dyDescent="0.2">
      <c r="C2" t="s">
        <v>51</v>
      </c>
      <c r="D2" t="s">
        <v>52</v>
      </c>
      <c r="E2" t="s">
        <v>53</v>
      </c>
      <c r="P2">
        <v>0.186</v>
      </c>
      <c r="Q2">
        <v>0.183</v>
      </c>
      <c r="R2">
        <v>0.159</v>
      </c>
      <c r="S2">
        <v>0.14699999999999999</v>
      </c>
      <c r="T2">
        <v>0.155</v>
      </c>
      <c r="U2">
        <v>0.14299999999999999</v>
      </c>
      <c r="V2">
        <v>0.16700000000000001</v>
      </c>
    </row>
    <row r="3" spans="1:22" x14ac:dyDescent="0.2">
      <c r="P3">
        <v>0.20200000000000001</v>
      </c>
      <c r="Q3">
        <v>0.20399999999999999</v>
      </c>
      <c r="R3">
        <v>0.184</v>
      </c>
      <c r="S3">
        <v>0.17699999999999999</v>
      </c>
      <c r="T3">
        <v>0.187</v>
      </c>
      <c r="U3">
        <v>0.16</v>
      </c>
      <c r="V3">
        <v>0.17299999999999999</v>
      </c>
    </row>
    <row r="4" spans="1:22" x14ac:dyDescent="0.2">
      <c r="C4">
        <v>2018</v>
      </c>
      <c r="D4">
        <v>2019</v>
      </c>
      <c r="E4">
        <v>2020</v>
      </c>
      <c r="P4">
        <v>0.22</v>
      </c>
      <c r="Q4">
        <v>0.20399999999999999</v>
      </c>
      <c r="R4">
        <v>0.254</v>
      </c>
      <c r="S4">
        <v>0.23499999999999999</v>
      </c>
      <c r="T4">
        <v>0.19600000000000001</v>
      </c>
      <c r="U4">
        <v>0.185</v>
      </c>
      <c r="V4">
        <v>0.193</v>
      </c>
    </row>
    <row r="5" spans="1:22" x14ac:dyDescent="0.2">
      <c r="A5" t="s">
        <v>31</v>
      </c>
      <c r="B5" s="2" t="s">
        <v>15</v>
      </c>
      <c r="C5">
        <v>18.600000000000001</v>
      </c>
      <c r="D5">
        <v>20.2</v>
      </c>
      <c r="E5">
        <v>22</v>
      </c>
    </row>
    <row r="6" spans="1:22" x14ac:dyDescent="0.2">
      <c r="B6" s="2" t="s">
        <v>14</v>
      </c>
      <c r="C6">
        <v>18.3</v>
      </c>
      <c r="D6">
        <v>20.399999999999999</v>
      </c>
      <c r="E6">
        <v>20.399999999999999</v>
      </c>
      <c r="P6" s="4">
        <f>P2*100</f>
        <v>18.600000000000001</v>
      </c>
      <c r="Q6" s="4">
        <f t="shared" ref="Q6:V6" si="0">Q2*100</f>
        <v>18.3</v>
      </c>
      <c r="R6" s="4">
        <f t="shared" si="0"/>
        <v>15.9</v>
      </c>
      <c r="S6" s="4">
        <f t="shared" si="0"/>
        <v>14.7</v>
      </c>
      <c r="T6" s="4">
        <f t="shared" si="0"/>
        <v>15.5</v>
      </c>
      <c r="U6" s="4">
        <f t="shared" si="0"/>
        <v>14.299999999999999</v>
      </c>
      <c r="V6" s="4">
        <f t="shared" si="0"/>
        <v>16.7</v>
      </c>
    </row>
    <row r="7" spans="1:22" x14ac:dyDescent="0.2">
      <c r="B7" s="2" t="s">
        <v>18</v>
      </c>
      <c r="C7">
        <v>15.9</v>
      </c>
      <c r="D7">
        <v>18.399999999999999</v>
      </c>
      <c r="E7">
        <v>25.4</v>
      </c>
      <c r="P7" s="4">
        <f t="shared" ref="P7:V7" si="1">P3*100</f>
        <v>20.200000000000003</v>
      </c>
      <c r="Q7" s="4">
        <f t="shared" si="1"/>
        <v>20.399999999999999</v>
      </c>
      <c r="R7" s="4">
        <f t="shared" si="1"/>
        <v>18.399999999999999</v>
      </c>
      <c r="S7" s="4">
        <f t="shared" si="1"/>
        <v>17.7</v>
      </c>
      <c r="T7" s="4">
        <f t="shared" si="1"/>
        <v>18.7</v>
      </c>
      <c r="U7" s="4">
        <f t="shared" si="1"/>
        <v>16</v>
      </c>
      <c r="V7" s="4">
        <f t="shared" si="1"/>
        <v>17.299999999999997</v>
      </c>
    </row>
    <row r="8" spans="1:22" x14ac:dyDescent="0.2">
      <c r="B8" s="2" t="s">
        <v>13</v>
      </c>
      <c r="C8">
        <v>14.7</v>
      </c>
      <c r="D8">
        <v>17.7</v>
      </c>
      <c r="E8">
        <v>23.5</v>
      </c>
      <c r="P8" s="4">
        <f t="shared" ref="P8:V8" si="2">P4*100</f>
        <v>22</v>
      </c>
      <c r="Q8" s="4">
        <f t="shared" si="2"/>
        <v>20.399999999999999</v>
      </c>
      <c r="R8" s="4">
        <f t="shared" si="2"/>
        <v>25.4</v>
      </c>
      <c r="S8" s="4">
        <f t="shared" si="2"/>
        <v>23.5</v>
      </c>
      <c r="T8" s="4">
        <f t="shared" si="2"/>
        <v>19.600000000000001</v>
      </c>
      <c r="U8" s="4">
        <f t="shared" si="2"/>
        <v>18.5</v>
      </c>
      <c r="V8" s="4">
        <f t="shared" si="2"/>
        <v>19.3</v>
      </c>
    </row>
    <row r="9" spans="1:22" x14ac:dyDescent="0.2">
      <c r="B9" s="2" t="s">
        <v>19</v>
      </c>
      <c r="C9">
        <v>15.5</v>
      </c>
      <c r="D9">
        <v>18.7</v>
      </c>
      <c r="E9">
        <v>19.600000000000001</v>
      </c>
    </row>
    <row r="10" spans="1:22" x14ac:dyDescent="0.2">
      <c r="B10" s="2" t="s">
        <v>17</v>
      </c>
      <c r="C10">
        <v>14.3</v>
      </c>
      <c r="D10">
        <v>16</v>
      </c>
      <c r="E10">
        <v>18.5</v>
      </c>
    </row>
    <row r="11" spans="1:22" x14ac:dyDescent="0.2">
      <c r="B11" s="2" t="s">
        <v>16</v>
      </c>
      <c r="C11">
        <v>16.7</v>
      </c>
      <c r="D11">
        <v>17.3</v>
      </c>
      <c r="E11">
        <v>19.3</v>
      </c>
    </row>
    <row r="12" spans="1:22" x14ac:dyDescent="0.2">
      <c r="B12" s="2"/>
    </row>
    <row r="13" spans="1:22" x14ac:dyDescent="0.2">
      <c r="C13">
        <f t="shared" ref="C13:E19" si="3">C5-C25</f>
        <v>2.1000000000000014</v>
      </c>
      <c r="D13">
        <f t="shared" si="3"/>
        <v>3</v>
      </c>
      <c r="E13">
        <f t="shared" si="3"/>
        <v>2.1999999999999993</v>
      </c>
    </row>
    <row r="14" spans="1:22" x14ac:dyDescent="0.2">
      <c r="C14">
        <f t="shared" si="3"/>
        <v>2.4000000000000004</v>
      </c>
      <c r="D14">
        <f t="shared" si="3"/>
        <v>2.5</v>
      </c>
      <c r="E14">
        <f t="shared" si="3"/>
        <v>1.7999999999999972</v>
      </c>
    </row>
    <row r="15" spans="1:22" x14ac:dyDescent="0.2">
      <c r="C15">
        <f t="shared" si="3"/>
        <v>1.9000000000000004</v>
      </c>
      <c r="D15">
        <f t="shared" si="3"/>
        <v>1.8999999999999986</v>
      </c>
      <c r="E15">
        <f t="shared" si="3"/>
        <v>3.5</v>
      </c>
    </row>
    <row r="16" spans="1:22" x14ac:dyDescent="0.2">
      <c r="C16">
        <f t="shared" si="3"/>
        <v>1.5999999999999996</v>
      </c>
      <c r="D16">
        <f t="shared" si="3"/>
        <v>2</v>
      </c>
      <c r="E16">
        <f t="shared" si="3"/>
        <v>3.8999999999999986</v>
      </c>
    </row>
    <row r="17" spans="1:5" x14ac:dyDescent="0.2">
      <c r="C17">
        <f t="shared" si="3"/>
        <v>1.8000000000000007</v>
      </c>
      <c r="D17">
        <f t="shared" si="3"/>
        <v>2.0999999999999979</v>
      </c>
      <c r="E17">
        <f t="shared" si="3"/>
        <v>3</v>
      </c>
    </row>
    <row r="18" spans="1:5" x14ac:dyDescent="0.2">
      <c r="C18">
        <f t="shared" si="3"/>
        <v>2</v>
      </c>
      <c r="D18">
        <f t="shared" si="3"/>
        <v>1.8000000000000007</v>
      </c>
      <c r="E18">
        <f t="shared" si="3"/>
        <v>2.1000000000000014</v>
      </c>
    </row>
    <row r="19" spans="1:5" x14ac:dyDescent="0.2">
      <c r="C19">
        <f t="shared" si="3"/>
        <v>1.7999999999999989</v>
      </c>
      <c r="D19">
        <f t="shared" si="3"/>
        <v>2</v>
      </c>
      <c r="E19">
        <f t="shared" si="3"/>
        <v>2.8000000000000007</v>
      </c>
    </row>
    <row r="20" spans="1:5" x14ac:dyDescent="0.2">
      <c r="B20" s="2"/>
    </row>
    <row r="21" spans="1:5" x14ac:dyDescent="0.2">
      <c r="C21" t="s">
        <v>32</v>
      </c>
    </row>
    <row r="22" spans="1:5" x14ac:dyDescent="0.2">
      <c r="C22">
        <v>2018</v>
      </c>
      <c r="D22">
        <v>2019</v>
      </c>
      <c r="E22">
        <v>2020</v>
      </c>
    </row>
    <row r="24" spans="1:5" x14ac:dyDescent="0.2">
      <c r="C24" t="s">
        <v>35</v>
      </c>
      <c r="D24" t="s">
        <v>35</v>
      </c>
      <c r="E24" t="s">
        <v>35</v>
      </c>
    </row>
    <row r="25" spans="1:5" x14ac:dyDescent="0.2">
      <c r="A25" t="s">
        <v>31</v>
      </c>
      <c r="B25" s="2" t="s">
        <v>15</v>
      </c>
      <c r="C25">
        <v>16.5</v>
      </c>
      <c r="D25">
        <v>17.2</v>
      </c>
      <c r="E25">
        <v>19.8</v>
      </c>
    </row>
    <row r="26" spans="1:5" x14ac:dyDescent="0.2">
      <c r="B26" s="2" t="s">
        <v>14</v>
      </c>
      <c r="C26">
        <v>15.9</v>
      </c>
      <c r="D26">
        <v>17.899999999999999</v>
      </c>
      <c r="E26">
        <v>18.600000000000001</v>
      </c>
    </row>
    <row r="27" spans="1:5" x14ac:dyDescent="0.2">
      <c r="B27" s="2" t="s">
        <v>18</v>
      </c>
      <c r="C27">
        <v>14</v>
      </c>
      <c r="D27">
        <v>16.5</v>
      </c>
      <c r="E27">
        <v>21.9</v>
      </c>
    </row>
    <row r="28" spans="1:5" x14ac:dyDescent="0.2">
      <c r="B28" s="2" t="s">
        <v>13</v>
      </c>
      <c r="C28">
        <v>13.1</v>
      </c>
      <c r="D28">
        <v>15.7</v>
      </c>
      <c r="E28">
        <v>19.600000000000001</v>
      </c>
    </row>
    <row r="29" spans="1:5" x14ac:dyDescent="0.2">
      <c r="B29" s="2" t="s">
        <v>19</v>
      </c>
      <c r="C29">
        <v>13.7</v>
      </c>
      <c r="D29">
        <v>16.600000000000001</v>
      </c>
      <c r="E29">
        <v>16.600000000000001</v>
      </c>
    </row>
    <row r="30" spans="1:5" x14ac:dyDescent="0.2">
      <c r="B30" s="2" t="s">
        <v>17</v>
      </c>
      <c r="C30">
        <v>12.3</v>
      </c>
      <c r="D30">
        <v>14.2</v>
      </c>
      <c r="E30">
        <v>16.399999999999999</v>
      </c>
    </row>
    <row r="31" spans="1:5" x14ac:dyDescent="0.2">
      <c r="B31" s="2" t="s">
        <v>16</v>
      </c>
      <c r="C31">
        <v>14.9</v>
      </c>
      <c r="D31">
        <v>15.3</v>
      </c>
      <c r="E31">
        <v>16.5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A36" sqref="A36"/>
    </sheetView>
  </sheetViews>
  <sheetFormatPr defaultRowHeight="14.25" x14ac:dyDescent="0.2"/>
  <sheetData>
    <row r="1" spans="1:17" x14ac:dyDescent="0.2">
      <c r="A1" t="s">
        <v>24</v>
      </c>
      <c r="C1" t="s">
        <v>21</v>
      </c>
      <c r="G1" t="s">
        <v>23</v>
      </c>
      <c r="K1" t="s">
        <v>20</v>
      </c>
      <c r="O1" t="s">
        <v>22</v>
      </c>
    </row>
    <row r="2" spans="1:17" x14ac:dyDescent="0.2">
      <c r="C2" t="s">
        <v>0</v>
      </c>
      <c r="D2" t="s">
        <v>4</v>
      </c>
      <c r="E2" t="s">
        <v>8</v>
      </c>
      <c r="G2" t="s">
        <v>1</v>
      </c>
      <c r="H2" t="s">
        <v>5</v>
      </c>
      <c r="I2" t="s">
        <v>9</v>
      </c>
      <c r="K2" t="s">
        <v>2</v>
      </c>
      <c r="L2" t="s">
        <v>6</v>
      </c>
      <c r="M2" t="s">
        <v>10</v>
      </c>
      <c r="O2" t="s">
        <v>3</v>
      </c>
      <c r="P2" t="s">
        <v>7</v>
      </c>
      <c r="Q2" t="s">
        <v>11</v>
      </c>
    </row>
    <row r="3" spans="1:17" x14ac:dyDescent="0.2">
      <c r="A3" t="s">
        <v>12</v>
      </c>
      <c r="B3" t="s">
        <v>15</v>
      </c>
      <c r="C3">
        <v>181</v>
      </c>
      <c r="D3">
        <v>185</v>
      </c>
      <c r="E3">
        <v>177</v>
      </c>
      <c r="G3">
        <v>65</v>
      </c>
      <c r="H3">
        <v>59</v>
      </c>
      <c r="I3">
        <v>60</v>
      </c>
      <c r="K3">
        <v>77</v>
      </c>
      <c r="L3">
        <v>75</v>
      </c>
      <c r="M3">
        <v>73</v>
      </c>
      <c r="O3">
        <v>14</v>
      </c>
      <c r="P3">
        <v>15</v>
      </c>
      <c r="Q3">
        <v>16</v>
      </c>
    </row>
    <row r="4" spans="1:17" x14ac:dyDescent="0.2">
      <c r="B4" t="s">
        <v>14</v>
      </c>
      <c r="C4">
        <v>191</v>
      </c>
      <c r="D4">
        <v>187</v>
      </c>
      <c r="E4">
        <v>173</v>
      </c>
      <c r="G4">
        <v>64</v>
      </c>
      <c r="H4">
        <v>62</v>
      </c>
      <c r="I4">
        <v>60</v>
      </c>
      <c r="K4">
        <v>79</v>
      </c>
      <c r="L4">
        <v>73</v>
      </c>
      <c r="M4">
        <v>76</v>
      </c>
      <c r="O4">
        <v>14</v>
      </c>
      <c r="P4">
        <v>15</v>
      </c>
      <c r="Q4">
        <v>15</v>
      </c>
    </row>
    <row r="5" spans="1:17" x14ac:dyDescent="0.2">
      <c r="B5" t="s">
        <v>18</v>
      </c>
      <c r="C5">
        <v>190</v>
      </c>
      <c r="D5">
        <v>185</v>
      </c>
      <c r="E5">
        <v>134</v>
      </c>
      <c r="G5">
        <v>62</v>
      </c>
      <c r="H5">
        <v>59</v>
      </c>
      <c r="I5">
        <v>52</v>
      </c>
      <c r="K5">
        <v>89</v>
      </c>
      <c r="L5">
        <v>76</v>
      </c>
      <c r="M5">
        <v>49</v>
      </c>
      <c r="O5">
        <v>14</v>
      </c>
      <c r="P5">
        <v>14</v>
      </c>
      <c r="Q5">
        <v>12</v>
      </c>
    </row>
    <row r="6" spans="1:17" x14ac:dyDescent="0.2">
      <c r="B6" t="s">
        <v>13</v>
      </c>
      <c r="C6">
        <v>192</v>
      </c>
      <c r="D6">
        <v>184</v>
      </c>
      <c r="E6">
        <v>116</v>
      </c>
      <c r="G6">
        <v>62</v>
      </c>
      <c r="H6">
        <v>65</v>
      </c>
      <c r="I6">
        <v>48</v>
      </c>
      <c r="K6">
        <v>85</v>
      </c>
      <c r="L6">
        <v>74</v>
      </c>
      <c r="M6">
        <v>33</v>
      </c>
      <c r="O6">
        <v>13</v>
      </c>
      <c r="P6">
        <v>13</v>
      </c>
      <c r="Q6">
        <v>7</v>
      </c>
    </row>
    <row r="7" spans="1:17" x14ac:dyDescent="0.2">
      <c r="B7" t="s">
        <v>19</v>
      </c>
      <c r="C7">
        <v>194</v>
      </c>
      <c r="D7">
        <v>196</v>
      </c>
      <c r="E7">
        <v>147</v>
      </c>
      <c r="G7">
        <v>60</v>
      </c>
      <c r="H7">
        <v>64</v>
      </c>
      <c r="I7">
        <v>56</v>
      </c>
      <c r="K7">
        <v>83</v>
      </c>
      <c r="L7">
        <v>77</v>
      </c>
      <c r="M7">
        <v>49</v>
      </c>
      <c r="O7">
        <v>13</v>
      </c>
      <c r="P7">
        <v>14</v>
      </c>
      <c r="Q7">
        <v>9</v>
      </c>
    </row>
    <row r="8" spans="1:17" ht="14.25" customHeight="1" x14ac:dyDescent="0.2">
      <c r="B8" t="s">
        <v>17</v>
      </c>
      <c r="C8">
        <v>189</v>
      </c>
      <c r="D8">
        <v>196</v>
      </c>
      <c r="E8">
        <v>159</v>
      </c>
      <c r="G8">
        <v>62</v>
      </c>
      <c r="H8">
        <v>64</v>
      </c>
      <c r="I8">
        <v>61</v>
      </c>
      <c r="K8">
        <v>81</v>
      </c>
      <c r="L8">
        <v>84</v>
      </c>
      <c r="M8">
        <v>59</v>
      </c>
      <c r="O8">
        <v>12</v>
      </c>
      <c r="P8">
        <v>13</v>
      </c>
      <c r="Q8">
        <v>11</v>
      </c>
    </row>
    <row r="9" spans="1:17" x14ac:dyDescent="0.2">
      <c r="B9" t="s">
        <v>16</v>
      </c>
      <c r="C9">
        <v>194</v>
      </c>
      <c r="D9">
        <v>193</v>
      </c>
      <c r="E9">
        <v>161</v>
      </c>
      <c r="G9">
        <v>61</v>
      </c>
      <c r="H9">
        <v>63</v>
      </c>
      <c r="I9">
        <v>61</v>
      </c>
      <c r="K9">
        <v>82</v>
      </c>
      <c r="L9">
        <v>84</v>
      </c>
      <c r="M9">
        <v>60</v>
      </c>
      <c r="O9">
        <v>14</v>
      </c>
      <c r="P9">
        <v>14</v>
      </c>
      <c r="Q9">
        <v>11</v>
      </c>
    </row>
    <row r="10" spans="1:17" x14ac:dyDescent="0.2">
      <c r="A10" t="s">
        <v>25</v>
      </c>
      <c r="C10" t="s">
        <v>26</v>
      </c>
      <c r="D10" t="s">
        <v>27</v>
      </c>
      <c r="E10" t="s">
        <v>28</v>
      </c>
      <c r="G10" t="s">
        <v>26</v>
      </c>
      <c r="H10" t="s">
        <v>27</v>
      </c>
      <c r="I10" t="s">
        <v>28</v>
      </c>
      <c r="K10" t="s">
        <v>26</v>
      </c>
      <c r="L10" t="s">
        <v>27</v>
      </c>
      <c r="M10" t="s">
        <v>28</v>
      </c>
      <c r="O10" t="s">
        <v>26</v>
      </c>
      <c r="P10" t="s">
        <v>27</v>
      </c>
      <c r="Q10" t="s">
        <v>28</v>
      </c>
    </row>
    <row r="11" spans="1:17" x14ac:dyDescent="0.2">
      <c r="A11" t="s">
        <v>12</v>
      </c>
      <c r="B11" t="s">
        <v>15</v>
      </c>
      <c r="C11" s="1">
        <f>E3/C3</f>
        <v>0.97790055248618779</v>
      </c>
      <c r="D11" s="1">
        <f>E3/D3</f>
        <v>0.95675675675675675</v>
      </c>
      <c r="E11" s="1">
        <f>D3/C3</f>
        <v>1.0220994475138121</v>
      </c>
      <c r="F11" s="1"/>
      <c r="G11" s="1">
        <f>I3/G3</f>
        <v>0.92307692307692313</v>
      </c>
      <c r="H11" s="1">
        <f>I3/H3</f>
        <v>1.0169491525423728</v>
      </c>
      <c r="I11" s="1">
        <f>H3/G3</f>
        <v>0.90769230769230769</v>
      </c>
      <c r="J11" s="1"/>
      <c r="K11" s="1">
        <f>M3/K3</f>
        <v>0.94805194805194803</v>
      </c>
      <c r="L11" s="1">
        <f>M3/L3</f>
        <v>0.97333333333333338</v>
      </c>
      <c r="M11" s="1">
        <f>L3/K3</f>
        <v>0.97402597402597402</v>
      </c>
      <c r="N11" s="1"/>
      <c r="O11" s="1">
        <f>Q3/O3</f>
        <v>1.1428571428571428</v>
      </c>
      <c r="P11" s="1">
        <f>Q3/P3</f>
        <v>1.0666666666666667</v>
      </c>
      <c r="Q11" s="1">
        <f>P3/O3</f>
        <v>1.0714285714285714</v>
      </c>
    </row>
    <row r="12" spans="1:17" x14ac:dyDescent="0.2">
      <c r="B12" t="s">
        <v>14</v>
      </c>
      <c r="C12" s="1">
        <f t="shared" ref="C12:C17" si="0">E4/C4</f>
        <v>0.90575916230366493</v>
      </c>
      <c r="D12" s="1">
        <f t="shared" ref="D12:D17" si="1">E4/D4</f>
        <v>0.92513368983957223</v>
      </c>
      <c r="E12" s="1">
        <f t="shared" ref="E12:E17" si="2">D4/C4</f>
        <v>0.97905759162303663</v>
      </c>
      <c r="F12" s="1"/>
      <c r="G12" s="1">
        <f t="shared" ref="G12:G17" si="3">I4/G4</f>
        <v>0.9375</v>
      </c>
      <c r="H12" s="1">
        <f t="shared" ref="H12:H17" si="4">I4/H4</f>
        <v>0.967741935483871</v>
      </c>
      <c r="I12" s="1">
        <f t="shared" ref="I12:I17" si="5">H4/G4</f>
        <v>0.96875</v>
      </c>
      <c r="J12" s="1"/>
      <c r="K12" s="1">
        <f t="shared" ref="K12:K17" si="6">M4/K4</f>
        <v>0.96202531645569622</v>
      </c>
      <c r="L12" s="1">
        <f t="shared" ref="L12:L17" si="7">M4/L4</f>
        <v>1.0410958904109588</v>
      </c>
      <c r="M12" s="1">
        <f t="shared" ref="M12:M17" si="8">L4/K4</f>
        <v>0.92405063291139244</v>
      </c>
      <c r="N12" s="1"/>
      <c r="O12" s="1">
        <f t="shared" ref="O12:O17" si="9">Q4/O4</f>
        <v>1.0714285714285714</v>
      </c>
      <c r="P12" s="1">
        <f t="shared" ref="P12:P17" si="10">Q4/P4</f>
        <v>1</v>
      </c>
      <c r="Q12" s="1">
        <f t="shared" ref="Q12:Q17" si="11">P4/O4</f>
        <v>1.0714285714285714</v>
      </c>
    </row>
    <row r="13" spans="1:17" x14ac:dyDescent="0.2">
      <c r="B13" t="s">
        <v>18</v>
      </c>
      <c r="C13" s="1">
        <f t="shared" si="0"/>
        <v>0.70526315789473681</v>
      </c>
      <c r="D13" s="1">
        <f t="shared" si="1"/>
        <v>0.72432432432432436</v>
      </c>
      <c r="E13" s="1">
        <f t="shared" si="2"/>
        <v>0.97368421052631582</v>
      </c>
      <c r="F13" s="1"/>
      <c r="G13" s="1">
        <f t="shared" si="3"/>
        <v>0.83870967741935487</v>
      </c>
      <c r="H13" s="1">
        <f t="shared" si="4"/>
        <v>0.88135593220338981</v>
      </c>
      <c r="I13" s="1">
        <f t="shared" si="5"/>
        <v>0.95161290322580649</v>
      </c>
      <c r="J13" s="1"/>
      <c r="K13" s="1">
        <f t="shared" si="6"/>
        <v>0.550561797752809</v>
      </c>
      <c r="L13" s="1">
        <f t="shared" si="7"/>
        <v>0.64473684210526316</v>
      </c>
      <c r="M13" s="1">
        <f t="shared" si="8"/>
        <v>0.8539325842696629</v>
      </c>
      <c r="N13" s="1"/>
      <c r="O13" s="1">
        <f t="shared" si="9"/>
        <v>0.8571428571428571</v>
      </c>
      <c r="P13" s="1">
        <f t="shared" si="10"/>
        <v>0.8571428571428571</v>
      </c>
      <c r="Q13" s="1">
        <f t="shared" si="11"/>
        <v>1</v>
      </c>
    </row>
    <row r="14" spans="1:17" x14ac:dyDescent="0.2">
      <c r="B14" t="s">
        <v>13</v>
      </c>
      <c r="C14" s="1">
        <f t="shared" si="0"/>
        <v>0.60416666666666663</v>
      </c>
      <c r="D14" s="1">
        <f t="shared" si="1"/>
        <v>0.63043478260869568</v>
      </c>
      <c r="E14" s="1">
        <f t="shared" si="2"/>
        <v>0.95833333333333337</v>
      </c>
      <c r="F14" s="1"/>
      <c r="G14" s="1">
        <f t="shared" si="3"/>
        <v>0.77419354838709675</v>
      </c>
      <c r="H14" s="1">
        <f t="shared" si="4"/>
        <v>0.7384615384615385</v>
      </c>
      <c r="I14" s="1">
        <f t="shared" si="5"/>
        <v>1.0483870967741935</v>
      </c>
      <c r="J14" s="1"/>
      <c r="K14" s="1">
        <f t="shared" si="6"/>
        <v>0.38823529411764707</v>
      </c>
      <c r="L14" s="1">
        <f t="shared" si="7"/>
        <v>0.44594594594594594</v>
      </c>
      <c r="M14" s="1">
        <f t="shared" si="8"/>
        <v>0.87058823529411766</v>
      </c>
      <c r="N14" s="1"/>
      <c r="O14" s="1">
        <f t="shared" si="9"/>
        <v>0.53846153846153844</v>
      </c>
      <c r="P14" s="1">
        <f t="shared" si="10"/>
        <v>0.53846153846153844</v>
      </c>
      <c r="Q14" s="1">
        <f t="shared" si="11"/>
        <v>1</v>
      </c>
    </row>
    <row r="15" spans="1:17" x14ac:dyDescent="0.2">
      <c r="B15" t="s">
        <v>19</v>
      </c>
      <c r="C15" s="1">
        <f t="shared" si="0"/>
        <v>0.75773195876288657</v>
      </c>
      <c r="D15" s="1">
        <f t="shared" si="1"/>
        <v>0.75</v>
      </c>
      <c r="E15" s="1">
        <f t="shared" si="2"/>
        <v>1.0103092783505154</v>
      </c>
      <c r="F15" s="1"/>
      <c r="G15" s="1">
        <f t="shared" si="3"/>
        <v>0.93333333333333335</v>
      </c>
      <c r="H15" s="1">
        <f t="shared" si="4"/>
        <v>0.875</v>
      </c>
      <c r="I15" s="1">
        <f t="shared" si="5"/>
        <v>1.0666666666666667</v>
      </c>
      <c r="J15" s="1"/>
      <c r="K15" s="1">
        <f t="shared" si="6"/>
        <v>0.59036144578313254</v>
      </c>
      <c r="L15" s="1">
        <f t="shared" si="7"/>
        <v>0.63636363636363635</v>
      </c>
      <c r="M15" s="1">
        <f t="shared" si="8"/>
        <v>0.92771084337349397</v>
      </c>
      <c r="N15" s="1"/>
      <c r="O15" s="1">
        <f t="shared" si="9"/>
        <v>0.69230769230769229</v>
      </c>
      <c r="P15" s="1">
        <f t="shared" si="10"/>
        <v>0.6428571428571429</v>
      </c>
      <c r="Q15" s="1">
        <f t="shared" si="11"/>
        <v>1.0769230769230769</v>
      </c>
    </row>
    <row r="16" spans="1:17" x14ac:dyDescent="0.2">
      <c r="B16" t="s">
        <v>17</v>
      </c>
      <c r="C16" s="1">
        <f t="shared" si="0"/>
        <v>0.84126984126984128</v>
      </c>
      <c r="D16" s="1">
        <f t="shared" si="1"/>
        <v>0.81122448979591832</v>
      </c>
      <c r="E16" s="1">
        <f t="shared" si="2"/>
        <v>1.037037037037037</v>
      </c>
      <c r="F16" s="1"/>
      <c r="G16" s="1">
        <f t="shared" si="3"/>
        <v>0.9838709677419355</v>
      </c>
      <c r="H16" s="1">
        <f t="shared" si="4"/>
        <v>0.953125</v>
      </c>
      <c r="I16" s="1">
        <f t="shared" si="5"/>
        <v>1.032258064516129</v>
      </c>
      <c r="J16" s="1"/>
      <c r="K16" s="1">
        <f t="shared" si="6"/>
        <v>0.72839506172839508</v>
      </c>
      <c r="L16" s="1">
        <f t="shared" si="7"/>
        <v>0.70238095238095233</v>
      </c>
      <c r="M16" s="1">
        <f t="shared" si="8"/>
        <v>1.037037037037037</v>
      </c>
      <c r="N16" s="1"/>
      <c r="O16" s="1">
        <f t="shared" si="9"/>
        <v>0.91666666666666663</v>
      </c>
      <c r="P16" s="1">
        <f t="shared" si="10"/>
        <v>0.84615384615384615</v>
      </c>
      <c r="Q16" s="1">
        <f t="shared" si="11"/>
        <v>1.0833333333333333</v>
      </c>
    </row>
    <row r="17" spans="1:17" x14ac:dyDescent="0.2">
      <c r="B17" t="s">
        <v>16</v>
      </c>
      <c r="C17" s="1">
        <f t="shared" si="0"/>
        <v>0.82989690721649489</v>
      </c>
      <c r="D17" s="1">
        <f t="shared" si="1"/>
        <v>0.83419689119170981</v>
      </c>
      <c r="E17" s="1">
        <f t="shared" si="2"/>
        <v>0.99484536082474229</v>
      </c>
      <c r="F17" s="1"/>
      <c r="G17" s="1">
        <f t="shared" si="3"/>
        <v>1</v>
      </c>
      <c r="H17" s="1">
        <f t="shared" si="4"/>
        <v>0.96825396825396826</v>
      </c>
      <c r="I17" s="1">
        <f t="shared" si="5"/>
        <v>1.0327868852459017</v>
      </c>
      <c r="J17" s="1"/>
      <c r="K17" s="1">
        <f t="shared" si="6"/>
        <v>0.73170731707317072</v>
      </c>
      <c r="L17" s="1">
        <f t="shared" si="7"/>
        <v>0.7142857142857143</v>
      </c>
      <c r="M17" s="1">
        <f t="shared" si="8"/>
        <v>1.024390243902439</v>
      </c>
      <c r="N17" s="1"/>
      <c r="O17" s="1">
        <f t="shared" si="9"/>
        <v>0.7857142857142857</v>
      </c>
      <c r="P17" s="1">
        <f t="shared" si="10"/>
        <v>0.7857142857142857</v>
      </c>
      <c r="Q17" s="1">
        <f t="shared" si="11"/>
        <v>1</v>
      </c>
    </row>
    <row r="19" spans="1:17" x14ac:dyDescent="0.2">
      <c r="A19" t="s">
        <v>29</v>
      </c>
      <c r="G19" t="s">
        <v>30</v>
      </c>
    </row>
    <row r="20" spans="1:17" x14ac:dyDescent="0.2">
      <c r="A20" t="s">
        <v>12</v>
      </c>
      <c r="B20" t="s">
        <v>15</v>
      </c>
      <c r="C20" s="1">
        <f>K3/C3</f>
        <v>0.425414364640884</v>
      </c>
      <c r="D20" s="1">
        <f t="shared" ref="D20:E26" si="12">L3/D3</f>
        <v>0.40540540540540543</v>
      </c>
      <c r="E20" s="1">
        <f t="shared" si="12"/>
        <v>0.41242937853107342</v>
      </c>
      <c r="F20" s="1"/>
      <c r="G20" s="1">
        <f>O3/G3</f>
        <v>0.2153846153846154</v>
      </c>
      <c r="H20" s="1">
        <f t="shared" ref="H20:H26" si="13">P3/H3</f>
        <v>0.25423728813559321</v>
      </c>
      <c r="I20" s="1">
        <f t="shared" ref="I20:I26" si="14">Q3/I3</f>
        <v>0.26666666666666666</v>
      </c>
    </row>
    <row r="21" spans="1:17" x14ac:dyDescent="0.2">
      <c r="B21" t="s">
        <v>14</v>
      </c>
      <c r="C21" s="1">
        <f t="shared" ref="C21:C26" si="15">K4/C4</f>
        <v>0.41361256544502617</v>
      </c>
      <c r="D21" s="1">
        <f t="shared" si="12"/>
        <v>0.39037433155080214</v>
      </c>
      <c r="E21" s="1">
        <f t="shared" si="12"/>
        <v>0.43930635838150289</v>
      </c>
      <c r="F21" s="1"/>
      <c r="G21" s="1">
        <f t="shared" ref="G21:G26" si="16">O4/G4</f>
        <v>0.21875</v>
      </c>
      <c r="H21" s="1">
        <f t="shared" si="13"/>
        <v>0.24193548387096775</v>
      </c>
      <c r="I21" s="1">
        <f t="shared" si="14"/>
        <v>0.25</v>
      </c>
    </row>
    <row r="22" spans="1:17" x14ac:dyDescent="0.2">
      <c r="B22" t="s">
        <v>18</v>
      </c>
      <c r="C22" s="1">
        <f t="shared" si="15"/>
        <v>0.46842105263157896</v>
      </c>
      <c r="D22" s="1">
        <f t="shared" si="12"/>
        <v>0.41081081081081083</v>
      </c>
      <c r="E22" s="1">
        <f t="shared" si="12"/>
        <v>0.36567164179104478</v>
      </c>
      <c r="F22" s="1"/>
      <c r="G22" s="1">
        <f t="shared" si="16"/>
        <v>0.22580645161290322</v>
      </c>
      <c r="H22" s="1">
        <f t="shared" si="13"/>
        <v>0.23728813559322035</v>
      </c>
      <c r="I22" s="1">
        <f t="shared" si="14"/>
        <v>0.23076923076923078</v>
      </c>
    </row>
    <row r="23" spans="1:17" x14ac:dyDescent="0.2">
      <c r="B23" t="s">
        <v>13</v>
      </c>
      <c r="C23" s="1">
        <f t="shared" si="15"/>
        <v>0.44270833333333331</v>
      </c>
      <c r="D23" s="1">
        <f t="shared" si="12"/>
        <v>0.40217391304347827</v>
      </c>
      <c r="E23" s="1">
        <f t="shared" si="12"/>
        <v>0.28448275862068967</v>
      </c>
      <c r="F23" s="1"/>
      <c r="G23" s="1">
        <f t="shared" si="16"/>
        <v>0.20967741935483872</v>
      </c>
      <c r="H23" s="1">
        <f t="shared" si="13"/>
        <v>0.2</v>
      </c>
      <c r="I23" s="1">
        <f t="shared" si="14"/>
        <v>0.14583333333333334</v>
      </c>
    </row>
    <row r="24" spans="1:17" x14ac:dyDescent="0.2">
      <c r="B24" t="s">
        <v>19</v>
      </c>
      <c r="C24" s="1">
        <f t="shared" si="15"/>
        <v>0.42783505154639173</v>
      </c>
      <c r="D24" s="1">
        <f t="shared" si="12"/>
        <v>0.39285714285714285</v>
      </c>
      <c r="E24" s="1">
        <f t="shared" si="12"/>
        <v>0.33333333333333331</v>
      </c>
      <c r="F24" s="1"/>
      <c r="G24" s="1">
        <f t="shared" si="16"/>
        <v>0.21666666666666667</v>
      </c>
      <c r="H24" s="1">
        <f t="shared" si="13"/>
        <v>0.21875</v>
      </c>
      <c r="I24" s="1">
        <f t="shared" si="14"/>
        <v>0.16071428571428573</v>
      </c>
    </row>
    <row r="25" spans="1:17" x14ac:dyDescent="0.2">
      <c r="B25" t="s">
        <v>17</v>
      </c>
      <c r="C25" s="1">
        <f t="shared" si="15"/>
        <v>0.42857142857142855</v>
      </c>
      <c r="D25" s="1">
        <f t="shared" si="12"/>
        <v>0.42857142857142855</v>
      </c>
      <c r="E25" s="1">
        <f t="shared" si="12"/>
        <v>0.37106918238993708</v>
      </c>
      <c r="F25" s="1"/>
      <c r="G25" s="1">
        <f t="shared" si="16"/>
        <v>0.19354838709677419</v>
      </c>
      <c r="H25" s="1">
        <f t="shared" si="13"/>
        <v>0.203125</v>
      </c>
      <c r="I25" s="1">
        <f t="shared" si="14"/>
        <v>0.18032786885245902</v>
      </c>
    </row>
    <row r="26" spans="1:17" x14ac:dyDescent="0.2">
      <c r="B26" t="s">
        <v>16</v>
      </c>
      <c r="C26" s="1">
        <f t="shared" si="15"/>
        <v>0.42268041237113402</v>
      </c>
      <c r="D26" s="1">
        <f t="shared" si="12"/>
        <v>0.43523316062176165</v>
      </c>
      <c r="E26" s="1">
        <f t="shared" si="12"/>
        <v>0.37267080745341613</v>
      </c>
      <c r="F26" s="1"/>
      <c r="G26" s="1">
        <f t="shared" si="16"/>
        <v>0.22950819672131148</v>
      </c>
      <c r="H26" s="1">
        <f t="shared" si="13"/>
        <v>0.22222222222222221</v>
      </c>
      <c r="I26" s="1">
        <f t="shared" si="14"/>
        <v>0.18032786885245902</v>
      </c>
    </row>
    <row r="27" spans="1:17" x14ac:dyDescent="0.2">
      <c r="A27" t="s">
        <v>25</v>
      </c>
      <c r="C27" t="s">
        <v>26</v>
      </c>
      <c r="D27" t="s">
        <v>27</v>
      </c>
      <c r="E27" t="s">
        <v>28</v>
      </c>
      <c r="G27" t="s">
        <v>26</v>
      </c>
      <c r="H27" t="s">
        <v>27</v>
      </c>
      <c r="I27" t="s">
        <v>28</v>
      </c>
    </row>
    <row r="28" spans="1:17" x14ac:dyDescent="0.2">
      <c r="A28" t="s">
        <v>12</v>
      </c>
      <c r="B28" t="s">
        <v>15</v>
      </c>
      <c r="C28" s="1">
        <f>E20/C20</f>
        <v>0.9694768508327829</v>
      </c>
      <c r="D28" s="1">
        <f>E20/D20</f>
        <v>1.0173258003766477</v>
      </c>
      <c r="E28" s="1">
        <f>D20/C20</f>
        <v>0.95296595296595299</v>
      </c>
      <c r="G28" s="1">
        <f>I20/G20</f>
        <v>1.2380952380952379</v>
      </c>
      <c r="H28" s="1">
        <f>I20/H20</f>
        <v>1.048888888888889</v>
      </c>
      <c r="I28" s="1">
        <f>H20/G20</f>
        <v>1.1803874092009683</v>
      </c>
    </row>
    <row r="29" spans="1:17" x14ac:dyDescent="0.2">
      <c r="B29" t="s">
        <v>14</v>
      </c>
      <c r="C29" s="1">
        <f t="shared" ref="C29:C34" si="17">E21/C21</f>
        <v>1.0621204360869247</v>
      </c>
      <c r="D29" s="1">
        <f t="shared" ref="D29:D34" si="18">E21/D21</f>
        <v>1.1253464248950826</v>
      </c>
      <c r="E29" s="1">
        <f t="shared" ref="E29:E34" si="19">D21/C21</f>
        <v>0.9438164218506736</v>
      </c>
      <c r="G29" s="1">
        <f t="shared" ref="G29:G34" si="20">I21/G21</f>
        <v>1.1428571428571428</v>
      </c>
      <c r="H29" s="1">
        <f t="shared" ref="H29:H34" si="21">I21/H21</f>
        <v>1.0333333333333332</v>
      </c>
      <c r="I29" s="1">
        <f t="shared" ref="I29:I34" si="22">H21/G21</f>
        <v>1.1059907834101383</v>
      </c>
    </row>
    <row r="30" spans="1:17" x14ac:dyDescent="0.2">
      <c r="B30" t="s">
        <v>18</v>
      </c>
      <c r="C30" s="1">
        <f t="shared" si="17"/>
        <v>0.78064732517189328</v>
      </c>
      <c r="D30" s="1">
        <f t="shared" si="18"/>
        <v>0.89012175962293794</v>
      </c>
      <c r="E30" s="1">
        <f t="shared" si="19"/>
        <v>0.87701184330397819</v>
      </c>
      <c r="G30" s="1">
        <f t="shared" si="20"/>
        <v>1.0219780219780221</v>
      </c>
      <c r="H30" s="1">
        <f t="shared" si="21"/>
        <v>0.97252747252747251</v>
      </c>
      <c r="I30" s="1">
        <f t="shared" si="22"/>
        <v>1.0508474576271187</v>
      </c>
    </row>
    <row r="31" spans="1:17" x14ac:dyDescent="0.2">
      <c r="B31" t="s">
        <v>13</v>
      </c>
      <c r="C31" s="1">
        <f t="shared" si="17"/>
        <v>0.64259634888438144</v>
      </c>
      <c r="D31" s="1">
        <f t="shared" si="18"/>
        <v>0.70736253494874191</v>
      </c>
      <c r="E31" s="1">
        <f t="shared" si="19"/>
        <v>0.90843989769820976</v>
      </c>
      <c r="G31" s="1">
        <f t="shared" si="20"/>
        <v>0.69551282051282048</v>
      </c>
      <c r="H31" s="1">
        <f t="shared" si="21"/>
        <v>0.72916666666666663</v>
      </c>
      <c r="I31" s="1">
        <f t="shared" si="22"/>
        <v>0.9538461538461539</v>
      </c>
    </row>
    <row r="32" spans="1:17" x14ac:dyDescent="0.2">
      <c r="B32" t="s">
        <v>19</v>
      </c>
      <c r="C32" s="1">
        <f t="shared" si="17"/>
        <v>0.77911646586345384</v>
      </c>
      <c r="D32" s="1">
        <f t="shared" si="18"/>
        <v>0.84848484848484851</v>
      </c>
      <c r="E32" s="1">
        <f t="shared" si="19"/>
        <v>0.9182444061962135</v>
      </c>
      <c r="G32" s="1">
        <f t="shared" si="20"/>
        <v>0.74175824175824179</v>
      </c>
      <c r="H32" s="1">
        <f t="shared" si="21"/>
        <v>0.73469387755102045</v>
      </c>
      <c r="I32" s="1">
        <f t="shared" si="22"/>
        <v>1.0096153846153846</v>
      </c>
    </row>
    <row r="33" spans="2:9" x14ac:dyDescent="0.2">
      <c r="B33" t="s">
        <v>17</v>
      </c>
      <c r="C33" s="1">
        <f t="shared" si="17"/>
        <v>0.86582809224318658</v>
      </c>
      <c r="D33" s="1">
        <f t="shared" si="18"/>
        <v>0.86582809224318658</v>
      </c>
      <c r="E33" s="1">
        <f t="shared" si="19"/>
        <v>1</v>
      </c>
      <c r="G33" s="1">
        <f t="shared" si="20"/>
        <v>0.93169398907103829</v>
      </c>
      <c r="H33" s="1">
        <f t="shared" si="21"/>
        <v>0.8877679697351829</v>
      </c>
      <c r="I33" s="1">
        <f t="shared" si="22"/>
        <v>1.0494791666666667</v>
      </c>
    </row>
    <row r="34" spans="2:9" x14ac:dyDescent="0.2">
      <c r="B34" t="s">
        <v>16</v>
      </c>
      <c r="C34" s="1">
        <f t="shared" si="17"/>
        <v>0.88168459324344794</v>
      </c>
      <c r="D34" s="1">
        <f t="shared" si="18"/>
        <v>0.8562555456965395</v>
      </c>
      <c r="E34" s="1">
        <f t="shared" si="19"/>
        <v>1.0296979653734362</v>
      </c>
      <c r="G34" s="1">
        <f t="shared" si="20"/>
        <v>0.7857142857142857</v>
      </c>
      <c r="H34" s="1">
        <f t="shared" si="21"/>
        <v>0.8114754098360657</v>
      </c>
      <c r="I34" s="1">
        <f t="shared" si="22"/>
        <v>0.96825396825396814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8"/>
  <sheetViews>
    <sheetView topLeftCell="H1" workbookViewId="0">
      <selection activeCell="T2" sqref="T2"/>
    </sheetView>
  </sheetViews>
  <sheetFormatPr defaultRowHeight="14.25" x14ac:dyDescent="0.2"/>
  <sheetData>
    <row r="1" spans="1:22" x14ac:dyDescent="0.2">
      <c r="A1" t="s">
        <v>72</v>
      </c>
      <c r="B1" t="s">
        <v>71</v>
      </c>
      <c r="C1" t="s">
        <v>12</v>
      </c>
      <c r="D1" t="s">
        <v>70</v>
      </c>
      <c r="E1" t="s">
        <v>69</v>
      </c>
      <c r="F1" t="s">
        <v>68</v>
      </c>
      <c r="G1" t="s">
        <v>67</v>
      </c>
      <c r="H1" t="s">
        <v>66</v>
      </c>
      <c r="I1" t="s">
        <v>65</v>
      </c>
      <c r="J1" t="s">
        <v>64</v>
      </c>
      <c r="K1" t="s">
        <v>63</v>
      </c>
      <c r="L1" t="s">
        <v>62</v>
      </c>
      <c r="M1" t="s">
        <v>61</v>
      </c>
      <c r="N1" t="s">
        <v>60</v>
      </c>
      <c r="O1" t="s">
        <v>59</v>
      </c>
      <c r="R1" t="s">
        <v>58</v>
      </c>
      <c r="S1" t="s">
        <v>45</v>
      </c>
      <c r="T1" t="s">
        <v>57</v>
      </c>
    </row>
    <row r="2" spans="1:22" x14ac:dyDescent="0.2">
      <c r="A2">
        <f t="shared" ref="A2:A65" si="0">IF(B2&lt;16,1,2)</f>
        <v>1</v>
      </c>
      <c r="B2">
        <v>1</v>
      </c>
      <c r="C2" s="6" t="s">
        <v>15</v>
      </c>
      <c r="D2" s="6">
        <v>1</v>
      </c>
      <c r="E2" s="6">
        <v>2018</v>
      </c>
      <c r="F2" s="6">
        <v>164</v>
      </c>
      <c r="G2" s="6">
        <v>31</v>
      </c>
      <c r="H2" s="8">
        <v>0.18902439024390244</v>
      </c>
      <c r="I2" s="8">
        <v>-1.4563619237366077</v>
      </c>
      <c r="J2" s="6">
        <v>66</v>
      </c>
      <c r="K2" s="6">
        <v>10</v>
      </c>
      <c r="L2" s="8">
        <v>0.15151515151515152</v>
      </c>
      <c r="M2" s="8">
        <v>-1.7227665977411035</v>
      </c>
      <c r="N2" s="6">
        <f t="shared" ref="N2:N65" si="1">F2-G2</f>
        <v>133</v>
      </c>
      <c r="O2" s="6">
        <f t="shared" ref="O2:O65" si="2">J2-K2</f>
        <v>56</v>
      </c>
      <c r="P2" s="6"/>
      <c r="Q2" s="6"/>
      <c r="R2" s="7">
        <f t="shared" ref="R2:R65" si="3">DATE(E2,D2,B2)</f>
        <v>43101</v>
      </c>
      <c r="S2" s="6">
        <v>66</v>
      </c>
      <c r="T2" s="6">
        <v>10</v>
      </c>
      <c r="V2">
        <v>43101</v>
      </c>
    </row>
    <row r="3" spans="1:22" x14ac:dyDescent="0.2">
      <c r="A3">
        <f t="shared" si="0"/>
        <v>1</v>
      </c>
      <c r="B3">
        <v>2</v>
      </c>
      <c r="C3" s="6" t="s">
        <v>15</v>
      </c>
      <c r="D3" s="6">
        <v>1</v>
      </c>
      <c r="E3" s="6">
        <v>2018</v>
      </c>
      <c r="F3" s="6">
        <v>150</v>
      </c>
      <c r="G3" s="6">
        <v>74</v>
      </c>
      <c r="H3" s="8">
        <v>0.49333333333333335</v>
      </c>
      <c r="I3" s="8">
        <v>-2.666824708216118E-2</v>
      </c>
      <c r="J3" s="6">
        <v>72</v>
      </c>
      <c r="K3" s="6">
        <v>22</v>
      </c>
      <c r="L3" s="8">
        <v>0.30555555555555558</v>
      </c>
      <c r="M3" s="8">
        <v>-0.82098055206983012</v>
      </c>
      <c r="N3" s="6">
        <f t="shared" si="1"/>
        <v>76</v>
      </c>
      <c r="O3" s="6">
        <f t="shared" si="2"/>
        <v>50</v>
      </c>
      <c r="P3" s="6"/>
      <c r="Q3" s="6"/>
      <c r="R3" s="7">
        <f t="shared" si="3"/>
        <v>43102</v>
      </c>
      <c r="S3" s="6">
        <v>72</v>
      </c>
      <c r="T3" s="6">
        <v>22</v>
      </c>
      <c r="V3">
        <v>43102</v>
      </c>
    </row>
    <row r="4" spans="1:22" x14ac:dyDescent="0.2">
      <c r="A4">
        <f t="shared" si="0"/>
        <v>1</v>
      </c>
      <c r="B4">
        <v>3</v>
      </c>
      <c r="C4" s="6" t="s">
        <v>15</v>
      </c>
      <c r="D4" s="6">
        <v>1</v>
      </c>
      <c r="E4" s="6">
        <v>2018</v>
      </c>
      <c r="F4" s="6">
        <v>213</v>
      </c>
      <c r="G4" s="6">
        <v>73</v>
      </c>
      <c r="H4" s="8">
        <v>0.34272300469483569</v>
      </c>
      <c r="I4" s="8">
        <v>-0.65118298146091314</v>
      </c>
      <c r="J4" s="6">
        <v>85</v>
      </c>
      <c r="K4" s="6">
        <v>12</v>
      </c>
      <c r="L4" s="8">
        <v>0.14117647058823529</v>
      </c>
      <c r="M4" s="8">
        <v>-1.8055527913603908</v>
      </c>
      <c r="N4" s="6">
        <f t="shared" si="1"/>
        <v>140</v>
      </c>
      <c r="O4" s="6">
        <f t="shared" si="2"/>
        <v>73</v>
      </c>
      <c r="P4" s="6"/>
      <c r="Q4" s="6"/>
      <c r="R4" s="7">
        <f t="shared" si="3"/>
        <v>43103</v>
      </c>
      <c r="S4" s="6">
        <v>85</v>
      </c>
      <c r="T4" s="6">
        <v>12</v>
      </c>
      <c r="V4">
        <v>43103</v>
      </c>
    </row>
    <row r="5" spans="1:22" x14ac:dyDescent="0.2">
      <c r="A5">
        <f t="shared" si="0"/>
        <v>1</v>
      </c>
      <c r="B5">
        <v>4</v>
      </c>
      <c r="C5" s="6" t="s">
        <v>15</v>
      </c>
      <c r="D5" s="6">
        <v>1</v>
      </c>
      <c r="E5" s="6">
        <v>2018</v>
      </c>
      <c r="F5" s="6">
        <v>217</v>
      </c>
      <c r="G5" s="6">
        <v>78</v>
      </c>
      <c r="H5" s="8">
        <v>0.35944700460829493</v>
      </c>
      <c r="I5" s="8">
        <v>-0.57776510644110013</v>
      </c>
      <c r="J5" s="6">
        <v>83</v>
      </c>
      <c r="K5" s="6">
        <v>15</v>
      </c>
      <c r="L5" s="8">
        <v>0.18072289156626506</v>
      </c>
      <c r="M5" s="8">
        <v>-1.5114575040738967</v>
      </c>
      <c r="N5" s="6">
        <f t="shared" si="1"/>
        <v>139</v>
      </c>
      <c r="O5" s="6">
        <f t="shared" si="2"/>
        <v>68</v>
      </c>
      <c r="P5" s="6"/>
      <c r="Q5" s="6"/>
      <c r="R5" s="7">
        <f t="shared" si="3"/>
        <v>43104</v>
      </c>
      <c r="S5" s="6">
        <v>83</v>
      </c>
      <c r="T5" s="6">
        <v>15</v>
      </c>
      <c r="V5">
        <v>43104</v>
      </c>
    </row>
    <row r="6" spans="1:22" x14ac:dyDescent="0.2">
      <c r="A6">
        <f t="shared" si="0"/>
        <v>1</v>
      </c>
      <c r="B6">
        <v>5</v>
      </c>
      <c r="C6" s="6" t="s">
        <v>15</v>
      </c>
      <c r="D6" s="6">
        <v>1</v>
      </c>
      <c r="E6" s="6">
        <v>2018</v>
      </c>
      <c r="F6" s="6">
        <v>122</v>
      </c>
      <c r="G6" s="6">
        <v>57</v>
      </c>
      <c r="H6" s="8">
        <v>0.46721311475409838</v>
      </c>
      <c r="I6" s="8">
        <v>-0.13133600206108698</v>
      </c>
      <c r="J6" s="6">
        <v>60</v>
      </c>
      <c r="K6" s="6">
        <v>14</v>
      </c>
      <c r="L6" s="8">
        <v>0.23333333333333334</v>
      </c>
      <c r="M6" s="8">
        <v>-1.1895840668738362</v>
      </c>
      <c r="N6" s="6">
        <f t="shared" si="1"/>
        <v>65</v>
      </c>
      <c r="O6" s="6">
        <f t="shared" si="2"/>
        <v>46</v>
      </c>
      <c r="P6" s="6"/>
      <c r="Q6" s="6"/>
      <c r="R6" s="7">
        <f t="shared" si="3"/>
        <v>43105</v>
      </c>
      <c r="S6" s="6">
        <v>60</v>
      </c>
      <c r="T6" s="6">
        <v>14</v>
      </c>
      <c r="V6">
        <v>43105</v>
      </c>
    </row>
    <row r="7" spans="1:22" x14ac:dyDescent="0.2">
      <c r="A7">
        <f t="shared" si="0"/>
        <v>1</v>
      </c>
      <c r="B7">
        <v>6</v>
      </c>
      <c r="C7" s="6" t="s">
        <v>15</v>
      </c>
      <c r="D7" s="6">
        <v>1</v>
      </c>
      <c r="E7" s="6">
        <v>2018</v>
      </c>
      <c r="F7" s="6">
        <v>123</v>
      </c>
      <c r="G7" s="6">
        <v>26</v>
      </c>
      <c r="H7" s="8">
        <v>0.21138211382113822</v>
      </c>
      <c r="I7" s="8">
        <v>-1.3166144404819007</v>
      </c>
      <c r="J7" s="6">
        <v>68</v>
      </c>
      <c r="K7" s="6">
        <v>11</v>
      </c>
      <c r="L7" s="8">
        <v>0.16176470588235295</v>
      </c>
      <c r="M7" s="8">
        <v>-1.6451559950361796</v>
      </c>
      <c r="N7" s="6">
        <f t="shared" si="1"/>
        <v>97</v>
      </c>
      <c r="O7" s="6">
        <f t="shared" si="2"/>
        <v>57</v>
      </c>
      <c r="P7" s="6"/>
      <c r="Q7" s="6"/>
      <c r="R7" s="7">
        <f t="shared" si="3"/>
        <v>43106</v>
      </c>
      <c r="S7" s="6">
        <v>68</v>
      </c>
      <c r="T7" s="6">
        <v>11</v>
      </c>
      <c r="V7">
        <v>43106</v>
      </c>
    </row>
    <row r="8" spans="1:22" x14ac:dyDescent="0.2">
      <c r="A8">
        <f t="shared" si="0"/>
        <v>1</v>
      </c>
      <c r="B8">
        <v>7</v>
      </c>
      <c r="C8" s="6" t="s">
        <v>15</v>
      </c>
      <c r="D8" s="6">
        <v>1</v>
      </c>
      <c r="E8" s="6">
        <v>2018</v>
      </c>
      <c r="F8" s="6">
        <v>229</v>
      </c>
      <c r="G8" s="6">
        <v>75</v>
      </c>
      <c r="H8" s="8">
        <v>0.32751091703056767</v>
      </c>
      <c r="I8" s="8">
        <v>-0.71946448887731873</v>
      </c>
      <c r="J8" s="6">
        <v>82</v>
      </c>
      <c r="K8" s="6">
        <v>16</v>
      </c>
      <c r="L8" s="8">
        <v>0.1951219512195122</v>
      </c>
      <c r="M8" s="8">
        <v>-1.4170660197866443</v>
      </c>
      <c r="N8" s="6">
        <f t="shared" si="1"/>
        <v>154</v>
      </c>
      <c r="O8" s="6">
        <f t="shared" si="2"/>
        <v>66</v>
      </c>
      <c r="P8" s="6"/>
      <c r="Q8" s="6"/>
      <c r="R8" s="7">
        <f t="shared" si="3"/>
        <v>43107</v>
      </c>
      <c r="S8" s="6">
        <v>82</v>
      </c>
      <c r="T8" s="6">
        <v>16</v>
      </c>
      <c r="V8">
        <v>43107</v>
      </c>
    </row>
    <row r="9" spans="1:22" x14ac:dyDescent="0.2">
      <c r="A9">
        <f t="shared" si="0"/>
        <v>1</v>
      </c>
      <c r="B9">
        <v>8</v>
      </c>
      <c r="C9" s="6" t="s">
        <v>15</v>
      </c>
      <c r="D9" s="6">
        <v>1</v>
      </c>
      <c r="E9" s="6">
        <v>2018</v>
      </c>
      <c r="F9" s="6">
        <v>205</v>
      </c>
      <c r="G9" s="6">
        <v>90</v>
      </c>
      <c r="H9" s="8">
        <v>0.43902439024390244</v>
      </c>
      <c r="I9" s="8">
        <v>-0.2451224580329851</v>
      </c>
      <c r="J9" s="6">
        <v>82</v>
      </c>
      <c r="K9" s="6">
        <v>10</v>
      </c>
      <c r="L9" s="8">
        <v>0.12195121951219512</v>
      </c>
      <c r="M9" s="8">
        <v>-1.9740810260220096</v>
      </c>
      <c r="N9" s="6">
        <f t="shared" si="1"/>
        <v>115</v>
      </c>
      <c r="O9" s="6">
        <f t="shared" si="2"/>
        <v>72</v>
      </c>
      <c r="P9" s="6"/>
      <c r="Q9" s="6"/>
      <c r="R9" s="7">
        <f t="shared" si="3"/>
        <v>43108</v>
      </c>
      <c r="S9" s="6">
        <v>82</v>
      </c>
      <c r="T9" s="6">
        <v>10</v>
      </c>
      <c r="V9">
        <v>43108</v>
      </c>
    </row>
    <row r="10" spans="1:22" x14ac:dyDescent="0.2">
      <c r="A10">
        <f t="shared" si="0"/>
        <v>1</v>
      </c>
      <c r="B10">
        <v>9</v>
      </c>
      <c r="C10" s="6" t="s">
        <v>15</v>
      </c>
      <c r="D10" s="6">
        <v>1</v>
      </c>
      <c r="E10" s="6">
        <v>2018</v>
      </c>
      <c r="F10" s="6">
        <v>184</v>
      </c>
      <c r="G10" s="6">
        <v>76</v>
      </c>
      <c r="H10" s="8">
        <v>0.41304347826086957</v>
      </c>
      <c r="I10" s="8">
        <v>-0.35139788683788842</v>
      </c>
      <c r="J10" s="6">
        <v>80</v>
      </c>
      <c r="K10" s="6">
        <v>15</v>
      </c>
      <c r="L10" s="8">
        <v>0.1875</v>
      </c>
      <c r="M10" s="8">
        <v>-1.466337068793427</v>
      </c>
      <c r="N10" s="6">
        <f t="shared" si="1"/>
        <v>108</v>
      </c>
      <c r="O10" s="6">
        <f t="shared" si="2"/>
        <v>65</v>
      </c>
      <c r="P10" s="6"/>
      <c r="Q10" s="6"/>
      <c r="R10" s="7">
        <f t="shared" si="3"/>
        <v>43109</v>
      </c>
      <c r="S10" s="6">
        <v>80</v>
      </c>
      <c r="T10" s="6">
        <v>15</v>
      </c>
      <c r="V10">
        <v>43109</v>
      </c>
    </row>
    <row r="11" spans="1:22" x14ac:dyDescent="0.2">
      <c r="A11">
        <f t="shared" si="0"/>
        <v>1</v>
      </c>
      <c r="B11">
        <v>10</v>
      </c>
      <c r="C11" s="6" t="s">
        <v>15</v>
      </c>
      <c r="D11" s="6">
        <v>1</v>
      </c>
      <c r="E11" s="6">
        <v>2018</v>
      </c>
      <c r="F11" s="6">
        <v>206</v>
      </c>
      <c r="G11" s="6">
        <v>72</v>
      </c>
      <c r="H11" s="8">
        <v>0.34951456310679613</v>
      </c>
      <c r="I11" s="8">
        <v>-0.62117368093485581</v>
      </c>
      <c r="J11" s="6">
        <v>91</v>
      </c>
      <c r="K11" s="6">
        <v>15</v>
      </c>
      <c r="L11" s="8">
        <v>0.16483516483516483</v>
      </c>
      <c r="M11" s="8">
        <v>-1.622683139184121</v>
      </c>
      <c r="N11" s="6">
        <f t="shared" si="1"/>
        <v>134</v>
      </c>
      <c r="O11" s="6">
        <f t="shared" si="2"/>
        <v>76</v>
      </c>
      <c r="P11" s="6"/>
      <c r="Q11" s="6"/>
      <c r="R11" s="7">
        <f t="shared" si="3"/>
        <v>43110</v>
      </c>
      <c r="S11" s="6">
        <v>91</v>
      </c>
      <c r="T11" s="6">
        <v>15</v>
      </c>
      <c r="V11">
        <v>43110</v>
      </c>
    </row>
    <row r="12" spans="1:22" x14ac:dyDescent="0.2">
      <c r="A12">
        <f t="shared" si="0"/>
        <v>1</v>
      </c>
      <c r="B12">
        <v>11</v>
      </c>
      <c r="C12" s="6" t="s">
        <v>15</v>
      </c>
      <c r="D12" s="6">
        <v>1</v>
      </c>
      <c r="E12" s="6">
        <v>2018</v>
      </c>
      <c r="F12" s="6">
        <v>216</v>
      </c>
      <c r="G12" s="6">
        <v>80</v>
      </c>
      <c r="H12" s="8">
        <v>0.37037037037037035</v>
      </c>
      <c r="I12" s="8">
        <v>-0.5306282510621706</v>
      </c>
      <c r="J12" s="6">
        <v>86</v>
      </c>
      <c r="K12" s="6">
        <v>22</v>
      </c>
      <c r="L12" s="8">
        <v>0.2558139534883721</v>
      </c>
      <c r="M12" s="8">
        <v>-1.0678406300013561</v>
      </c>
      <c r="N12" s="6">
        <f t="shared" si="1"/>
        <v>136</v>
      </c>
      <c r="O12" s="6">
        <f t="shared" si="2"/>
        <v>64</v>
      </c>
      <c r="P12" s="6"/>
      <c r="Q12" s="6"/>
      <c r="R12" s="7">
        <f t="shared" si="3"/>
        <v>43111</v>
      </c>
      <c r="S12" s="6">
        <v>86</v>
      </c>
      <c r="T12" s="6">
        <v>22</v>
      </c>
      <c r="V12">
        <v>43111</v>
      </c>
    </row>
    <row r="13" spans="1:22" x14ac:dyDescent="0.2">
      <c r="A13">
        <f t="shared" si="0"/>
        <v>1</v>
      </c>
      <c r="B13">
        <v>12</v>
      </c>
      <c r="C13" s="6" t="s">
        <v>15</v>
      </c>
      <c r="D13" s="6">
        <v>1</v>
      </c>
      <c r="E13" s="6">
        <v>2018</v>
      </c>
      <c r="F13" s="6">
        <v>149</v>
      </c>
      <c r="G13" s="6">
        <v>53</v>
      </c>
      <c r="H13" s="8">
        <v>0.35570469798657717</v>
      </c>
      <c r="I13" s="8">
        <v>-0.59405627791571436</v>
      </c>
      <c r="J13" s="6">
        <v>70</v>
      </c>
      <c r="K13" s="6">
        <v>6</v>
      </c>
      <c r="L13" s="8">
        <v>8.5714285714285715E-2</v>
      </c>
      <c r="M13" s="8">
        <v>-2.367123614131617</v>
      </c>
      <c r="N13" s="6">
        <f t="shared" si="1"/>
        <v>96</v>
      </c>
      <c r="O13" s="6">
        <f t="shared" si="2"/>
        <v>64</v>
      </c>
      <c r="P13" s="6"/>
      <c r="Q13" s="6"/>
      <c r="R13" s="7">
        <f t="shared" si="3"/>
        <v>43112</v>
      </c>
      <c r="S13" s="6">
        <v>70</v>
      </c>
      <c r="T13" s="6">
        <v>6</v>
      </c>
      <c r="V13">
        <v>43112</v>
      </c>
    </row>
    <row r="14" spans="1:22" x14ac:dyDescent="0.2">
      <c r="A14">
        <f t="shared" si="0"/>
        <v>1</v>
      </c>
      <c r="B14">
        <v>13</v>
      </c>
      <c r="C14" s="6" t="s">
        <v>15</v>
      </c>
      <c r="D14" s="6">
        <v>1</v>
      </c>
      <c r="E14" s="6">
        <v>2018</v>
      </c>
      <c r="F14" s="6">
        <v>125</v>
      </c>
      <c r="G14" s="6">
        <v>29</v>
      </c>
      <c r="H14" s="8">
        <v>0.23200000000000001</v>
      </c>
      <c r="I14" s="8">
        <v>-1.1970523614813622</v>
      </c>
      <c r="J14" s="6">
        <v>47</v>
      </c>
      <c r="K14" s="6">
        <v>6</v>
      </c>
      <c r="L14" s="8">
        <v>0.1276595744680851</v>
      </c>
      <c r="M14" s="8">
        <v>-1.9218125974762528</v>
      </c>
      <c r="N14" s="6">
        <f t="shared" si="1"/>
        <v>96</v>
      </c>
      <c r="O14" s="6">
        <f t="shared" si="2"/>
        <v>41</v>
      </c>
      <c r="P14" s="6"/>
      <c r="Q14" s="6"/>
      <c r="R14" s="7">
        <f t="shared" si="3"/>
        <v>43113</v>
      </c>
      <c r="S14" s="6">
        <v>47</v>
      </c>
      <c r="T14" s="6">
        <v>6</v>
      </c>
      <c r="V14">
        <v>43113</v>
      </c>
    </row>
    <row r="15" spans="1:22" x14ac:dyDescent="0.2">
      <c r="A15">
        <f t="shared" si="0"/>
        <v>1</v>
      </c>
      <c r="B15">
        <v>14</v>
      </c>
      <c r="C15" s="6" t="s">
        <v>15</v>
      </c>
      <c r="D15" s="6">
        <v>1</v>
      </c>
      <c r="E15" s="6">
        <v>2018</v>
      </c>
      <c r="F15" s="6">
        <v>222</v>
      </c>
      <c r="G15" s="6">
        <v>84</v>
      </c>
      <c r="H15" s="8">
        <v>0.3783783783783784</v>
      </c>
      <c r="I15" s="8">
        <v>-0.49643688631389099</v>
      </c>
      <c r="J15" s="6">
        <v>86</v>
      </c>
      <c r="K15" s="6">
        <v>26</v>
      </c>
      <c r="L15" s="8">
        <v>0.30232558139534882</v>
      </c>
      <c r="M15" s="8">
        <v>-0.83624802420061872</v>
      </c>
      <c r="N15" s="6">
        <f t="shared" si="1"/>
        <v>138</v>
      </c>
      <c r="O15" s="6">
        <f t="shared" si="2"/>
        <v>60</v>
      </c>
      <c r="P15" s="6"/>
      <c r="Q15" s="6"/>
      <c r="R15" s="7">
        <f t="shared" si="3"/>
        <v>43114</v>
      </c>
      <c r="S15" s="6">
        <v>86</v>
      </c>
      <c r="T15" s="6">
        <v>26</v>
      </c>
      <c r="V15">
        <v>43114</v>
      </c>
    </row>
    <row r="16" spans="1:22" x14ac:dyDescent="0.2">
      <c r="A16">
        <f t="shared" si="0"/>
        <v>1</v>
      </c>
      <c r="B16">
        <v>15</v>
      </c>
      <c r="C16" s="6" t="s">
        <v>15</v>
      </c>
      <c r="D16" s="6">
        <v>1</v>
      </c>
      <c r="E16" s="6">
        <v>2018</v>
      </c>
      <c r="F16" s="6">
        <v>199</v>
      </c>
      <c r="G16" s="6">
        <v>75</v>
      </c>
      <c r="H16" s="8">
        <v>0.37688442211055279</v>
      </c>
      <c r="I16" s="8">
        <v>-0.50279345206872639</v>
      </c>
      <c r="J16" s="6">
        <v>85</v>
      </c>
      <c r="K16" s="6">
        <v>16</v>
      </c>
      <c r="L16" s="8">
        <v>0.18823529411764706</v>
      </c>
      <c r="M16" s="8">
        <v>-1.4615177823574781</v>
      </c>
      <c r="N16" s="6">
        <f t="shared" si="1"/>
        <v>124</v>
      </c>
      <c r="O16" s="6">
        <f t="shared" si="2"/>
        <v>69</v>
      </c>
      <c r="P16" s="6"/>
      <c r="Q16" s="6"/>
      <c r="R16" s="7">
        <f t="shared" si="3"/>
        <v>43115</v>
      </c>
      <c r="S16" s="6">
        <v>85</v>
      </c>
      <c r="T16" s="6">
        <v>16</v>
      </c>
      <c r="V16">
        <v>43115</v>
      </c>
    </row>
    <row r="17" spans="1:22" x14ac:dyDescent="0.2">
      <c r="A17">
        <f t="shared" si="0"/>
        <v>2</v>
      </c>
      <c r="B17">
        <v>16</v>
      </c>
      <c r="C17" s="6" t="s">
        <v>15</v>
      </c>
      <c r="D17" s="6">
        <v>1</v>
      </c>
      <c r="E17" s="6">
        <v>2018</v>
      </c>
      <c r="F17" s="6">
        <v>176</v>
      </c>
      <c r="G17" s="6">
        <v>66</v>
      </c>
      <c r="H17" s="8">
        <v>0.375</v>
      </c>
      <c r="I17" s="8">
        <v>-0.51082562376599072</v>
      </c>
      <c r="J17" s="6">
        <v>86</v>
      </c>
      <c r="K17" s="6">
        <v>15</v>
      </c>
      <c r="L17" s="8">
        <v>0.1744186046511628</v>
      </c>
      <c r="M17" s="8">
        <v>-1.5546296759391054</v>
      </c>
      <c r="N17" s="6">
        <f t="shared" si="1"/>
        <v>110</v>
      </c>
      <c r="O17" s="6">
        <f t="shared" si="2"/>
        <v>71</v>
      </c>
      <c r="P17" s="6"/>
      <c r="Q17" s="6"/>
      <c r="R17" s="7">
        <f t="shared" si="3"/>
        <v>43116</v>
      </c>
      <c r="S17" s="6">
        <v>86</v>
      </c>
      <c r="T17" s="6">
        <v>15</v>
      </c>
      <c r="V17">
        <v>43116</v>
      </c>
    </row>
    <row r="18" spans="1:22" x14ac:dyDescent="0.2">
      <c r="A18">
        <f t="shared" si="0"/>
        <v>2</v>
      </c>
      <c r="B18">
        <v>17</v>
      </c>
      <c r="C18" s="6" t="s">
        <v>15</v>
      </c>
      <c r="D18" s="6">
        <v>1</v>
      </c>
      <c r="E18" s="6">
        <v>2018</v>
      </c>
      <c r="F18" s="6">
        <v>200</v>
      </c>
      <c r="G18" s="6">
        <v>79</v>
      </c>
      <c r="H18" s="8">
        <v>0.39500000000000002</v>
      </c>
      <c r="I18" s="8">
        <v>-0.42634269312971951</v>
      </c>
      <c r="J18" s="6">
        <v>77</v>
      </c>
      <c r="K18" s="6">
        <v>14</v>
      </c>
      <c r="L18" s="8">
        <v>0.18181818181818182</v>
      </c>
      <c r="M18" s="8">
        <v>-1.5040773967762739</v>
      </c>
      <c r="N18" s="6">
        <f t="shared" si="1"/>
        <v>121</v>
      </c>
      <c r="O18" s="6">
        <f t="shared" si="2"/>
        <v>63</v>
      </c>
      <c r="P18" s="6"/>
      <c r="Q18" s="6"/>
      <c r="R18" s="7">
        <f t="shared" si="3"/>
        <v>43117</v>
      </c>
      <c r="S18" s="6">
        <v>77</v>
      </c>
      <c r="T18" s="6">
        <v>14</v>
      </c>
      <c r="V18">
        <v>43117</v>
      </c>
    </row>
    <row r="19" spans="1:22" x14ac:dyDescent="0.2">
      <c r="A19">
        <f t="shared" si="0"/>
        <v>2</v>
      </c>
      <c r="B19">
        <v>18</v>
      </c>
      <c r="C19" s="6" t="s">
        <v>15</v>
      </c>
      <c r="D19" s="6">
        <v>1</v>
      </c>
      <c r="E19" s="6">
        <v>2018</v>
      </c>
      <c r="F19" s="6">
        <v>201</v>
      </c>
      <c r="G19" s="6">
        <v>70</v>
      </c>
      <c r="H19" s="8">
        <v>0.34825870646766172</v>
      </c>
      <c r="I19" s="8">
        <v>-0.6267020811517926</v>
      </c>
      <c r="J19" s="6">
        <v>92</v>
      </c>
      <c r="K19" s="6">
        <v>12</v>
      </c>
      <c r="L19" s="8">
        <v>0.13043478260869565</v>
      </c>
      <c r="M19" s="8">
        <v>-1.8971199848858813</v>
      </c>
      <c r="N19" s="6">
        <f t="shared" si="1"/>
        <v>131</v>
      </c>
      <c r="O19" s="6">
        <f t="shared" si="2"/>
        <v>80</v>
      </c>
      <c r="P19" s="6"/>
      <c r="Q19" s="6"/>
      <c r="R19" s="7">
        <f t="shared" si="3"/>
        <v>43118</v>
      </c>
      <c r="S19" s="6">
        <v>92</v>
      </c>
      <c r="T19" s="6">
        <v>12</v>
      </c>
      <c r="V19">
        <v>43118</v>
      </c>
    </row>
    <row r="20" spans="1:22" x14ac:dyDescent="0.2">
      <c r="A20">
        <f t="shared" si="0"/>
        <v>2</v>
      </c>
      <c r="B20">
        <v>19</v>
      </c>
      <c r="C20" s="6" t="s">
        <v>15</v>
      </c>
      <c r="D20" s="6">
        <v>1</v>
      </c>
      <c r="E20" s="6">
        <v>2018</v>
      </c>
      <c r="F20" s="6">
        <v>126</v>
      </c>
      <c r="G20" s="6">
        <v>48</v>
      </c>
      <c r="H20" s="8">
        <v>0.38095238095238093</v>
      </c>
      <c r="I20" s="8">
        <v>-0.48550781578170094</v>
      </c>
      <c r="J20" s="6">
        <v>53</v>
      </c>
      <c r="K20" s="6">
        <v>8</v>
      </c>
      <c r="L20" s="8">
        <v>0.15094339622641509</v>
      </c>
      <c r="M20" s="8">
        <v>-1.7272209480904839</v>
      </c>
      <c r="N20" s="6">
        <f t="shared" si="1"/>
        <v>78</v>
      </c>
      <c r="O20" s="6">
        <f t="shared" si="2"/>
        <v>45</v>
      </c>
      <c r="P20" s="6"/>
      <c r="Q20" s="6"/>
      <c r="R20" s="7">
        <f t="shared" si="3"/>
        <v>43119</v>
      </c>
      <c r="S20" s="6">
        <v>53</v>
      </c>
      <c r="T20" s="6">
        <v>8</v>
      </c>
      <c r="V20">
        <v>43119</v>
      </c>
    </row>
    <row r="21" spans="1:22" x14ac:dyDescent="0.2">
      <c r="A21">
        <f t="shared" si="0"/>
        <v>2</v>
      </c>
      <c r="B21">
        <v>20</v>
      </c>
      <c r="C21" s="6" t="s">
        <v>15</v>
      </c>
      <c r="D21" s="6">
        <v>1</v>
      </c>
      <c r="E21" s="6">
        <v>2018</v>
      </c>
      <c r="F21" s="6">
        <v>128</v>
      </c>
      <c r="G21" s="6">
        <v>19</v>
      </c>
      <c r="H21" s="8">
        <v>0.1484375</v>
      </c>
      <c r="I21" s="8">
        <v>-1.7469089030627032</v>
      </c>
      <c r="J21" s="6">
        <v>81</v>
      </c>
      <c r="K21" s="6">
        <v>11</v>
      </c>
      <c r="L21" s="8">
        <v>0.13580246913580246</v>
      </c>
      <c r="M21" s="8">
        <v>-1.8505999692509887</v>
      </c>
      <c r="N21" s="6">
        <f t="shared" si="1"/>
        <v>109</v>
      </c>
      <c r="O21" s="6">
        <f t="shared" si="2"/>
        <v>70</v>
      </c>
      <c r="P21" s="6"/>
      <c r="Q21" s="6"/>
      <c r="R21" s="7">
        <f t="shared" si="3"/>
        <v>43120</v>
      </c>
      <c r="S21" s="6">
        <v>81</v>
      </c>
      <c r="T21" s="6">
        <v>11</v>
      </c>
      <c r="V21">
        <v>43120</v>
      </c>
    </row>
    <row r="22" spans="1:22" x14ac:dyDescent="0.2">
      <c r="A22">
        <f t="shared" si="0"/>
        <v>2</v>
      </c>
      <c r="B22">
        <v>21</v>
      </c>
      <c r="C22" s="6" t="s">
        <v>15</v>
      </c>
      <c r="D22" s="6">
        <v>1</v>
      </c>
      <c r="E22" s="6">
        <v>2018</v>
      </c>
      <c r="F22" s="6">
        <v>227</v>
      </c>
      <c r="G22" s="6">
        <v>80</v>
      </c>
      <c r="H22" s="8">
        <v>0.3524229074889868</v>
      </c>
      <c r="I22" s="8">
        <v>-0.6084059521048546</v>
      </c>
      <c r="J22" s="6">
        <v>67</v>
      </c>
      <c r="K22" s="6">
        <v>19</v>
      </c>
      <c r="L22" s="8">
        <v>0.28358208955223879</v>
      </c>
      <c r="M22" s="8">
        <v>-0.92676203174145066</v>
      </c>
      <c r="N22" s="6">
        <f t="shared" si="1"/>
        <v>147</v>
      </c>
      <c r="O22" s="6">
        <f t="shared" si="2"/>
        <v>48</v>
      </c>
      <c r="P22" s="6"/>
      <c r="Q22" s="6"/>
      <c r="R22" s="7">
        <f t="shared" si="3"/>
        <v>43121</v>
      </c>
      <c r="S22" s="6">
        <v>67</v>
      </c>
      <c r="T22" s="6">
        <v>19</v>
      </c>
      <c r="V22">
        <v>43121</v>
      </c>
    </row>
    <row r="23" spans="1:22" x14ac:dyDescent="0.2">
      <c r="A23">
        <f t="shared" si="0"/>
        <v>2</v>
      </c>
      <c r="B23">
        <v>22</v>
      </c>
      <c r="C23" s="6" t="s">
        <v>15</v>
      </c>
      <c r="D23" s="6">
        <v>1</v>
      </c>
      <c r="E23" s="6">
        <v>2018</v>
      </c>
      <c r="F23" s="6">
        <v>200</v>
      </c>
      <c r="G23" s="6">
        <v>75</v>
      </c>
      <c r="H23" s="8">
        <v>0.375</v>
      </c>
      <c r="I23" s="8">
        <v>-0.51082562376599072</v>
      </c>
      <c r="J23" s="6">
        <v>72</v>
      </c>
      <c r="K23" s="6">
        <v>13</v>
      </c>
      <c r="L23" s="8">
        <v>0.18055555555555555</v>
      </c>
      <c r="M23" s="8">
        <v>-1.5125880864441827</v>
      </c>
      <c r="N23" s="6">
        <f t="shared" si="1"/>
        <v>125</v>
      </c>
      <c r="O23" s="6">
        <f t="shared" si="2"/>
        <v>59</v>
      </c>
      <c r="P23" s="6"/>
      <c r="Q23" s="6"/>
      <c r="R23" s="7">
        <f t="shared" si="3"/>
        <v>43122</v>
      </c>
      <c r="S23" s="6">
        <v>72</v>
      </c>
      <c r="T23" s="6">
        <v>13</v>
      </c>
      <c r="V23">
        <v>43122</v>
      </c>
    </row>
    <row r="24" spans="1:22" x14ac:dyDescent="0.2">
      <c r="A24">
        <f t="shared" si="0"/>
        <v>2</v>
      </c>
      <c r="B24">
        <v>23</v>
      </c>
      <c r="C24" s="6" t="s">
        <v>15</v>
      </c>
      <c r="D24" s="6">
        <v>1</v>
      </c>
      <c r="E24" s="6">
        <v>2018</v>
      </c>
      <c r="F24" s="6">
        <v>193</v>
      </c>
      <c r="G24" s="6">
        <v>65</v>
      </c>
      <c r="H24" s="8">
        <v>0.33678756476683935</v>
      </c>
      <c r="I24" s="8">
        <v>-0.67764299402398032</v>
      </c>
      <c r="J24" s="6">
        <v>73</v>
      </c>
      <c r="K24" s="6">
        <v>18</v>
      </c>
      <c r="L24" s="8">
        <v>0.24657534246575341</v>
      </c>
      <c r="M24" s="8">
        <v>-1.1169614273363062</v>
      </c>
      <c r="N24" s="6">
        <f t="shared" si="1"/>
        <v>128</v>
      </c>
      <c r="O24" s="6">
        <f t="shared" si="2"/>
        <v>55</v>
      </c>
      <c r="P24" s="6"/>
      <c r="Q24" s="6"/>
      <c r="R24" s="7">
        <f t="shared" si="3"/>
        <v>43123</v>
      </c>
      <c r="S24" s="6">
        <v>73</v>
      </c>
      <c r="T24" s="6">
        <v>18</v>
      </c>
      <c r="V24">
        <v>43123</v>
      </c>
    </row>
    <row r="25" spans="1:22" x14ac:dyDescent="0.2">
      <c r="A25">
        <f t="shared" si="0"/>
        <v>2</v>
      </c>
      <c r="B25">
        <v>24</v>
      </c>
      <c r="C25" s="6" t="s">
        <v>15</v>
      </c>
      <c r="D25" s="6">
        <v>1</v>
      </c>
      <c r="E25" s="6">
        <v>2018</v>
      </c>
      <c r="F25" s="6">
        <v>185</v>
      </c>
      <c r="G25" s="6">
        <v>68</v>
      </c>
      <c r="H25" s="8">
        <v>0.36756756756756759</v>
      </c>
      <c r="I25" s="8">
        <v>-0.54266622962164934</v>
      </c>
      <c r="J25" s="6">
        <v>87</v>
      </c>
      <c r="K25" s="6">
        <v>15</v>
      </c>
      <c r="L25" s="8">
        <v>0.17241379310344829</v>
      </c>
      <c r="M25" s="8">
        <v>-1.5686159179138452</v>
      </c>
      <c r="N25" s="6">
        <f t="shared" si="1"/>
        <v>117</v>
      </c>
      <c r="O25" s="6">
        <f t="shared" si="2"/>
        <v>72</v>
      </c>
      <c r="P25" s="6"/>
      <c r="Q25" s="6"/>
      <c r="R25" s="7">
        <f t="shared" si="3"/>
        <v>43124</v>
      </c>
      <c r="S25" s="6">
        <v>87</v>
      </c>
      <c r="T25" s="6">
        <v>15</v>
      </c>
      <c r="V25">
        <v>43124</v>
      </c>
    </row>
    <row r="26" spans="1:22" x14ac:dyDescent="0.2">
      <c r="A26">
        <f t="shared" si="0"/>
        <v>2</v>
      </c>
      <c r="B26">
        <v>25</v>
      </c>
      <c r="C26" s="6" t="s">
        <v>15</v>
      </c>
      <c r="D26" s="6">
        <v>1</v>
      </c>
      <c r="E26" s="6">
        <v>2018</v>
      </c>
      <c r="F26" s="6">
        <v>204</v>
      </c>
      <c r="G26" s="6">
        <v>86</v>
      </c>
      <c r="H26" s="8">
        <v>0.42156862745098039</v>
      </c>
      <c r="I26" s="8">
        <v>-0.31633732821215693</v>
      </c>
      <c r="J26" s="6">
        <v>81</v>
      </c>
      <c r="K26" s="6">
        <v>12</v>
      </c>
      <c r="L26" s="8">
        <v>0.14814814814814814</v>
      </c>
      <c r="M26" s="8">
        <v>-1.7491998548092591</v>
      </c>
      <c r="N26" s="6">
        <f t="shared" si="1"/>
        <v>118</v>
      </c>
      <c r="O26" s="6">
        <f t="shared" si="2"/>
        <v>69</v>
      </c>
      <c r="P26" s="6"/>
      <c r="Q26" s="6"/>
      <c r="R26" s="7">
        <f t="shared" si="3"/>
        <v>43125</v>
      </c>
      <c r="S26" s="6">
        <v>81</v>
      </c>
      <c r="T26" s="6">
        <v>12</v>
      </c>
      <c r="V26">
        <v>43125</v>
      </c>
    </row>
    <row r="27" spans="1:22" x14ac:dyDescent="0.2">
      <c r="A27">
        <f t="shared" si="0"/>
        <v>2</v>
      </c>
      <c r="B27">
        <v>26</v>
      </c>
      <c r="C27" s="6" t="s">
        <v>15</v>
      </c>
      <c r="D27" s="6">
        <v>1</v>
      </c>
      <c r="E27" s="6">
        <v>2018</v>
      </c>
      <c r="F27" s="6">
        <v>134</v>
      </c>
      <c r="G27" s="6">
        <v>49</v>
      </c>
      <c r="H27" s="8">
        <v>0.36567164179104478</v>
      </c>
      <c r="I27" s="8">
        <v>-0.55083095837968976</v>
      </c>
      <c r="J27" s="6">
        <v>59</v>
      </c>
      <c r="K27" s="6">
        <v>15</v>
      </c>
      <c r="L27" s="8">
        <v>0.25423728813559321</v>
      </c>
      <c r="M27" s="8">
        <v>-1.0761394328160512</v>
      </c>
      <c r="N27" s="6">
        <f t="shared" si="1"/>
        <v>85</v>
      </c>
      <c r="O27" s="6">
        <f t="shared" si="2"/>
        <v>44</v>
      </c>
      <c r="P27" s="6"/>
      <c r="Q27" s="6"/>
      <c r="R27" s="7">
        <f t="shared" si="3"/>
        <v>43126</v>
      </c>
      <c r="S27" s="6">
        <v>59</v>
      </c>
      <c r="T27" s="6">
        <v>15</v>
      </c>
      <c r="V27">
        <v>43126</v>
      </c>
    </row>
    <row r="28" spans="1:22" x14ac:dyDescent="0.2">
      <c r="A28">
        <f t="shared" si="0"/>
        <v>2</v>
      </c>
      <c r="B28">
        <v>27</v>
      </c>
      <c r="C28" s="6" t="s">
        <v>15</v>
      </c>
      <c r="D28" s="6">
        <v>1</v>
      </c>
      <c r="E28" s="6">
        <v>2018</v>
      </c>
      <c r="F28" s="6">
        <v>127</v>
      </c>
      <c r="G28" s="6">
        <v>23</v>
      </c>
      <c r="H28" s="8">
        <v>0.18110236220472442</v>
      </c>
      <c r="I28" s="8">
        <v>-1.5088966832122228</v>
      </c>
      <c r="J28" s="6">
        <v>55</v>
      </c>
      <c r="K28" s="6">
        <v>7</v>
      </c>
      <c r="L28" s="8">
        <v>0.12727272727272726</v>
      </c>
      <c r="M28" s="8">
        <v>-1.9252908618525777</v>
      </c>
      <c r="N28" s="6">
        <f t="shared" si="1"/>
        <v>104</v>
      </c>
      <c r="O28" s="6">
        <f t="shared" si="2"/>
        <v>48</v>
      </c>
      <c r="P28" s="6"/>
      <c r="Q28" s="6"/>
      <c r="R28" s="7">
        <f t="shared" si="3"/>
        <v>43127</v>
      </c>
      <c r="S28" s="6">
        <v>55</v>
      </c>
      <c r="T28" s="6">
        <v>7</v>
      </c>
      <c r="V28">
        <v>43127</v>
      </c>
    </row>
    <row r="29" spans="1:22" x14ac:dyDescent="0.2">
      <c r="A29">
        <f t="shared" si="0"/>
        <v>2</v>
      </c>
      <c r="B29">
        <v>28</v>
      </c>
      <c r="C29" s="6" t="s">
        <v>15</v>
      </c>
      <c r="D29" s="6">
        <v>1</v>
      </c>
      <c r="E29" s="6">
        <v>2018</v>
      </c>
      <c r="F29" s="6">
        <v>210</v>
      </c>
      <c r="G29" s="6">
        <v>85</v>
      </c>
      <c r="H29" s="8">
        <v>0.40476190476190477</v>
      </c>
      <c r="I29" s="8">
        <v>-0.38566248081198462</v>
      </c>
      <c r="J29" s="6">
        <v>91</v>
      </c>
      <c r="K29" s="6">
        <v>19</v>
      </c>
      <c r="L29" s="8">
        <v>0.2087912087912088</v>
      </c>
      <c r="M29" s="8">
        <v>-1.3322271398496148</v>
      </c>
      <c r="N29" s="6">
        <f t="shared" si="1"/>
        <v>125</v>
      </c>
      <c r="O29" s="6">
        <f t="shared" si="2"/>
        <v>72</v>
      </c>
      <c r="P29" s="6"/>
      <c r="Q29" s="6"/>
      <c r="R29" s="7">
        <f t="shared" si="3"/>
        <v>43128</v>
      </c>
      <c r="S29" s="6">
        <v>91</v>
      </c>
      <c r="T29" s="6">
        <v>19</v>
      </c>
      <c r="V29">
        <v>43128</v>
      </c>
    </row>
    <row r="30" spans="1:22" x14ac:dyDescent="0.2">
      <c r="A30">
        <f t="shared" si="0"/>
        <v>2</v>
      </c>
      <c r="B30">
        <v>29</v>
      </c>
      <c r="C30" s="6" t="s">
        <v>15</v>
      </c>
      <c r="D30" s="6">
        <v>1</v>
      </c>
      <c r="E30" s="6">
        <v>2018</v>
      </c>
      <c r="F30" s="6">
        <v>189</v>
      </c>
      <c r="G30" s="6">
        <v>77</v>
      </c>
      <c r="H30" s="8">
        <v>0.40740740740740738</v>
      </c>
      <c r="I30" s="8">
        <v>-0.3746934494414107</v>
      </c>
      <c r="J30" s="6">
        <v>90</v>
      </c>
      <c r="K30" s="6">
        <v>22</v>
      </c>
      <c r="L30" s="8">
        <v>0.24444444444444444</v>
      </c>
      <c r="M30" s="8">
        <v>-1.1284652518177909</v>
      </c>
      <c r="N30" s="6">
        <f t="shared" si="1"/>
        <v>112</v>
      </c>
      <c r="O30" s="6">
        <f t="shared" si="2"/>
        <v>68</v>
      </c>
      <c r="P30" s="6"/>
      <c r="Q30" s="6"/>
      <c r="R30" s="7">
        <f t="shared" si="3"/>
        <v>43129</v>
      </c>
      <c r="S30" s="6">
        <v>90</v>
      </c>
      <c r="T30" s="6">
        <v>22</v>
      </c>
      <c r="V30">
        <v>43129</v>
      </c>
    </row>
    <row r="31" spans="1:22" x14ac:dyDescent="0.2">
      <c r="A31">
        <f t="shared" si="0"/>
        <v>2</v>
      </c>
      <c r="B31">
        <v>30</v>
      </c>
      <c r="C31" s="6" t="s">
        <v>15</v>
      </c>
      <c r="D31" s="6">
        <v>1</v>
      </c>
      <c r="E31" s="6">
        <v>2018</v>
      </c>
      <c r="F31" s="6">
        <v>197</v>
      </c>
      <c r="G31" s="6">
        <v>76</v>
      </c>
      <c r="H31" s="8">
        <v>0.38578680203045684</v>
      </c>
      <c r="I31" s="8">
        <v>-0.46505720531041</v>
      </c>
      <c r="J31" s="6">
        <v>91</v>
      </c>
      <c r="K31" s="6">
        <v>15</v>
      </c>
      <c r="L31" s="8">
        <v>0.16483516483516483</v>
      </c>
      <c r="M31" s="8">
        <v>-1.622683139184121</v>
      </c>
      <c r="N31" s="6">
        <f t="shared" si="1"/>
        <v>121</v>
      </c>
      <c r="O31" s="6">
        <f t="shared" si="2"/>
        <v>76</v>
      </c>
      <c r="P31" s="6"/>
      <c r="Q31" s="6"/>
      <c r="R31" s="7">
        <f t="shared" si="3"/>
        <v>43130</v>
      </c>
      <c r="S31" s="6">
        <v>91</v>
      </c>
      <c r="T31" s="6">
        <v>15</v>
      </c>
      <c r="V31">
        <v>43130</v>
      </c>
    </row>
    <row r="32" spans="1:22" x14ac:dyDescent="0.2">
      <c r="A32">
        <f t="shared" si="0"/>
        <v>2</v>
      </c>
      <c r="B32">
        <v>31</v>
      </c>
      <c r="C32" s="6" t="s">
        <v>15</v>
      </c>
      <c r="D32" s="6">
        <v>1</v>
      </c>
      <c r="E32" s="6">
        <v>2018</v>
      </c>
      <c r="F32" s="6">
        <v>183</v>
      </c>
      <c r="G32" s="6">
        <v>77</v>
      </c>
      <c r="H32" s="8">
        <v>0.42076502732240439</v>
      </c>
      <c r="I32" s="8">
        <v>-0.31963367225838318</v>
      </c>
      <c r="J32" s="6">
        <v>101</v>
      </c>
      <c r="K32" s="6">
        <v>15</v>
      </c>
      <c r="L32" s="8">
        <v>0.14851485148514851</v>
      </c>
      <c r="M32" s="8">
        <v>-1.7462970951512977</v>
      </c>
      <c r="N32" s="6">
        <f t="shared" si="1"/>
        <v>106</v>
      </c>
      <c r="O32" s="6">
        <f t="shared" si="2"/>
        <v>86</v>
      </c>
      <c r="P32" s="6"/>
      <c r="Q32" s="6"/>
      <c r="R32" s="7">
        <f t="shared" si="3"/>
        <v>43131</v>
      </c>
      <c r="S32" s="6">
        <v>101</v>
      </c>
      <c r="T32" s="6">
        <v>15</v>
      </c>
      <c r="V32">
        <v>43131</v>
      </c>
    </row>
    <row r="33" spans="1:22" x14ac:dyDescent="0.2">
      <c r="A33">
        <f t="shared" si="0"/>
        <v>1</v>
      </c>
      <c r="B33">
        <v>1</v>
      </c>
      <c r="C33" s="6" t="s">
        <v>14</v>
      </c>
      <c r="D33" s="6">
        <v>2</v>
      </c>
      <c r="E33" s="6">
        <v>2018</v>
      </c>
      <c r="F33" s="6">
        <v>191</v>
      </c>
      <c r="G33" s="6">
        <v>74</v>
      </c>
      <c r="H33" s="8">
        <v>0.38743455497382201</v>
      </c>
      <c r="I33" s="8">
        <v>-0.45810884159358622</v>
      </c>
      <c r="J33" s="6">
        <v>88</v>
      </c>
      <c r="K33" s="6">
        <v>14</v>
      </c>
      <c r="L33" s="8">
        <v>0.15909090909090909</v>
      </c>
      <c r="M33" s="8">
        <v>-1.6650077635889113</v>
      </c>
      <c r="N33" s="6">
        <f t="shared" si="1"/>
        <v>117</v>
      </c>
      <c r="O33" s="6">
        <f t="shared" si="2"/>
        <v>74</v>
      </c>
      <c r="P33" s="6"/>
      <c r="Q33" s="6"/>
      <c r="R33" s="7">
        <f t="shared" si="3"/>
        <v>43132</v>
      </c>
      <c r="S33" s="6">
        <v>88</v>
      </c>
      <c r="T33" s="6">
        <v>14</v>
      </c>
      <c r="V33">
        <v>43132</v>
      </c>
    </row>
    <row r="34" spans="1:22" x14ac:dyDescent="0.2">
      <c r="A34">
        <f t="shared" si="0"/>
        <v>1</v>
      </c>
      <c r="B34">
        <v>2</v>
      </c>
      <c r="C34" s="6" t="s">
        <v>14</v>
      </c>
      <c r="D34" s="6">
        <v>2</v>
      </c>
      <c r="E34" s="6">
        <v>2018</v>
      </c>
      <c r="F34" s="6">
        <v>150</v>
      </c>
      <c r="G34" s="6">
        <v>49</v>
      </c>
      <c r="H34" s="8">
        <v>0.32666666666666666</v>
      </c>
      <c r="I34" s="8">
        <v>-0.72330021873063288</v>
      </c>
      <c r="J34" s="6">
        <v>71</v>
      </c>
      <c r="K34" s="6">
        <v>11</v>
      </c>
      <c r="L34" s="8">
        <v>0.15492957746478872</v>
      </c>
      <c r="M34" s="8">
        <v>-1.6964492894237302</v>
      </c>
      <c r="N34" s="6">
        <f t="shared" si="1"/>
        <v>101</v>
      </c>
      <c r="O34" s="6">
        <f t="shared" si="2"/>
        <v>60</v>
      </c>
      <c r="P34" s="6"/>
      <c r="Q34" s="6"/>
      <c r="R34" s="7">
        <f t="shared" si="3"/>
        <v>43133</v>
      </c>
      <c r="S34" s="6">
        <v>71</v>
      </c>
      <c r="T34" s="6">
        <v>11</v>
      </c>
      <c r="V34">
        <v>43133</v>
      </c>
    </row>
    <row r="35" spans="1:22" x14ac:dyDescent="0.2">
      <c r="A35">
        <f t="shared" si="0"/>
        <v>1</v>
      </c>
      <c r="B35">
        <v>3</v>
      </c>
      <c r="C35" s="6" t="s">
        <v>14</v>
      </c>
      <c r="D35" s="6">
        <v>2</v>
      </c>
      <c r="E35" s="6">
        <v>2018</v>
      </c>
      <c r="F35" s="6">
        <v>136</v>
      </c>
      <c r="G35" s="6">
        <v>20</v>
      </c>
      <c r="H35" s="8">
        <v>0.14705882352941177</v>
      </c>
      <c r="I35" s="8">
        <v>-1.7578579175523736</v>
      </c>
      <c r="J35" s="6">
        <v>63</v>
      </c>
      <c r="K35" s="6">
        <v>9</v>
      </c>
      <c r="L35" s="8">
        <v>0.14285714285714285</v>
      </c>
      <c r="M35" s="8">
        <v>-1.791759469228055</v>
      </c>
      <c r="N35" s="6">
        <f t="shared" si="1"/>
        <v>116</v>
      </c>
      <c r="O35" s="6">
        <f t="shared" si="2"/>
        <v>54</v>
      </c>
      <c r="P35" s="6"/>
      <c r="Q35" s="6"/>
      <c r="R35" s="7">
        <f t="shared" si="3"/>
        <v>43134</v>
      </c>
      <c r="S35" s="6">
        <v>63</v>
      </c>
      <c r="T35" s="6">
        <v>9</v>
      </c>
      <c r="V35">
        <v>43134</v>
      </c>
    </row>
    <row r="36" spans="1:22" x14ac:dyDescent="0.2">
      <c r="A36">
        <f t="shared" si="0"/>
        <v>1</v>
      </c>
      <c r="B36">
        <v>4</v>
      </c>
      <c r="C36" s="6" t="s">
        <v>14</v>
      </c>
      <c r="D36" s="6">
        <v>2</v>
      </c>
      <c r="E36" s="6">
        <v>2018</v>
      </c>
      <c r="F36" s="6">
        <v>229</v>
      </c>
      <c r="G36" s="6">
        <v>76</v>
      </c>
      <c r="H36" s="8">
        <v>0.33187772925764192</v>
      </c>
      <c r="I36" s="8">
        <v>-0.69970458110610434</v>
      </c>
      <c r="J36" s="6">
        <v>91</v>
      </c>
      <c r="K36" s="6">
        <v>21</v>
      </c>
      <c r="L36" s="8">
        <v>0.23076923076923078</v>
      </c>
      <c r="M36" s="8">
        <v>-1.2039728043259359</v>
      </c>
      <c r="N36" s="6">
        <f t="shared" si="1"/>
        <v>153</v>
      </c>
      <c r="O36" s="6">
        <f t="shared" si="2"/>
        <v>70</v>
      </c>
      <c r="P36" s="6"/>
      <c r="Q36" s="6"/>
      <c r="R36" s="7">
        <f t="shared" si="3"/>
        <v>43135</v>
      </c>
      <c r="S36" s="6">
        <v>91</v>
      </c>
      <c r="T36" s="6">
        <v>21</v>
      </c>
      <c r="V36">
        <v>43135</v>
      </c>
    </row>
    <row r="37" spans="1:22" x14ac:dyDescent="0.2">
      <c r="A37">
        <f t="shared" si="0"/>
        <v>1</v>
      </c>
      <c r="B37">
        <v>5</v>
      </c>
      <c r="C37" s="6" t="s">
        <v>14</v>
      </c>
      <c r="D37" s="6">
        <v>2</v>
      </c>
      <c r="E37" s="6">
        <v>2018</v>
      </c>
      <c r="F37" s="6">
        <v>205</v>
      </c>
      <c r="G37" s="6">
        <v>74</v>
      </c>
      <c r="H37" s="8">
        <v>0.36097560975609755</v>
      </c>
      <c r="I37" s="8">
        <v>-0.57113222999698188</v>
      </c>
      <c r="J37" s="6">
        <v>76</v>
      </c>
      <c r="K37" s="6">
        <v>13</v>
      </c>
      <c r="L37" s="8">
        <v>0.17105263157894737</v>
      </c>
      <c r="M37" s="8">
        <v>-1.5781853689299961</v>
      </c>
      <c r="N37" s="6">
        <f t="shared" si="1"/>
        <v>131</v>
      </c>
      <c r="O37" s="6">
        <f t="shared" si="2"/>
        <v>63</v>
      </c>
      <c r="P37" s="6"/>
      <c r="Q37" s="6"/>
      <c r="R37" s="7">
        <f t="shared" si="3"/>
        <v>43136</v>
      </c>
      <c r="S37" s="6">
        <v>76</v>
      </c>
      <c r="T37" s="6">
        <v>13</v>
      </c>
      <c r="V37">
        <v>43136</v>
      </c>
    </row>
    <row r="38" spans="1:22" x14ac:dyDescent="0.2">
      <c r="A38">
        <f t="shared" si="0"/>
        <v>1</v>
      </c>
      <c r="B38">
        <v>6</v>
      </c>
      <c r="C38" s="6" t="s">
        <v>14</v>
      </c>
      <c r="D38" s="6">
        <v>2</v>
      </c>
      <c r="E38" s="6">
        <v>2018</v>
      </c>
      <c r="F38" s="6">
        <v>220</v>
      </c>
      <c r="G38" s="6">
        <v>69</v>
      </c>
      <c r="H38" s="8">
        <v>0.31363636363636366</v>
      </c>
      <c r="I38" s="8">
        <v>-0.78317333221766483</v>
      </c>
      <c r="J38" s="6">
        <v>73</v>
      </c>
      <c r="K38" s="6">
        <v>17</v>
      </c>
      <c r="L38" s="8">
        <v>0.23287671232876711</v>
      </c>
      <c r="M38" s="8">
        <v>-1.1921383466789333</v>
      </c>
      <c r="N38" s="6">
        <f t="shared" si="1"/>
        <v>151</v>
      </c>
      <c r="O38" s="6">
        <f t="shared" si="2"/>
        <v>56</v>
      </c>
      <c r="P38" s="6"/>
      <c r="Q38" s="6"/>
      <c r="R38" s="7">
        <f t="shared" si="3"/>
        <v>43137</v>
      </c>
      <c r="S38" s="6">
        <v>73</v>
      </c>
      <c r="T38" s="6">
        <v>17</v>
      </c>
      <c r="V38">
        <v>43137</v>
      </c>
    </row>
    <row r="39" spans="1:22" x14ac:dyDescent="0.2">
      <c r="A39">
        <f t="shared" si="0"/>
        <v>1</v>
      </c>
      <c r="B39">
        <v>7</v>
      </c>
      <c r="C39" s="6" t="s">
        <v>14</v>
      </c>
      <c r="D39" s="6">
        <v>2</v>
      </c>
      <c r="E39" s="6">
        <v>2018</v>
      </c>
      <c r="F39" s="6">
        <v>204</v>
      </c>
      <c r="G39" s="6">
        <v>75</v>
      </c>
      <c r="H39" s="8">
        <v>0.36764705882352944</v>
      </c>
      <c r="I39" s="8">
        <v>-0.5423242908253616</v>
      </c>
      <c r="J39" s="6">
        <v>90</v>
      </c>
      <c r="K39" s="6">
        <v>14</v>
      </c>
      <c r="L39" s="8">
        <v>0.15555555555555556</v>
      </c>
      <c r="M39" s="8">
        <v>-1.6916760106710724</v>
      </c>
      <c r="N39" s="6">
        <f t="shared" si="1"/>
        <v>129</v>
      </c>
      <c r="O39" s="6">
        <f t="shared" si="2"/>
        <v>76</v>
      </c>
      <c r="P39" s="6"/>
      <c r="Q39" s="6"/>
      <c r="R39" s="7">
        <f t="shared" si="3"/>
        <v>43138</v>
      </c>
      <c r="S39" s="6">
        <v>90</v>
      </c>
      <c r="T39" s="6">
        <v>14</v>
      </c>
      <c r="V39">
        <v>43138</v>
      </c>
    </row>
    <row r="40" spans="1:22" x14ac:dyDescent="0.2">
      <c r="A40">
        <f t="shared" si="0"/>
        <v>1</v>
      </c>
      <c r="B40">
        <v>8</v>
      </c>
      <c r="C40" s="6" t="s">
        <v>14</v>
      </c>
      <c r="D40" s="6">
        <v>2</v>
      </c>
      <c r="E40" s="6">
        <v>2018</v>
      </c>
      <c r="F40" s="6">
        <v>243</v>
      </c>
      <c r="G40" s="6">
        <v>90</v>
      </c>
      <c r="H40" s="8">
        <v>0.37037037037037035</v>
      </c>
      <c r="I40" s="8">
        <v>-0.5306282510621706</v>
      </c>
      <c r="J40" s="6">
        <v>84</v>
      </c>
      <c r="K40" s="6">
        <v>8</v>
      </c>
      <c r="L40" s="8">
        <v>9.5238095238095233E-2</v>
      </c>
      <c r="M40" s="8">
        <v>-2.2512917986064953</v>
      </c>
      <c r="N40" s="6">
        <f t="shared" si="1"/>
        <v>153</v>
      </c>
      <c r="O40" s="6">
        <f t="shared" si="2"/>
        <v>76</v>
      </c>
      <c r="P40" s="6"/>
      <c r="Q40" s="6"/>
      <c r="R40" s="7">
        <f t="shared" si="3"/>
        <v>43139</v>
      </c>
      <c r="S40" s="6">
        <v>84</v>
      </c>
      <c r="T40" s="6">
        <v>8</v>
      </c>
      <c r="V40">
        <v>43139</v>
      </c>
    </row>
    <row r="41" spans="1:22" x14ac:dyDescent="0.2">
      <c r="A41">
        <f t="shared" si="0"/>
        <v>1</v>
      </c>
      <c r="B41">
        <v>9</v>
      </c>
      <c r="C41" s="6" t="s">
        <v>14</v>
      </c>
      <c r="D41" s="6">
        <v>2</v>
      </c>
      <c r="E41" s="6">
        <v>2018</v>
      </c>
      <c r="F41" s="6">
        <v>147</v>
      </c>
      <c r="G41" s="6">
        <v>71</v>
      </c>
      <c r="H41" s="8">
        <v>0.48299319727891155</v>
      </c>
      <c r="I41" s="8">
        <v>-6.8053463245015752E-2</v>
      </c>
      <c r="J41" s="6">
        <v>70</v>
      </c>
      <c r="K41" s="6">
        <v>16</v>
      </c>
      <c r="L41" s="8">
        <v>0.22857142857142856</v>
      </c>
      <c r="M41" s="8">
        <v>-1.2163953243244932</v>
      </c>
      <c r="N41" s="6">
        <f t="shared" si="1"/>
        <v>76</v>
      </c>
      <c r="O41" s="6">
        <f t="shared" si="2"/>
        <v>54</v>
      </c>
      <c r="P41" s="6"/>
      <c r="Q41" s="6"/>
      <c r="R41" s="7">
        <f t="shared" si="3"/>
        <v>43140</v>
      </c>
      <c r="S41" s="6">
        <v>70</v>
      </c>
      <c r="T41" s="6">
        <v>16</v>
      </c>
      <c r="V41">
        <v>43140</v>
      </c>
    </row>
    <row r="42" spans="1:22" x14ac:dyDescent="0.2">
      <c r="A42">
        <f t="shared" si="0"/>
        <v>1</v>
      </c>
      <c r="B42">
        <v>10</v>
      </c>
      <c r="C42" s="6" t="s">
        <v>14</v>
      </c>
      <c r="D42" s="6">
        <v>2</v>
      </c>
      <c r="E42" s="6">
        <v>2018</v>
      </c>
      <c r="F42" s="6">
        <v>132</v>
      </c>
      <c r="G42" s="6">
        <v>24</v>
      </c>
      <c r="H42" s="8">
        <v>0.18181818181818182</v>
      </c>
      <c r="I42" s="8">
        <v>-1.5040773967762739</v>
      </c>
      <c r="J42" s="6">
        <v>80</v>
      </c>
      <c r="K42" s="6">
        <v>11</v>
      </c>
      <c r="L42" s="8">
        <v>0.13750000000000001</v>
      </c>
      <c r="M42" s="8">
        <v>-1.8362112317988888</v>
      </c>
      <c r="N42" s="6">
        <f t="shared" si="1"/>
        <v>108</v>
      </c>
      <c r="O42" s="6">
        <f t="shared" si="2"/>
        <v>69</v>
      </c>
      <c r="P42" s="6"/>
      <c r="Q42" s="6"/>
      <c r="R42" s="7">
        <f t="shared" si="3"/>
        <v>43141</v>
      </c>
      <c r="S42" s="6">
        <v>80</v>
      </c>
      <c r="T42" s="6">
        <v>11</v>
      </c>
      <c r="V42">
        <v>43141</v>
      </c>
    </row>
    <row r="43" spans="1:22" x14ac:dyDescent="0.2">
      <c r="A43">
        <f t="shared" si="0"/>
        <v>1</v>
      </c>
      <c r="B43">
        <v>11</v>
      </c>
      <c r="C43" s="6" t="s">
        <v>14</v>
      </c>
      <c r="D43" s="6">
        <v>2</v>
      </c>
      <c r="E43" s="6">
        <v>2018</v>
      </c>
      <c r="F43" s="6">
        <v>230</v>
      </c>
      <c r="G43" s="6">
        <v>81</v>
      </c>
      <c r="H43" s="8">
        <v>0.35217391304347828</v>
      </c>
      <c r="I43" s="8">
        <v>-0.6094971512730204</v>
      </c>
      <c r="J43" s="6">
        <v>85</v>
      </c>
      <c r="K43" s="6">
        <v>23</v>
      </c>
      <c r="L43" s="8">
        <v>0.27058823529411763</v>
      </c>
      <c r="M43" s="8">
        <v>-0.99164016911594199</v>
      </c>
      <c r="N43" s="6">
        <f t="shared" si="1"/>
        <v>149</v>
      </c>
      <c r="O43" s="6">
        <f t="shared" si="2"/>
        <v>62</v>
      </c>
      <c r="P43" s="6"/>
      <c r="Q43" s="6"/>
      <c r="R43" s="7">
        <f t="shared" si="3"/>
        <v>43142</v>
      </c>
      <c r="S43" s="6">
        <v>85</v>
      </c>
      <c r="T43" s="6">
        <v>23</v>
      </c>
      <c r="V43">
        <v>43142</v>
      </c>
    </row>
    <row r="44" spans="1:22" x14ac:dyDescent="0.2">
      <c r="A44">
        <f t="shared" si="0"/>
        <v>1</v>
      </c>
      <c r="B44">
        <v>12</v>
      </c>
      <c r="C44" s="6" t="s">
        <v>14</v>
      </c>
      <c r="D44" s="6">
        <v>2</v>
      </c>
      <c r="E44" s="6">
        <v>2018</v>
      </c>
      <c r="F44" s="6">
        <v>220</v>
      </c>
      <c r="G44" s="6">
        <v>89</v>
      </c>
      <c r="H44" s="8">
        <v>0.40454545454545454</v>
      </c>
      <c r="I44" s="8">
        <v>-0.38656095346901165</v>
      </c>
      <c r="J44" s="6">
        <v>79</v>
      </c>
      <c r="K44" s="6">
        <v>14</v>
      </c>
      <c r="L44" s="8">
        <v>0.17721518987341772</v>
      </c>
      <c r="M44" s="8">
        <v>-1.5353299402803784</v>
      </c>
      <c r="N44" s="6">
        <f t="shared" si="1"/>
        <v>131</v>
      </c>
      <c r="O44" s="6">
        <f t="shared" si="2"/>
        <v>65</v>
      </c>
      <c r="P44" s="6"/>
      <c r="Q44" s="6"/>
      <c r="R44" s="7">
        <f t="shared" si="3"/>
        <v>43143</v>
      </c>
      <c r="S44" s="6">
        <v>79</v>
      </c>
      <c r="T44" s="6">
        <v>14</v>
      </c>
      <c r="V44">
        <v>43143</v>
      </c>
    </row>
    <row r="45" spans="1:22" x14ac:dyDescent="0.2">
      <c r="A45">
        <f t="shared" si="0"/>
        <v>1</v>
      </c>
      <c r="B45">
        <v>13</v>
      </c>
      <c r="C45" s="6" t="s">
        <v>14</v>
      </c>
      <c r="D45" s="6">
        <v>2</v>
      </c>
      <c r="E45" s="6">
        <v>2018</v>
      </c>
      <c r="F45" s="6">
        <v>199</v>
      </c>
      <c r="G45" s="6">
        <v>64</v>
      </c>
      <c r="H45" s="8">
        <v>0.32160804020100503</v>
      </c>
      <c r="I45" s="8">
        <v>-0.74639169507875747</v>
      </c>
      <c r="J45" s="6">
        <v>71</v>
      </c>
      <c r="K45" s="6">
        <v>17</v>
      </c>
      <c r="L45" s="8">
        <v>0.23943661971830985</v>
      </c>
      <c r="M45" s="8">
        <v>-1.1557707025080584</v>
      </c>
      <c r="N45" s="6">
        <f t="shared" si="1"/>
        <v>135</v>
      </c>
      <c r="O45" s="6">
        <f t="shared" si="2"/>
        <v>54</v>
      </c>
      <c r="P45" s="6"/>
      <c r="Q45" s="6"/>
      <c r="R45" s="7">
        <f t="shared" si="3"/>
        <v>43144</v>
      </c>
      <c r="S45" s="6">
        <v>71</v>
      </c>
      <c r="T45" s="6">
        <v>17</v>
      </c>
      <c r="V45">
        <v>43144</v>
      </c>
    </row>
    <row r="46" spans="1:22" x14ac:dyDescent="0.2">
      <c r="A46">
        <f t="shared" si="0"/>
        <v>1</v>
      </c>
      <c r="B46">
        <v>14</v>
      </c>
      <c r="C46" s="6" t="s">
        <v>14</v>
      </c>
      <c r="D46" s="6">
        <v>2</v>
      </c>
      <c r="E46" s="6">
        <v>2018</v>
      </c>
      <c r="F46" s="6">
        <v>182</v>
      </c>
      <c r="G46" s="6">
        <v>66</v>
      </c>
      <c r="H46" s="8">
        <v>0.36263736263736263</v>
      </c>
      <c r="I46" s="8">
        <v>-0.56393544907993909</v>
      </c>
      <c r="J46" s="6">
        <v>81</v>
      </c>
      <c r="K46" s="6">
        <v>18</v>
      </c>
      <c r="L46" s="8">
        <v>0.22222222222222221</v>
      </c>
      <c r="M46" s="8">
        <v>-1.2527629684953681</v>
      </c>
      <c r="N46" s="6">
        <f t="shared" si="1"/>
        <v>116</v>
      </c>
      <c r="O46" s="6">
        <f t="shared" si="2"/>
        <v>63</v>
      </c>
      <c r="P46" s="6"/>
      <c r="Q46" s="6"/>
      <c r="R46" s="7">
        <f t="shared" si="3"/>
        <v>43145</v>
      </c>
      <c r="S46" s="6">
        <v>81</v>
      </c>
      <c r="T46" s="6">
        <v>18</v>
      </c>
      <c r="V46">
        <v>43145</v>
      </c>
    </row>
    <row r="47" spans="1:22" x14ac:dyDescent="0.2">
      <c r="A47">
        <f t="shared" si="0"/>
        <v>1</v>
      </c>
      <c r="B47">
        <v>15</v>
      </c>
      <c r="C47" s="6" t="s">
        <v>14</v>
      </c>
      <c r="D47" s="6">
        <v>2</v>
      </c>
      <c r="E47" s="6">
        <v>2018</v>
      </c>
      <c r="F47" s="6">
        <v>205</v>
      </c>
      <c r="G47" s="6">
        <v>81</v>
      </c>
      <c r="H47" s="8">
        <v>0.39512195121951221</v>
      </c>
      <c r="I47" s="8">
        <v>-0.42583241093259799</v>
      </c>
      <c r="J47" s="6">
        <v>92</v>
      </c>
      <c r="K47" s="6">
        <v>7</v>
      </c>
      <c r="L47" s="8">
        <v>7.6086956521739135E-2</v>
      </c>
      <c r="M47" s="8">
        <v>-2.4967411074350032</v>
      </c>
      <c r="N47" s="6">
        <f t="shared" si="1"/>
        <v>124</v>
      </c>
      <c r="O47" s="6">
        <f t="shared" si="2"/>
        <v>85</v>
      </c>
      <c r="P47" s="6"/>
      <c r="Q47" s="6"/>
      <c r="R47" s="7">
        <f t="shared" si="3"/>
        <v>43146</v>
      </c>
      <c r="S47" s="6">
        <v>92</v>
      </c>
      <c r="T47" s="6">
        <v>7</v>
      </c>
      <c r="V47">
        <v>43146</v>
      </c>
    </row>
    <row r="48" spans="1:22" x14ac:dyDescent="0.2">
      <c r="A48">
        <f t="shared" si="0"/>
        <v>2</v>
      </c>
      <c r="B48">
        <v>16</v>
      </c>
      <c r="C48" s="6" t="s">
        <v>14</v>
      </c>
      <c r="D48" s="6">
        <v>2</v>
      </c>
      <c r="E48" s="6">
        <v>2018</v>
      </c>
      <c r="F48" s="6">
        <v>199</v>
      </c>
      <c r="G48" s="6">
        <v>43</v>
      </c>
      <c r="H48" s="8">
        <v>0.21608040201005024</v>
      </c>
      <c r="I48" s="8">
        <v>-1.2886558915559747</v>
      </c>
      <c r="J48" s="6">
        <v>68</v>
      </c>
      <c r="K48" s="6">
        <v>14</v>
      </c>
      <c r="L48" s="8">
        <v>0.20588235294117646</v>
      </c>
      <c r="M48" s="8">
        <v>-1.3499267169490159</v>
      </c>
      <c r="N48" s="6">
        <f t="shared" si="1"/>
        <v>156</v>
      </c>
      <c r="O48" s="6">
        <f t="shared" si="2"/>
        <v>54</v>
      </c>
      <c r="P48" s="6"/>
      <c r="Q48" s="6"/>
      <c r="R48" s="7">
        <f t="shared" si="3"/>
        <v>43147</v>
      </c>
      <c r="S48" s="6">
        <v>68</v>
      </c>
      <c r="T48" s="6">
        <v>14</v>
      </c>
      <c r="V48">
        <v>43147</v>
      </c>
    </row>
    <row r="49" spans="1:22" x14ac:dyDescent="0.2">
      <c r="A49">
        <f t="shared" si="0"/>
        <v>2</v>
      </c>
      <c r="B49">
        <v>17</v>
      </c>
      <c r="C49" s="6" t="s">
        <v>14</v>
      </c>
      <c r="D49" s="6">
        <v>2</v>
      </c>
      <c r="E49" s="6">
        <v>2018</v>
      </c>
      <c r="F49" s="6">
        <v>119</v>
      </c>
      <c r="G49" s="6">
        <v>20</v>
      </c>
      <c r="H49" s="8">
        <v>0.16806722689075632</v>
      </c>
      <c r="I49" s="8">
        <v>-1.5993875765805987</v>
      </c>
      <c r="J49" s="6">
        <v>64</v>
      </c>
      <c r="K49" s="6">
        <v>22</v>
      </c>
      <c r="L49" s="8">
        <v>0.34375</v>
      </c>
      <c r="M49" s="8">
        <v>-0.64662716492505246</v>
      </c>
      <c r="N49" s="6">
        <f t="shared" si="1"/>
        <v>99</v>
      </c>
      <c r="O49" s="6">
        <f t="shared" si="2"/>
        <v>42</v>
      </c>
      <c r="P49" s="6"/>
      <c r="Q49" s="6"/>
      <c r="R49" s="7">
        <f t="shared" si="3"/>
        <v>43148</v>
      </c>
      <c r="S49" s="6">
        <v>64</v>
      </c>
      <c r="T49" s="6">
        <v>22</v>
      </c>
      <c r="V49">
        <v>43148</v>
      </c>
    </row>
    <row r="50" spans="1:22" x14ac:dyDescent="0.2">
      <c r="A50">
        <f t="shared" si="0"/>
        <v>2</v>
      </c>
      <c r="B50">
        <v>18</v>
      </c>
      <c r="C50" s="6" t="s">
        <v>14</v>
      </c>
      <c r="D50" s="6">
        <v>2</v>
      </c>
      <c r="E50" s="6">
        <v>2018</v>
      </c>
      <c r="F50" s="6">
        <v>203</v>
      </c>
      <c r="G50" s="6">
        <v>81</v>
      </c>
      <c r="H50" s="8">
        <v>0.39901477832512317</v>
      </c>
      <c r="I50" s="8">
        <v>-0.40957189006081768</v>
      </c>
      <c r="J50" s="6">
        <v>72</v>
      </c>
      <c r="K50" s="6">
        <v>18</v>
      </c>
      <c r="L50" s="8">
        <v>0.25</v>
      </c>
      <c r="M50" s="8">
        <v>-1.0986122886681098</v>
      </c>
      <c r="N50" s="6">
        <f t="shared" si="1"/>
        <v>122</v>
      </c>
      <c r="O50" s="6">
        <f t="shared" si="2"/>
        <v>54</v>
      </c>
      <c r="P50" s="6"/>
      <c r="Q50" s="6"/>
      <c r="R50" s="7">
        <f t="shared" si="3"/>
        <v>43149</v>
      </c>
      <c r="S50" s="6">
        <v>72</v>
      </c>
      <c r="T50" s="6">
        <v>18</v>
      </c>
      <c r="V50">
        <v>43149</v>
      </c>
    </row>
    <row r="51" spans="1:22" x14ac:dyDescent="0.2">
      <c r="A51">
        <f t="shared" si="0"/>
        <v>2</v>
      </c>
      <c r="B51">
        <v>19</v>
      </c>
      <c r="C51" s="6" t="s">
        <v>14</v>
      </c>
      <c r="D51" s="6">
        <v>2</v>
      </c>
      <c r="E51" s="6">
        <v>2018</v>
      </c>
      <c r="F51" s="6">
        <v>216</v>
      </c>
      <c r="G51" s="6">
        <v>75</v>
      </c>
      <c r="H51" s="8">
        <v>0.34722222222222221</v>
      </c>
      <c r="I51" s="8">
        <v>-0.63127177684185787</v>
      </c>
      <c r="J51" s="6">
        <v>89</v>
      </c>
      <c r="K51" s="6">
        <v>16</v>
      </c>
      <c r="L51" s="8">
        <v>0.1797752808988764</v>
      </c>
      <c r="M51" s="8">
        <v>-1.51787071890861</v>
      </c>
      <c r="N51" s="6">
        <f t="shared" si="1"/>
        <v>141</v>
      </c>
      <c r="O51" s="6">
        <f t="shared" si="2"/>
        <v>73</v>
      </c>
      <c r="P51" s="6"/>
      <c r="Q51" s="6"/>
      <c r="R51" s="7">
        <f t="shared" si="3"/>
        <v>43150</v>
      </c>
      <c r="S51" s="6">
        <v>89</v>
      </c>
      <c r="T51" s="6">
        <v>16</v>
      </c>
      <c r="V51">
        <v>43150</v>
      </c>
    </row>
    <row r="52" spans="1:22" x14ac:dyDescent="0.2">
      <c r="A52">
        <f t="shared" si="0"/>
        <v>2</v>
      </c>
      <c r="B52">
        <v>20</v>
      </c>
      <c r="C52" s="6" t="s">
        <v>14</v>
      </c>
      <c r="D52" s="6">
        <v>2</v>
      </c>
      <c r="E52" s="6">
        <v>2018</v>
      </c>
      <c r="F52" s="6">
        <v>205</v>
      </c>
      <c r="G52" s="6">
        <v>75</v>
      </c>
      <c r="H52" s="8">
        <v>0.36585365853658536</v>
      </c>
      <c r="I52" s="8">
        <v>-0.55004633691927207</v>
      </c>
      <c r="J52" s="6">
        <v>57</v>
      </c>
      <c r="K52" s="6">
        <v>11</v>
      </c>
      <c r="L52" s="8">
        <v>0.19298245614035087</v>
      </c>
      <c r="M52" s="8">
        <v>-1.4307461236907246</v>
      </c>
      <c r="N52" s="6">
        <f t="shared" si="1"/>
        <v>130</v>
      </c>
      <c r="O52" s="6">
        <f t="shared" si="2"/>
        <v>46</v>
      </c>
      <c r="P52" s="6"/>
      <c r="Q52" s="6"/>
      <c r="R52" s="7">
        <f t="shared" si="3"/>
        <v>43151</v>
      </c>
      <c r="S52" s="6">
        <v>57</v>
      </c>
      <c r="T52" s="6">
        <v>11</v>
      </c>
      <c r="V52">
        <v>43151</v>
      </c>
    </row>
    <row r="53" spans="1:22" x14ac:dyDescent="0.2">
      <c r="A53">
        <f t="shared" si="0"/>
        <v>2</v>
      </c>
      <c r="B53">
        <v>21</v>
      </c>
      <c r="C53" s="6" t="s">
        <v>14</v>
      </c>
      <c r="D53" s="6">
        <v>2</v>
      </c>
      <c r="E53" s="6">
        <v>2018</v>
      </c>
      <c r="F53" s="6">
        <v>197</v>
      </c>
      <c r="G53" s="6">
        <v>78</v>
      </c>
      <c r="H53" s="8">
        <v>0.39593908629441626</v>
      </c>
      <c r="I53" s="8">
        <v>-0.42241466642193748</v>
      </c>
      <c r="J53" s="6">
        <v>83</v>
      </c>
      <c r="K53" s="6">
        <v>19</v>
      </c>
      <c r="L53" s="8">
        <v>0.2289156626506024</v>
      </c>
      <c r="M53" s="8">
        <v>-1.2144441041932317</v>
      </c>
      <c r="N53" s="6">
        <f t="shared" si="1"/>
        <v>119</v>
      </c>
      <c r="O53" s="6">
        <f t="shared" si="2"/>
        <v>64</v>
      </c>
      <c r="P53" s="6"/>
      <c r="Q53" s="6"/>
      <c r="R53" s="7">
        <f t="shared" si="3"/>
        <v>43152</v>
      </c>
      <c r="S53" s="6">
        <v>83</v>
      </c>
      <c r="T53" s="6">
        <v>19</v>
      </c>
      <c r="V53">
        <v>43152</v>
      </c>
    </row>
    <row r="54" spans="1:22" x14ac:dyDescent="0.2">
      <c r="A54">
        <f t="shared" si="0"/>
        <v>2</v>
      </c>
      <c r="B54">
        <v>22</v>
      </c>
      <c r="C54" s="6" t="s">
        <v>14</v>
      </c>
      <c r="D54" s="6">
        <v>2</v>
      </c>
      <c r="E54" s="6">
        <v>2018</v>
      </c>
      <c r="F54" s="6">
        <v>198</v>
      </c>
      <c r="G54" s="6">
        <v>61</v>
      </c>
      <c r="H54" s="8">
        <v>0.30808080808080807</v>
      </c>
      <c r="I54" s="8">
        <v>-0.80910706165481372</v>
      </c>
      <c r="J54" s="6">
        <v>96</v>
      </c>
      <c r="K54" s="6">
        <v>12</v>
      </c>
      <c r="L54" s="8">
        <v>0.125</v>
      </c>
      <c r="M54" s="8">
        <v>-1.9459101490553135</v>
      </c>
      <c r="N54" s="6">
        <f t="shared" si="1"/>
        <v>137</v>
      </c>
      <c r="O54" s="6">
        <f t="shared" si="2"/>
        <v>84</v>
      </c>
      <c r="P54" s="6"/>
      <c r="Q54" s="6"/>
      <c r="R54" s="7">
        <f t="shared" si="3"/>
        <v>43153</v>
      </c>
      <c r="S54" s="6">
        <v>96</v>
      </c>
      <c r="T54" s="6">
        <v>12</v>
      </c>
      <c r="V54">
        <v>43153</v>
      </c>
    </row>
    <row r="55" spans="1:22" x14ac:dyDescent="0.2">
      <c r="A55">
        <f t="shared" si="0"/>
        <v>2</v>
      </c>
      <c r="B55">
        <v>23</v>
      </c>
      <c r="C55" s="6" t="s">
        <v>14</v>
      </c>
      <c r="D55" s="6">
        <v>2</v>
      </c>
      <c r="E55" s="6">
        <v>2018</v>
      </c>
      <c r="F55" s="6">
        <v>149</v>
      </c>
      <c r="G55" s="6">
        <v>34</v>
      </c>
      <c r="H55" s="8">
        <v>0.22818791946308725</v>
      </c>
      <c r="I55" s="8">
        <v>-1.2185716037470886</v>
      </c>
      <c r="J55" s="6">
        <v>65</v>
      </c>
      <c r="K55" s="6">
        <v>11</v>
      </c>
      <c r="L55" s="8">
        <v>0.16923076923076924</v>
      </c>
      <c r="M55" s="8">
        <v>-1.5910887737659039</v>
      </c>
      <c r="N55" s="6">
        <f t="shared" si="1"/>
        <v>115</v>
      </c>
      <c r="O55" s="6">
        <f t="shared" si="2"/>
        <v>54</v>
      </c>
      <c r="P55" s="6"/>
      <c r="Q55" s="6"/>
      <c r="R55" s="7">
        <f t="shared" si="3"/>
        <v>43154</v>
      </c>
      <c r="S55" s="6">
        <v>65</v>
      </c>
      <c r="T55" s="6">
        <v>11</v>
      </c>
      <c r="V55">
        <v>43154</v>
      </c>
    </row>
    <row r="56" spans="1:22" x14ac:dyDescent="0.2">
      <c r="A56">
        <f t="shared" si="0"/>
        <v>2</v>
      </c>
      <c r="B56">
        <v>24</v>
      </c>
      <c r="C56" s="6" t="s">
        <v>14</v>
      </c>
      <c r="D56" s="6">
        <v>2</v>
      </c>
      <c r="E56" s="6">
        <v>2018</v>
      </c>
      <c r="F56" s="6">
        <v>134</v>
      </c>
      <c r="G56" s="6">
        <v>25</v>
      </c>
      <c r="H56" s="8">
        <v>0.18656716417910449</v>
      </c>
      <c r="I56" s="8">
        <v>-1.4724720573609429</v>
      </c>
      <c r="J56" s="6">
        <v>76</v>
      </c>
      <c r="K56" s="6">
        <v>5</v>
      </c>
      <c r="L56" s="8">
        <v>6.5789473684210523E-2</v>
      </c>
      <c r="M56" s="8">
        <v>-2.6532419646072154</v>
      </c>
      <c r="N56" s="6">
        <f t="shared" si="1"/>
        <v>109</v>
      </c>
      <c r="O56" s="6">
        <f t="shared" si="2"/>
        <v>71</v>
      </c>
      <c r="P56" s="6"/>
      <c r="Q56" s="6"/>
      <c r="R56" s="7">
        <f t="shared" si="3"/>
        <v>43155</v>
      </c>
      <c r="S56" s="6">
        <v>76</v>
      </c>
      <c r="T56" s="6">
        <v>5</v>
      </c>
      <c r="V56">
        <v>43155</v>
      </c>
    </row>
    <row r="57" spans="1:22" x14ac:dyDescent="0.2">
      <c r="A57">
        <f t="shared" si="0"/>
        <v>2</v>
      </c>
      <c r="B57">
        <v>25</v>
      </c>
      <c r="C57" s="6" t="s">
        <v>14</v>
      </c>
      <c r="D57" s="6">
        <v>2</v>
      </c>
      <c r="E57" s="6">
        <v>2018</v>
      </c>
      <c r="F57" s="6">
        <v>221</v>
      </c>
      <c r="G57" s="6">
        <v>85</v>
      </c>
      <c r="H57" s="8">
        <v>0.38461538461538464</v>
      </c>
      <c r="I57" s="8">
        <v>-0.47000362924573558</v>
      </c>
      <c r="J57" s="6">
        <v>93</v>
      </c>
      <c r="K57" s="6">
        <v>14</v>
      </c>
      <c r="L57" s="8">
        <v>0.15053763440860216</v>
      </c>
      <c r="M57" s="8">
        <v>-1.7303905228517629</v>
      </c>
      <c r="N57" s="6">
        <f t="shared" si="1"/>
        <v>136</v>
      </c>
      <c r="O57" s="6">
        <f t="shared" si="2"/>
        <v>79</v>
      </c>
      <c r="P57" s="6"/>
      <c r="Q57" s="6"/>
      <c r="R57" s="7">
        <f t="shared" si="3"/>
        <v>43156</v>
      </c>
      <c r="S57" s="6">
        <v>93</v>
      </c>
      <c r="T57" s="6">
        <v>14</v>
      </c>
      <c r="V57">
        <v>43156</v>
      </c>
    </row>
    <row r="58" spans="1:22" x14ac:dyDescent="0.2">
      <c r="A58">
        <f t="shared" si="0"/>
        <v>2</v>
      </c>
      <c r="B58">
        <v>26</v>
      </c>
      <c r="C58" s="6" t="s">
        <v>14</v>
      </c>
      <c r="D58" s="6">
        <v>2</v>
      </c>
      <c r="E58" s="6">
        <v>2018</v>
      </c>
      <c r="F58" s="6">
        <v>183</v>
      </c>
      <c r="G58" s="6">
        <v>72</v>
      </c>
      <c r="H58" s="8">
        <v>0.39344262295081966</v>
      </c>
      <c r="I58" s="8">
        <v>-0.43286408229627893</v>
      </c>
      <c r="J58" s="6">
        <v>90</v>
      </c>
      <c r="K58" s="6">
        <v>12</v>
      </c>
      <c r="L58" s="8">
        <v>0.13333333333333333</v>
      </c>
      <c r="M58" s="8">
        <v>-1.8718021769015916</v>
      </c>
      <c r="N58" s="6">
        <f t="shared" si="1"/>
        <v>111</v>
      </c>
      <c r="O58" s="6">
        <f t="shared" si="2"/>
        <v>78</v>
      </c>
      <c r="P58" s="6"/>
      <c r="Q58" s="6"/>
      <c r="R58" s="7">
        <f t="shared" si="3"/>
        <v>43157</v>
      </c>
      <c r="S58" s="6">
        <v>90</v>
      </c>
      <c r="T58" s="6">
        <v>12</v>
      </c>
      <c r="V58">
        <v>43157</v>
      </c>
    </row>
    <row r="59" spans="1:22" x14ac:dyDescent="0.2">
      <c r="A59">
        <f t="shared" si="0"/>
        <v>2</v>
      </c>
      <c r="B59">
        <v>27</v>
      </c>
      <c r="C59" s="6" t="s">
        <v>14</v>
      </c>
      <c r="D59" s="6">
        <v>2</v>
      </c>
      <c r="E59" s="6">
        <v>2018</v>
      </c>
      <c r="F59" s="6">
        <v>237</v>
      </c>
      <c r="G59" s="6">
        <v>66</v>
      </c>
      <c r="H59" s="8">
        <v>0.27848101265822783</v>
      </c>
      <c r="I59" s="8">
        <v>-0.95200881447623453</v>
      </c>
      <c r="J59" s="6">
        <v>83</v>
      </c>
      <c r="K59" s="6">
        <v>19</v>
      </c>
      <c r="L59" s="8">
        <v>0.2289156626506024</v>
      </c>
      <c r="M59" s="8">
        <v>-1.2144441041932317</v>
      </c>
      <c r="N59" s="6">
        <f t="shared" si="1"/>
        <v>171</v>
      </c>
      <c r="O59" s="6">
        <f t="shared" si="2"/>
        <v>64</v>
      </c>
      <c r="P59" s="6"/>
      <c r="Q59" s="6"/>
      <c r="R59" s="7">
        <f t="shared" si="3"/>
        <v>43158</v>
      </c>
      <c r="S59" s="6">
        <v>83</v>
      </c>
      <c r="T59" s="6">
        <v>19</v>
      </c>
      <c r="V59">
        <v>43158</v>
      </c>
    </row>
    <row r="60" spans="1:22" x14ac:dyDescent="0.2">
      <c r="A60">
        <f t="shared" si="0"/>
        <v>2</v>
      </c>
      <c r="B60">
        <v>28</v>
      </c>
      <c r="C60" s="6" t="s">
        <v>14</v>
      </c>
      <c r="D60" s="6">
        <v>2</v>
      </c>
      <c r="E60" s="6">
        <v>2018</v>
      </c>
      <c r="F60" s="6">
        <v>188</v>
      </c>
      <c r="G60" s="6">
        <v>75</v>
      </c>
      <c r="H60" s="8">
        <v>0.39893617021276595</v>
      </c>
      <c r="I60" s="8">
        <v>-0.40989970517603008</v>
      </c>
      <c r="J60" s="6">
        <v>79</v>
      </c>
      <c r="K60" s="6">
        <v>12</v>
      </c>
      <c r="L60" s="8">
        <v>0.15189873417721519</v>
      </c>
      <c r="M60" s="8">
        <v>-1.7197859696029656</v>
      </c>
      <c r="N60" s="6">
        <f t="shared" si="1"/>
        <v>113</v>
      </c>
      <c r="O60" s="6">
        <f t="shared" si="2"/>
        <v>67</v>
      </c>
      <c r="P60" s="6"/>
      <c r="Q60" s="6"/>
      <c r="R60" s="7">
        <f t="shared" si="3"/>
        <v>43159</v>
      </c>
      <c r="S60" s="6">
        <v>79</v>
      </c>
      <c r="T60" s="6">
        <v>12</v>
      </c>
      <c r="V60">
        <v>43159</v>
      </c>
    </row>
    <row r="61" spans="1:22" x14ac:dyDescent="0.2">
      <c r="A61">
        <f t="shared" si="0"/>
        <v>1</v>
      </c>
      <c r="B61">
        <v>1</v>
      </c>
      <c r="C61" s="6" t="s">
        <v>18</v>
      </c>
      <c r="D61" s="6">
        <v>3</v>
      </c>
      <c r="E61" s="6">
        <v>2018</v>
      </c>
      <c r="F61" s="6">
        <v>188</v>
      </c>
      <c r="G61" s="6">
        <v>59</v>
      </c>
      <c r="H61" s="8">
        <v>0.31382978723404253</v>
      </c>
      <c r="I61" s="8">
        <v>-0.78227496045595268</v>
      </c>
      <c r="J61" s="6">
        <v>92</v>
      </c>
      <c r="K61" s="6">
        <v>18</v>
      </c>
      <c r="L61" s="8">
        <v>0.19565217391304349</v>
      </c>
      <c r="M61" s="8">
        <v>-1.413693335308005</v>
      </c>
      <c r="N61" s="6">
        <f t="shared" si="1"/>
        <v>129</v>
      </c>
      <c r="O61" s="6">
        <f t="shared" si="2"/>
        <v>74</v>
      </c>
      <c r="P61" s="6"/>
      <c r="Q61" s="6"/>
      <c r="R61" s="7">
        <f t="shared" si="3"/>
        <v>43160</v>
      </c>
      <c r="S61" s="6">
        <v>92</v>
      </c>
      <c r="T61" s="6">
        <v>18</v>
      </c>
      <c r="V61">
        <v>43160</v>
      </c>
    </row>
    <row r="62" spans="1:22" x14ac:dyDescent="0.2">
      <c r="A62">
        <f t="shared" si="0"/>
        <v>1</v>
      </c>
      <c r="B62">
        <v>2</v>
      </c>
      <c r="C62" s="6" t="s">
        <v>18</v>
      </c>
      <c r="D62" s="6">
        <v>3</v>
      </c>
      <c r="E62" s="6">
        <v>2018</v>
      </c>
      <c r="F62" s="6">
        <v>200</v>
      </c>
      <c r="G62" s="6">
        <v>50</v>
      </c>
      <c r="H62" s="8">
        <v>0.25</v>
      </c>
      <c r="I62" s="8">
        <v>-1.0986122886681098</v>
      </c>
      <c r="J62" s="6">
        <v>83</v>
      </c>
      <c r="K62" s="6">
        <v>16</v>
      </c>
      <c r="L62" s="8">
        <v>0.19277108433734941</v>
      </c>
      <c r="M62" s="8">
        <v>-1.4321038971511848</v>
      </c>
      <c r="N62" s="6">
        <f t="shared" si="1"/>
        <v>150</v>
      </c>
      <c r="O62" s="6">
        <f t="shared" si="2"/>
        <v>67</v>
      </c>
      <c r="P62" s="6"/>
      <c r="Q62" s="6"/>
      <c r="R62" s="7">
        <f t="shared" si="3"/>
        <v>43161</v>
      </c>
      <c r="S62" s="6">
        <v>83</v>
      </c>
      <c r="T62" s="6">
        <v>16</v>
      </c>
      <c r="V62">
        <v>43161</v>
      </c>
    </row>
    <row r="63" spans="1:22" x14ac:dyDescent="0.2">
      <c r="A63">
        <f t="shared" si="0"/>
        <v>1</v>
      </c>
      <c r="B63">
        <v>3</v>
      </c>
      <c r="C63" s="6" t="s">
        <v>18</v>
      </c>
      <c r="D63" s="6">
        <v>3</v>
      </c>
      <c r="E63" s="6">
        <v>2018</v>
      </c>
      <c r="F63" s="6">
        <v>137</v>
      </c>
      <c r="G63" s="6">
        <v>37</v>
      </c>
      <c r="H63" s="8">
        <v>0.27007299270072993</v>
      </c>
      <c r="I63" s="8">
        <v>-0.9942522733438669</v>
      </c>
      <c r="J63" s="6">
        <v>67</v>
      </c>
      <c r="K63" s="6">
        <v>16</v>
      </c>
      <c r="L63" s="8">
        <v>0.23880597014925373</v>
      </c>
      <c r="M63" s="8">
        <v>-1.1592369104845446</v>
      </c>
      <c r="N63" s="6">
        <f t="shared" si="1"/>
        <v>100</v>
      </c>
      <c r="O63" s="6">
        <f t="shared" si="2"/>
        <v>51</v>
      </c>
      <c r="P63" s="6"/>
      <c r="Q63" s="6"/>
      <c r="R63" s="7">
        <f t="shared" si="3"/>
        <v>43162</v>
      </c>
      <c r="S63" s="6">
        <v>67</v>
      </c>
      <c r="T63" s="6">
        <v>16</v>
      </c>
      <c r="V63">
        <v>43162</v>
      </c>
    </row>
    <row r="64" spans="1:22" x14ac:dyDescent="0.2">
      <c r="A64">
        <f t="shared" si="0"/>
        <v>1</v>
      </c>
      <c r="B64">
        <v>4</v>
      </c>
      <c r="C64" s="6" t="s">
        <v>18</v>
      </c>
      <c r="D64" s="6">
        <v>3</v>
      </c>
      <c r="E64" s="6">
        <v>2018</v>
      </c>
      <c r="F64" s="6">
        <v>242</v>
      </c>
      <c r="G64" s="6">
        <v>83</v>
      </c>
      <c r="H64" s="8">
        <v>0.34297520661157027</v>
      </c>
      <c r="I64" s="8">
        <v>-0.65006359442363337</v>
      </c>
      <c r="J64" s="6">
        <v>100</v>
      </c>
      <c r="K64" s="6">
        <v>22</v>
      </c>
      <c r="L64" s="8">
        <v>0.22</v>
      </c>
      <c r="M64" s="8">
        <v>-1.2656663733312759</v>
      </c>
      <c r="N64" s="6">
        <f t="shared" si="1"/>
        <v>159</v>
      </c>
      <c r="O64" s="6">
        <f t="shared" si="2"/>
        <v>78</v>
      </c>
      <c r="P64" s="6"/>
      <c r="Q64" s="6"/>
      <c r="R64" s="7">
        <f t="shared" si="3"/>
        <v>43163</v>
      </c>
      <c r="S64" s="6">
        <v>100</v>
      </c>
      <c r="T64" s="6">
        <v>22</v>
      </c>
      <c r="V64">
        <v>43163</v>
      </c>
    </row>
    <row r="65" spans="1:22" x14ac:dyDescent="0.2">
      <c r="A65">
        <f t="shared" si="0"/>
        <v>1</v>
      </c>
      <c r="B65">
        <v>5</v>
      </c>
      <c r="C65" s="6" t="s">
        <v>18</v>
      </c>
      <c r="D65" s="6">
        <v>3</v>
      </c>
      <c r="E65" s="6">
        <v>2018</v>
      </c>
      <c r="F65" s="6">
        <v>217</v>
      </c>
      <c r="G65" s="6">
        <v>79</v>
      </c>
      <c r="H65" s="8">
        <v>0.36405529953917048</v>
      </c>
      <c r="I65" s="8">
        <v>-0.55780583269018325</v>
      </c>
      <c r="J65" s="6">
        <v>78</v>
      </c>
      <c r="K65" s="6">
        <v>19</v>
      </c>
      <c r="L65" s="8">
        <v>0.24358974358974358</v>
      </c>
      <c r="M65" s="8">
        <v>-1.133098464739279</v>
      </c>
      <c r="N65" s="6">
        <f t="shared" si="1"/>
        <v>138</v>
      </c>
      <c r="O65" s="6">
        <f t="shared" si="2"/>
        <v>59</v>
      </c>
      <c r="P65" s="6"/>
      <c r="Q65" s="6"/>
      <c r="R65" s="7">
        <f t="shared" si="3"/>
        <v>43164</v>
      </c>
      <c r="S65" s="6">
        <v>78</v>
      </c>
      <c r="T65" s="6">
        <v>19</v>
      </c>
      <c r="V65">
        <v>43164</v>
      </c>
    </row>
    <row r="66" spans="1:22" x14ac:dyDescent="0.2">
      <c r="A66">
        <f t="shared" ref="A66:A129" si="4">IF(B66&lt;16,1,2)</f>
        <v>1</v>
      </c>
      <c r="B66">
        <v>6</v>
      </c>
      <c r="C66" s="6" t="s">
        <v>18</v>
      </c>
      <c r="D66" s="6">
        <v>3</v>
      </c>
      <c r="E66" s="6">
        <v>2018</v>
      </c>
      <c r="F66" s="6">
        <v>191</v>
      </c>
      <c r="G66" s="6">
        <v>61</v>
      </c>
      <c r="H66" s="8">
        <v>0.3193717277486911</v>
      </c>
      <c r="I66" s="8">
        <v>-0.75666058628227106</v>
      </c>
      <c r="J66" s="6">
        <v>90</v>
      </c>
      <c r="K66" s="6">
        <v>9</v>
      </c>
      <c r="L66" s="8">
        <v>0.1</v>
      </c>
      <c r="M66" s="8">
        <v>-2.1972245773362191</v>
      </c>
      <c r="N66" s="6">
        <f t="shared" ref="N66:N129" si="5">F66-G66</f>
        <v>130</v>
      </c>
      <c r="O66" s="6">
        <f t="shared" ref="O66:O129" si="6">J66-K66</f>
        <v>81</v>
      </c>
      <c r="P66" s="6"/>
      <c r="Q66" s="6"/>
      <c r="R66" s="7">
        <f t="shared" ref="R66:R129" si="7">DATE(E66,D66,B66)</f>
        <v>43165</v>
      </c>
      <c r="S66" s="6">
        <v>90</v>
      </c>
      <c r="T66" s="6">
        <v>9</v>
      </c>
      <c r="V66">
        <v>43165</v>
      </c>
    </row>
    <row r="67" spans="1:22" x14ac:dyDescent="0.2">
      <c r="A67">
        <f t="shared" si="4"/>
        <v>1</v>
      </c>
      <c r="B67">
        <v>7</v>
      </c>
      <c r="C67" s="6" t="s">
        <v>18</v>
      </c>
      <c r="D67" s="6">
        <v>3</v>
      </c>
      <c r="E67" s="6">
        <v>2018</v>
      </c>
      <c r="F67" s="6">
        <v>196</v>
      </c>
      <c r="G67" s="6">
        <v>75</v>
      </c>
      <c r="H67" s="8">
        <v>0.38265306122448978</v>
      </c>
      <c r="I67" s="8">
        <v>-0.47830243206043055</v>
      </c>
      <c r="J67" s="6">
        <v>95</v>
      </c>
      <c r="K67" s="6">
        <v>13</v>
      </c>
      <c r="L67" s="8">
        <v>0.1368421052631579</v>
      </c>
      <c r="M67" s="8">
        <v>-1.8417698898027164</v>
      </c>
      <c r="N67" s="6">
        <f t="shared" si="5"/>
        <v>121</v>
      </c>
      <c r="O67" s="6">
        <f t="shared" si="6"/>
        <v>82</v>
      </c>
      <c r="P67" s="6"/>
      <c r="Q67" s="6"/>
      <c r="R67" s="7">
        <f t="shared" si="7"/>
        <v>43166</v>
      </c>
      <c r="S67" s="6">
        <v>95</v>
      </c>
      <c r="T67" s="6">
        <v>13</v>
      </c>
      <c r="V67">
        <v>43166</v>
      </c>
    </row>
    <row r="68" spans="1:22" x14ac:dyDescent="0.2">
      <c r="A68">
        <f t="shared" si="4"/>
        <v>1</v>
      </c>
      <c r="B68">
        <v>8</v>
      </c>
      <c r="C68" s="6" t="s">
        <v>18</v>
      </c>
      <c r="D68" s="6">
        <v>3</v>
      </c>
      <c r="E68" s="6">
        <v>2018</v>
      </c>
      <c r="F68" s="6">
        <v>219</v>
      </c>
      <c r="G68" s="6">
        <v>63</v>
      </c>
      <c r="H68" s="8">
        <v>0.28767123287671231</v>
      </c>
      <c r="I68" s="8">
        <v>-0.9067212808580043</v>
      </c>
      <c r="J68" s="6">
        <v>105</v>
      </c>
      <c r="K68" s="6">
        <v>12</v>
      </c>
      <c r="L68" s="8">
        <v>0.11428571428571428</v>
      </c>
      <c r="M68" s="8">
        <v>-2.0476928433652555</v>
      </c>
      <c r="N68" s="6">
        <f t="shared" si="5"/>
        <v>156</v>
      </c>
      <c r="O68" s="6">
        <f t="shared" si="6"/>
        <v>93</v>
      </c>
      <c r="P68" s="6"/>
      <c r="Q68" s="6"/>
      <c r="R68" s="7">
        <f t="shared" si="7"/>
        <v>43167</v>
      </c>
      <c r="S68" s="6">
        <v>105</v>
      </c>
      <c r="T68" s="6">
        <v>12</v>
      </c>
      <c r="V68">
        <v>43167</v>
      </c>
    </row>
    <row r="69" spans="1:22" x14ac:dyDescent="0.2">
      <c r="A69">
        <f t="shared" si="4"/>
        <v>1</v>
      </c>
      <c r="B69">
        <v>9</v>
      </c>
      <c r="C69" s="6" t="s">
        <v>18</v>
      </c>
      <c r="D69" s="6">
        <v>3</v>
      </c>
      <c r="E69" s="6">
        <v>2018</v>
      </c>
      <c r="F69" s="6">
        <v>162</v>
      </c>
      <c r="G69" s="6">
        <v>29</v>
      </c>
      <c r="H69" s="8">
        <v>0.17901234567901234</v>
      </c>
      <c r="I69" s="8">
        <v>-1.5230532982352798</v>
      </c>
      <c r="J69" s="6">
        <v>78</v>
      </c>
      <c r="K69" s="6">
        <v>16</v>
      </c>
      <c r="L69" s="8">
        <v>0.20512820512820512</v>
      </c>
      <c r="M69" s="8">
        <v>-1.3545456628053103</v>
      </c>
      <c r="N69" s="6">
        <f t="shared" si="5"/>
        <v>133</v>
      </c>
      <c r="O69" s="6">
        <f t="shared" si="6"/>
        <v>62</v>
      </c>
      <c r="P69" s="6"/>
      <c r="Q69" s="6"/>
      <c r="R69" s="7">
        <f t="shared" si="7"/>
        <v>43168</v>
      </c>
      <c r="S69" s="6">
        <v>78</v>
      </c>
      <c r="T69" s="6">
        <v>16</v>
      </c>
      <c r="V69">
        <v>43168</v>
      </c>
    </row>
    <row r="70" spans="1:22" x14ac:dyDescent="0.2">
      <c r="A70">
        <f t="shared" si="4"/>
        <v>1</v>
      </c>
      <c r="B70">
        <v>10</v>
      </c>
      <c r="C70" s="6" t="s">
        <v>18</v>
      </c>
      <c r="D70" s="6">
        <v>3</v>
      </c>
      <c r="E70" s="6">
        <v>2018</v>
      </c>
      <c r="F70" s="6">
        <v>124</v>
      </c>
      <c r="G70" s="6">
        <v>23</v>
      </c>
      <c r="H70" s="8">
        <v>0.18548387096774194</v>
      </c>
      <c r="I70" s="8">
        <v>-1.4796263009121098</v>
      </c>
      <c r="J70" s="6">
        <v>89</v>
      </c>
      <c r="K70" s="6">
        <v>8</v>
      </c>
      <c r="L70" s="8">
        <v>8.98876404494382E-2</v>
      </c>
      <c r="M70" s="8">
        <v>-2.3150076129926029</v>
      </c>
      <c r="N70" s="6">
        <f t="shared" si="5"/>
        <v>101</v>
      </c>
      <c r="O70" s="6">
        <f t="shared" si="6"/>
        <v>81</v>
      </c>
      <c r="P70" s="6"/>
      <c r="Q70" s="6"/>
      <c r="R70" s="7">
        <f t="shared" si="7"/>
        <v>43169</v>
      </c>
      <c r="S70" s="6">
        <v>89</v>
      </c>
      <c r="T70" s="6">
        <v>8</v>
      </c>
      <c r="V70">
        <v>43169</v>
      </c>
    </row>
    <row r="71" spans="1:22" x14ac:dyDescent="0.2">
      <c r="A71">
        <f t="shared" si="4"/>
        <v>1</v>
      </c>
      <c r="B71">
        <v>11</v>
      </c>
      <c r="C71" s="6" t="s">
        <v>18</v>
      </c>
      <c r="D71" s="6">
        <v>3</v>
      </c>
      <c r="E71" s="6">
        <v>2018</v>
      </c>
      <c r="F71" s="6">
        <v>237</v>
      </c>
      <c r="G71" s="6">
        <v>77</v>
      </c>
      <c r="H71" s="8">
        <v>0.32489451476793246</v>
      </c>
      <c r="I71" s="8">
        <v>-0.73136839338014314</v>
      </c>
      <c r="J71" s="6">
        <v>117</v>
      </c>
      <c r="K71" s="6">
        <v>19</v>
      </c>
      <c r="L71" s="8">
        <v>0.1623931623931624</v>
      </c>
      <c r="M71" s="8">
        <v>-1.6405284995041316</v>
      </c>
      <c r="N71" s="6">
        <f t="shared" si="5"/>
        <v>160</v>
      </c>
      <c r="O71" s="6">
        <f t="shared" si="6"/>
        <v>98</v>
      </c>
      <c r="P71" s="6"/>
      <c r="Q71" s="6"/>
      <c r="R71" s="7">
        <f t="shared" si="7"/>
        <v>43170</v>
      </c>
      <c r="S71" s="6">
        <v>117</v>
      </c>
      <c r="T71" s="6">
        <v>19</v>
      </c>
      <c r="V71">
        <v>43170</v>
      </c>
    </row>
    <row r="72" spans="1:22" x14ac:dyDescent="0.2">
      <c r="A72">
        <f t="shared" si="4"/>
        <v>1</v>
      </c>
      <c r="B72">
        <v>12</v>
      </c>
      <c r="C72" s="6" t="s">
        <v>18</v>
      </c>
      <c r="D72" s="6">
        <v>3</v>
      </c>
      <c r="E72" s="6">
        <v>2018</v>
      </c>
      <c r="F72" s="6">
        <v>217</v>
      </c>
      <c r="G72" s="6">
        <v>75</v>
      </c>
      <c r="H72" s="8">
        <v>0.34562211981566821</v>
      </c>
      <c r="I72" s="8">
        <v>-0.6383389440649504</v>
      </c>
      <c r="J72" s="6">
        <v>115</v>
      </c>
      <c r="K72" s="6">
        <v>8</v>
      </c>
      <c r="L72" s="8">
        <v>6.9565217391304349E-2</v>
      </c>
      <c r="M72" s="8">
        <v>-2.59338729278207</v>
      </c>
      <c r="N72" s="6">
        <f t="shared" si="5"/>
        <v>142</v>
      </c>
      <c r="O72" s="6">
        <f t="shared" si="6"/>
        <v>107</v>
      </c>
      <c r="P72" s="6"/>
      <c r="Q72" s="6"/>
      <c r="R72" s="7">
        <f t="shared" si="7"/>
        <v>43171</v>
      </c>
      <c r="S72" s="6">
        <v>115</v>
      </c>
      <c r="T72" s="6">
        <v>8</v>
      </c>
      <c r="V72">
        <v>43171</v>
      </c>
    </row>
    <row r="73" spans="1:22" x14ac:dyDescent="0.2">
      <c r="A73">
        <f t="shared" si="4"/>
        <v>1</v>
      </c>
      <c r="B73">
        <v>13</v>
      </c>
      <c r="C73" s="6" t="s">
        <v>18</v>
      </c>
      <c r="D73" s="6">
        <v>3</v>
      </c>
      <c r="E73" s="6">
        <v>2018</v>
      </c>
      <c r="F73" s="6">
        <v>197</v>
      </c>
      <c r="G73" s="6">
        <v>84</v>
      </c>
      <c r="H73" s="8">
        <v>0.42639593908629442</v>
      </c>
      <c r="I73" s="8">
        <v>-0.29657101986902706</v>
      </c>
      <c r="J73" s="6">
        <v>91</v>
      </c>
      <c r="K73" s="6">
        <v>12</v>
      </c>
      <c r="L73" s="8">
        <v>0.13186813186813187</v>
      </c>
      <c r="M73" s="8">
        <v>-1.8845412026790211</v>
      </c>
      <c r="N73" s="6">
        <f t="shared" si="5"/>
        <v>113</v>
      </c>
      <c r="O73" s="6">
        <f t="shared" si="6"/>
        <v>79</v>
      </c>
      <c r="P73" s="6"/>
      <c r="Q73" s="6"/>
      <c r="R73" s="7">
        <f t="shared" si="7"/>
        <v>43172</v>
      </c>
      <c r="S73" s="6">
        <v>91</v>
      </c>
      <c r="T73" s="6">
        <v>12</v>
      </c>
      <c r="V73">
        <v>43172</v>
      </c>
    </row>
    <row r="74" spans="1:22" x14ac:dyDescent="0.2">
      <c r="A74">
        <f t="shared" si="4"/>
        <v>1</v>
      </c>
      <c r="B74">
        <v>14</v>
      </c>
      <c r="C74" s="6" t="s">
        <v>18</v>
      </c>
      <c r="D74" s="6">
        <v>3</v>
      </c>
      <c r="E74" s="6">
        <v>2018</v>
      </c>
      <c r="F74" s="6">
        <v>191</v>
      </c>
      <c r="G74" s="6">
        <v>68</v>
      </c>
      <c r="H74" s="8">
        <v>0.35602094240837695</v>
      </c>
      <c r="I74" s="8">
        <v>-0.59267665019631099</v>
      </c>
      <c r="J74" s="6">
        <v>84</v>
      </c>
      <c r="K74" s="6">
        <v>18</v>
      </c>
      <c r="L74" s="8">
        <v>0.21428571428571427</v>
      </c>
      <c r="M74" s="8">
        <v>-1.2992829841302609</v>
      </c>
      <c r="N74" s="6">
        <f t="shared" si="5"/>
        <v>123</v>
      </c>
      <c r="O74" s="6">
        <f t="shared" si="6"/>
        <v>66</v>
      </c>
      <c r="P74" s="6"/>
      <c r="Q74" s="6"/>
      <c r="R74" s="7">
        <f t="shared" si="7"/>
        <v>43173</v>
      </c>
      <c r="S74" s="6">
        <v>84</v>
      </c>
      <c r="T74" s="6">
        <v>18</v>
      </c>
      <c r="V74">
        <v>43173</v>
      </c>
    </row>
    <row r="75" spans="1:22" x14ac:dyDescent="0.2">
      <c r="A75">
        <f t="shared" si="4"/>
        <v>1</v>
      </c>
      <c r="B75">
        <v>15</v>
      </c>
      <c r="C75" s="6" t="s">
        <v>18</v>
      </c>
      <c r="D75" s="6">
        <v>3</v>
      </c>
      <c r="E75" s="6">
        <v>2018</v>
      </c>
      <c r="F75" s="6">
        <v>213</v>
      </c>
      <c r="G75" s="6">
        <v>66</v>
      </c>
      <c r="H75" s="8">
        <v>0.30985915492957744</v>
      </c>
      <c r="I75" s="8">
        <v>-0.80077784475231073</v>
      </c>
      <c r="J75" s="6">
        <v>100</v>
      </c>
      <c r="K75" s="6">
        <v>20</v>
      </c>
      <c r="L75" s="8">
        <v>0.2</v>
      </c>
      <c r="M75" s="8">
        <v>-1.3862943611198906</v>
      </c>
      <c r="N75" s="6">
        <f t="shared" si="5"/>
        <v>147</v>
      </c>
      <c r="O75" s="6">
        <f t="shared" si="6"/>
        <v>80</v>
      </c>
      <c r="P75" s="6"/>
      <c r="Q75" s="6"/>
      <c r="R75" s="7">
        <f t="shared" si="7"/>
        <v>43174</v>
      </c>
      <c r="S75" s="6">
        <v>100</v>
      </c>
      <c r="T75" s="6">
        <v>20</v>
      </c>
      <c r="V75">
        <v>43174</v>
      </c>
    </row>
    <row r="76" spans="1:22" x14ac:dyDescent="0.2">
      <c r="A76">
        <f t="shared" si="4"/>
        <v>2</v>
      </c>
      <c r="B76">
        <v>16</v>
      </c>
      <c r="C76" s="6" t="s">
        <v>18</v>
      </c>
      <c r="D76" s="6">
        <v>3</v>
      </c>
      <c r="E76" s="6">
        <v>2018</v>
      </c>
      <c r="F76" s="6">
        <v>156</v>
      </c>
      <c r="G76" s="6">
        <v>47</v>
      </c>
      <c r="H76" s="8">
        <v>0.30128205128205127</v>
      </c>
      <c r="I76" s="8">
        <v>-0.84120028051908502</v>
      </c>
      <c r="J76" s="6">
        <v>66</v>
      </c>
      <c r="K76" s="6">
        <v>8</v>
      </c>
      <c r="L76" s="8">
        <v>0.12121212121212122</v>
      </c>
      <c r="M76" s="8">
        <v>-1.9810014688665833</v>
      </c>
      <c r="N76" s="6">
        <f t="shared" si="5"/>
        <v>109</v>
      </c>
      <c r="O76" s="6">
        <f t="shared" si="6"/>
        <v>58</v>
      </c>
      <c r="P76" s="6"/>
      <c r="Q76" s="6"/>
      <c r="R76" s="7">
        <f t="shared" si="7"/>
        <v>43175</v>
      </c>
      <c r="S76" s="6">
        <v>66</v>
      </c>
      <c r="T76" s="6">
        <v>8</v>
      </c>
      <c r="V76">
        <v>43175</v>
      </c>
    </row>
    <row r="77" spans="1:22" x14ac:dyDescent="0.2">
      <c r="A77">
        <f t="shared" si="4"/>
        <v>2</v>
      </c>
      <c r="B77">
        <v>17</v>
      </c>
      <c r="C77" s="6" t="s">
        <v>18</v>
      </c>
      <c r="D77" s="6">
        <v>3</v>
      </c>
      <c r="E77" s="6">
        <v>2018</v>
      </c>
      <c r="F77" s="6">
        <v>150</v>
      </c>
      <c r="G77" s="6">
        <v>33</v>
      </c>
      <c r="H77" s="8">
        <v>0.22</v>
      </c>
      <c r="I77" s="8">
        <v>-1.2656663733312759</v>
      </c>
      <c r="J77" s="6">
        <v>74</v>
      </c>
      <c r="K77" s="6">
        <v>12</v>
      </c>
      <c r="L77" s="8">
        <v>0.16216216216216217</v>
      </c>
      <c r="M77" s="8">
        <v>-1.6422277352570911</v>
      </c>
      <c r="N77" s="6">
        <f t="shared" si="5"/>
        <v>117</v>
      </c>
      <c r="O77" s="6">
        <f t="shared" si="6"/>
        <v>62</v>
      </c>
      <c r="P77" s="6"/>
      <c r="Q77" s="6"/>
      <c r="R77" s="7">
        <f t="shared" si="7"/>
        <v>43176</v>
      </c>
      <c r="S77" s="6">
        <v>74</v>
      </c>
      <c r="T77" s="6">
        <v>12</v>
      </c>
      <c r="V77">
        <v>43176</v>
      </c>
    </row>
    <row r="78" spans="1:22" x14ac:dyDescent="0.2">
      <c r="A78">
        <f t="shared" si="4"/>
        <v>2</v>
      </c>
      <c r="B78">
        <v>18</v>
      </c>
      <c r="C78" s="6" t="s">
        <v>18</v>
      </c>
      <c r="D78" s="6">
        <v>3</v>
      </c>
      <c r="E78" s="6">
        <v>2018</v>
      </c>
      <c r="F78" s="6">
        <v>236</v>
      </c>
      <c r="G78" s="6">
        <v>78</v>
      </c>
      <c r="H78" s="8">
        <v>0.33050847457627119</v>
      </c>
      <c r="I78" s="8">
        <v>-0.70588620633737498</v>
      </c>
      <c r="J78" s="6">
        <v>102</v>
      </c>
      <c r="K78" s="6">
        <v>12</v>
      </c>
      <c r="L78" s="8">
        <v>0.11764705882352941</v>
      </c>
      <c r="M78" s="8">
        <v>-2.0149030205422647</v>
      </c>
      <c r="N78" s="6">
        <f t="shared" si="5"/>
        <v>158</v>
      </c>
      <c r="O78" s="6">
        <f t="shared" si="6"/>
        <v>90</v>
      </c>
      <c r="P78" s="6"/>
      <c r="Q78" s="6"/>
      <c r="R78" s="7">
        <f t="shared" si="7"/>
        <v>43177</v>
      </c>
      <c r="S78" s="6">
        <v>102</v>
      </c>
      <c r="T78" s="6">
        <v>12</v>
      </c>
      <c r="V78">
        <v>43177</v>
      </c>
    </row>
    <row r="79" spans="1:22" x14ac:dyDescent="0.2">
      <c r="A79">
        <f t="shared" si="4"/>
        <v>2</v>
      </c>
      <c r="B79">
        <v>19</v>
      </c>
      <c r="C79" s="6" t="s">
        <v>18</v>
      </c>
      <c r="D79" s="6">
        <v>3</v>
      </c>
      <c r="E79" s="6">
        <v>2018</v>
      </c>
      <c r="F79" s="6">
        <v>207</v>
      </c>
      <c r="G79" s="6">
        <v>63</v>
      </c>
      <c r="H79" s="8">
        <v>0.30434782608695654</v>
      </c>
      <c r="I79" s="8">
        <v>-0.8266785731844678</v>
      </c>
      <c r="J79" s="6">
        <v>77</v>
      </c>
      <c r="K79" s="6">
        <v>9</v>
      </c>
      <c r="L79" s="8">
        <v>0.11688311688311688</v>
      </c>
      <c r="M79" s="8">
        <v>-2.0222831278398874</v>
      </c>
      <c r="N79" s="6">
        <f t="shared" si="5"/>
        <v>144</v>
      </c>
      <c r="O79" s="6">
        <f t="shared" si="6"/>
        <v>68</v>
      </c>
      <c r="P79" s="6"/>
      <c r="Q79" s="6"/>
      <c r="R79" s="7">
        <f t="shared" si="7"/>
        <v>43178</v>
      </c>
      <c r="S79" s="6">
        <v>77</v>
      </c>
      <c r="T79" s="6">
        <v>9</v>
      </c>
      <c r="V79">
        <v>43178</v>
      </c>
    </row>
    <row r="80" spans="1:22" x14ac:dyDescent="0.2">
      <c r="A80">
        <f t="shared" si="4"/>
        <v>2</v>
      </c>
      <c r="B80">
        <v>20</v>
      </c>
      <c r="C80" s="6" t="s">
        <v>18</v>
      </c>
      <c r="D80" s="6">
        <v>3</v>
      </c>
      <c r="E80" s="6">
        <v>2018</v>
      </c>
      <c r="F80" s="6">
        <v>192</v>
      </c>
      <c r="G80" s="6">
        <v>57</v>
      </c>
      <c r="H80" s="8">
        <v>0.296875</v>
      </c>
      <c r="I80" s="8">
        <v>-0.86222351060387925</v>
      </c>
      <c r="J80" s="6">
        <v>76</v>
      </c>
      <c r="K80" s="6">
        <v>18</v>
      </c>
      <c r="L80" s="8">
        <v>0.23684210526315788</v>
      </c>
      <c r="M80" s="8">
        <v>-1.1700712526502548</v>
      </c>
      <c r="N80" s="6">
        <f t="shared" si="5"/>
        <v>135</v>
      </c>
      <c r="O80" s="6">
        <f t="shared" si="6"/>
        <v>58</v>
      </c>
      <c r="P80" s="6"/>
      <c r="Q80" s="6"/>
      <c r="R80" s="7">
        <f t="shared" si="7"/>
        <v>43179</v>
      </c>
      <c r="S80" s="6">
        <v>76</v>
      </c>
      <c r="T80" s="6">
        <v>18</v>
      </c>
      <c r="V80">
        <v>43179</v>
      </c>
    </row>
    <row r="81" spans="1:22" x14ac:dyDescent="0.2">
      <c r="A81">
        <f t="shared" si="4"/>
        <v>2</v>
      </c>
      <c r="B81">
        <v>21</v>
      </c>
      <c r="C81" s="6" t="s">
        <v>18</v>
      </c>
      <c r="D81" s="6">
        <v>3</v>
      </c>
      <c r="E81" s="6">
        <v>2018</v>
      </c>
      <c r="F81" s="6">
        <v>186</v>
      </c>
      <c r="G81" s="6">
        <v>78</v>
      </c>
      <c r="H81" s="8">
        <v>0.41935483870967744</v>
      </c>
      <c r="I81" s="8">
        <v>-0.32542240043462783</v>
      </c>
      <c r="J81" s="6">
        <v>99</v>
      </c>
      <c r="K81" s="6">
        <v>17</v>
      </c>
      <c r="L81" s="8">
        <v>0.17171717171717171</v>
      </c>
      <c r="M81" s="8">
        <v>-1.5735059032080372</v>
      </c>
      <c r="N81" s="6">
        <f t="shared" si="5"/>
        <v>108</v>
      </c>
      <c r="O81" s="6">
        <f t="shared" si="6"/>
        <v>82</v>
      </c>
      <c r="P81" s="6"/>
      <c r="Q81" s="6"/>
      <c r="R81" s="7">
        <f t="shared" si="7"/>
        <v>43180</v>
      </c>
      <c r="S81" s="6">
        <v>99</v>
      </c>
      <c r="T81" s="6">
        <v>17</v>
      </c>
      <c r="V81">
        <v>43180</v>
      </c>
    </row>
    <row r="82" spans="1:22" x14ac:dyDescent="0.2">
      <c r="A82">
        <f t="shared" si="4"/>
        <v>2</v>
      </c>
      <c r="B82">
        <v>22</v>
      </c>
      <c r="C82" s="6" t="s">
        <v>18</v>
      </c>
      <c r="D82" s="6">
        <v>3</v>
      </c>
      <c r="E82" s="6">
        <v>2018</v>
      </c>
      <c r="F82" s="6">
        <v>236</v>
      </c>
      <c r="G82" s="6">
        <v>69</v>
      </c>
      <c r="H82" s="8">
        <v>0.2923728813559322</v>
      </c>
      <c r="I82" s="8">
        <v>-0.88388730781949576</v>
      </c>
      <c r="J82" s="6">
        <v>98</v>
      </c>
      <c r="K82" s="6">
        <v>15</v>
      </c>
      <c r="L82" s="8">
        <v>0.15306122448979592</v>
      </c>
      <c r="M82" s="8">
        <v>-1.7107904066943878</v>
      </c>
      <c r="N82" s="6">
        <f t="shared" si="5"/>
        <v>167</v>
      </c>
      <c r="O82" s="6">
        <f t="shared" si="6"/>
        <v>83</v>
      </c>
      <c r="P82" s="6"/>
      <c r="Q82" s="6"/>
      <c r="R82" s="7">
        <f t="shared" si="7"/>
        <v>43181</v>
      </c>
      <c r="S82" s="6">
        <v>98</v>
      </c>
      <c r="T82" s="6">
        <v>15</v>
      </c>
      <c r="V82">
        <v>43181</v>
      </c>
    </row>
    <row r="83" spans="1:22" x14ac:dyDescent="0.2">
      <c r="A83">
        <f t="shared" si="4"/>
        <v>2</v>
      </c>
      <c r="B83">
        <v>23</v>
      </c>
      <c r="C83" s="6" t="s">
        <v>18</v>
      </c>
      <c r="D83" s="6">
        <v>3</v>
      </c>
      <c r="E83" s="6">
        <v>2018</v>
      </c>
      <c r="F83" s="6">
        <v>161</v>
      </c>
      <c r="G83" s="6">
        <v>56</v>
      </c>
      <c r="H83" s="8">
        <v>0.34782608695652173</v>
      </c>
      <c r="I83" s="8">
        <v>-0.62860865942237421</v>
      </c>
      <c r="J83" s="6">
        <v>91</v>
      </c>
      <c r="K83" s="6">
        <v>12</v>
      </c>
      <c r="L83" s="8">
        <v>0.13186813186813187</v>
      </c>
      <c r="M83" s="8">
        <v>-1.8845412026790211</v>
      </c>
      <c r="N83" s="6">
        <f t="shared" si="5"/>
        <v>105</v>
      </c>
      <c r="O83" s="6">
        <f t="shared" si="6"/>
        <v>79</v>
      </c>
      <c r="P83" s="6"/>
      <c r="Q83" s="6"/>
      <c r="R83" s="7">
        <f t="shared" si="7"/>
        <v>43182</v>
      </c>
      <c r="S83" s="6">
        <v>91</v>
      </c>
      <c r="T83" s="6">
        <v>12</v>
      </c>
      <c r="V83">
        <v>43182</v>
      </c>
    </row>
    <row r="84" spans="1:22" x14ac:dyDescent="0.2">
      <c r="A84">
        <f t="shared" si="4"/>
        <v>2</v>
      </c>
      <c r="B84">
        <v>24</v>
      </c>
      <c r="C84" s="6" t="s">
        <v>18</v>
      </c>
      <c r="D84" s="6">
        <v>3</v>
      </c>
      <c r="E84" s="6">
        <v>2018</v>
      </c>
      <c r="F84" s="6">
        <v>141</v>
      </c>
      <c r="G84" s="6">
        <v>31</v>
      </c>
      <c r="H84" s="8">
        <v>0.21985815602836881</v>
      </c>
      <c r="I84" s="8">
        <v>-1.2664931613072701</v>
      </c>
      <c r="J84" s="6">
        <v>66</v>
      </c>
      <c r="K84" s="6">
        <v>9</v>
      </c>
      <c r="L84" s="8">
        <v>0.13636363636363635</v>
      </c>
      <c r="M84" s="8">
        <v>-1.8458266904983309</v>
      </c>
      <c r="N84" s="6">
        <f t="shared" si="5"/>
        <v>110</v>
      </c>
      <c r="O84" s="6">
        <f t="shared" si="6"/>
        <v>57</v>
      </c>
      <c r="P84" s="6"/>
      <c r="Q84" s="6"/>
      <c r="R84" s="7">
        <f t="shared" si="7"/>
        <v>43183</v>
      </c>
      <c r="S84" s="6">
        <v>66</v>
      </c>
      <c r="T84" s="6">
        <v>9</v>
      </c>
      <c r="V84">
        <v>43183</v>
      </c>
    </row>
    <row r="85" spans="1:22" x14ac:dyDescent="0.2">
      <c r="A85">
        <f t="shared" si="4"/>
        <v>2</v>
      </c>
      <c r="B85">
        <v>25</v>
      </c>
      <c r="C85" s="6" t="s">
        <v>18</v>
      </c>
      <c r="D85" s="6">
        <v>3</v>
      </c>
      <c r="E85" s="6">
        <v>2018</v>
      </c>
      <c r="F85" s="6">
        <v>210</v>
      </c>
      <c r="G85" s="6">
        <v>93</v>
      </c>
      <c r="H85" s="8">
        <v>0.44285714285714284</v>
      </c>
      <c r="I85" s="8">
        <v>-0.22957444164450025</v>
      </c>
      <c r="J85" s="6">
        <v>99</v>
      </c>
      <c r="K85" s="6">
        <v>19</v>
      </c>
      <c r="L85" s="8">
        <v>0.19191919191919191</v>
      </c>
      <c r="M85" s="8">
        <v>-1.4375876555074412</v>
      </c>
      <c r="N85" s="6">
        <f t="shared" si="5"/>
        <v>117</v>
      </c>
      <c r="O85" s="6">
        <f t="shared" si="6"/>
        <v>80</v>
      </c>
      <c r="P85" s="6"/>
      <c r="Q85" s="6"/>
      <c r="R85" s="7">
        <f t="shared" si="7"/>
        <v>43184</v>
      </c>
      <c r="S85" s="6">
        <v>99</v>
      </c>
      <c r="T85" s="6">
        <v>19</v>
      </c>
      <c r="V85">
        <v>43184</v>
      </c>
    </row>
    <row r="86" spans="1:22" x14ac:dyDescent="0.2">
      <c r="A86">
        <f t="shared" si="4"/>
        <v>2</v>
      </c>
      <c r="B86">
        <v>26</v>
      </c>
      <c r="C86" s="6" t="s">
        <v>18</v>
      </c>
      <c r="D86" s="6">
        <v>3</v>
      </c>
      <c r="E86" s="6">
        <v>2018</v>
      </c>
      <c r="F86" s="6">
        <v>196</v>
      </c>
      <c r="G86" s="6">
        <v>75</v>
      </c>
      <c r="H86" s="8">
        <v>0.38265306122448978</v>
      </c>
      <c r="I86" s="8">
        <v>-0.47830243206043055</v>
      </c>
      <c r="J86" s="6">
        <v>106</v>
      </c>
      <c r="K86" s="6">
        <v>9</v>
      </c>
      <c r="L86" s="8">
        <v>8.4905660377358486E-2</v>
      </c>
      <c r="M86" s="8">
        <v>-2.3774864011671637</v>
      </c>
      <c r="N86" s="6">
        <f t="shared" si="5"/>
        <v>121</v>
      </c>
      <c r="O86" s="6">
        <f t="shared" si="6"/>
        <v>97</v>
      </c>
      <c r="P86" s="6"/>
      <c r="Q86" s="6"/>
      <c r="R86" s="7">
        <f t="shared" si="7"/>
        <v>43185</v>
      </c>
      <c r="S86" s="6">
        <v>106</v>
      </c>
      <c r="T86" s="6">
        <v>9</v>
      </c>
      <c r="V86">
        <v>43185</v>
      </c>
    </row>
    <row r="87" spans="1:22" x14ac:dyDescent="0.2">
      <c r="A87">
        <f t="shared" si="4"/>
        <v>2</v>
      </c>
      <c r="B87">
        <v>27</v>
      </c>
      <c r="C87" s="6" t="s">
        <v>18</v>
      </c>
      <c r="D87" s="6">
        <v>3</v>
      </c>
      <c r="E87" s="6">
        <v>2018</v>
      </c>
      <c r="F87" s="6">
        <v>216</v>
      </c>
      <c r="G87" s="6">
        <v>77</v>
      </c>
      <c r="H87" s="8">
        <v>0.35648148148148145</v>
      </c>
      <c r="I87" s="8">
        <v>-0.59066851127700815</v>
      </c>
      <c r="J87" s="6">
        <v>100</v>
      </c>
      <c r="K87" s="6">
        <v>18</v>
      </c>
      <c r="L87" s="8">
        <v>0.18</v>
      </c>
      <c r="M87" s="8">
        <v>-1.5163474893680886</v>
      </c>
      <c r="N87" s="6">
        <f t="shared" si="5"/>
        <v>139</v>
      </c>
      <c r="O87" s="6">
        <f t="shared" si="6"/>
        <v>82</v>
      </c>
      <c r="P87" s="6"/>
      <c r="Q87" s="6"/>
      <c r="R87" s="7">
        <f t="shared" si="7"/>
        <v>43186</v>
      </c>
      <c r="S87" s="6">
        <v>100</v>
      </c>
      <c r="T87" s="6">
        <v>18</v>
      </c>
      <c r="V87">
        <v>43186</v>
      </c>
    </row>
    <row r="88" spans="1:22" x14ac:dyDescent="0.2">
      <c r="A88">
        <f t="shared" si="4"/>
        <v>2</v>
      </c>
      <c r="B88">
        <v>28</v>
      </c>
      <c r="C88" s="6" t="s">
        <v>18</v>
      </c>
      <c r="D88" s="6">
        <v>3</v>
      </c>
      <c r="E88" s="6">
        <v>2018</v>
      </c>
      <c r="F88" s="6">
        <v>206</v>
      </c>
      <c r="G88" s="6">
        <v>87</v>
      </c>
      <c r="H88" s="8">
        <v>0.42233009708737862</v>
      </c>
      <c r="I88" s="8">
        <v>-0.31321537445694575</v>
      </c>
      <c r="J88" s="6">
        <v>90</v>
      </c>
      <c r="K88" s="6">
        <v>25</v>
      </c>
      <c r="L88" s="8">
        <v>0.27777777777777779</v>
      </c>
      <c r="M88" s="8">
        <v>-0.95551144502743635</v>
      </c>
      <c r="N88" s="6">
        <f t="shared" si="5"/>
        <v>119</v>
      </c>
      <c r="O88" s="6">
        <f t="shared" si="6"/>
        <v>65</v>
      </c>
      <c r="P88" s="6"/>
      <c r="Q88" s="6"/>
      <c r="R88" s="7">
        <f t="shared" si="7"/>
        <v>43187</v>
      </c>
      <c r="S88" s="6">
        <v>90</v>
      </c>
      <c r="T88" s="6">
        <v>25</v>
      </c>
      <c r="V88">
        <v>43187</v>
      </c>
    </row>
    <row r="89" spans="1:22" x14ac:dyDescent="0.2">
      <c r="A89">
        <f t="shared" si="4"/>
        <v>2</v>
      </c>
      <c r="B89">
        <v>29</v>
      </c>
      <c r="C89" s="6" t="s">
        <v>18</v>
      </c>
      <c r="D89" s="6">
        <v>3</v>
      </c>
      <c r="E89" s="6">
        <v>2018</v>
      </c>
      <c r="F89" s="6">
        <v>191</v>
      </c>
      <c r="G89" s="6">
        <v>70</v>
      </c>
      <c r="H89" s="8">
        <v>0.36649214659685864</v>
      </c>
      <c r="I89" s="8">
        <v>-0.54729530354738198</v>
      </c>
      <c r="J89" s="6">
        <v>115</v>
      </c>
      <c r="K89" s="6">
        <v>11</v>
      </c>
      <c r="L89" s="8">
        <v>9.5652173913043481E-2</v>
      </c>
      <c r="M89" s="8">
        <v>-2.2464956263430023</v>
      </c>
      <c r="N89" s="6">
        <f t="shared" si="5"/>
        <v>121</v>
      </c>
      <c r="O89" s="6">
        <f t="shared" si="6"/>
        <v>104</v>
      </c>
      <c r="P89" s="6"/>
      <c r="Q89" s="6"/>
      <c r="R89" s="7">
        <f t="shared" si="7"/>
        <v>43188</v>
      </c>
      <c r="S89" s="6">
        <v>115</v>
      </c>
      <c r="T89" s="6">
        <v>11</v>
      </c>
      <c r="V89">
        <v>43188</v>
      </c>
    </row>
    <row r="90" spans="1:22" x14ac:dyDescent="0.2">
      <c r="A90">
        <f t="shared" si="4"/>
        <v>2</v>
      </c>
      <c r="B90">
        <v>30</v>
      </c>
      <c r="C90" s="6" t="s">
        <v>18</v>
      </c>
      <c r="D90" s="6">
        <v>3</v>
      </c>
      <c r="E90" s="6">
        <v>2018</v>
      </c>
      <c r="F90" s="6">
        <v>151</v>
      </c>
      <c r="G90" s="6">
        <v>55</v>
      </c>
      <c r="H90" s="8">
        <v>0.36423841059602646</v>
      </c>
      <c r="I90" s="8">
        <v>-0.55701500623536537</v>
      </c>
      <c r="J90" s="6">
        <v>69</v>
      </c>
      <c r="K90" s="6">
        <v>9</v>
      </c>
      <c r="L90" s="8">
        <v>0.13043478260869565</v>
      </c>
      <c r="M90" s="8">
        <v>-1.8971199848858813</v>
      </c>
      <c r="N90" s="6">
        <f t="shared" si="5"/>
        <v>96</v>
      </c>
      <c r="O90" s="6">
        <f t="shared" si="6"/>
        <v>60</v>
      </c>
      <c r="P90" s="6"/>
      <c r="Q90" s="6"/>
      <c r="R90" s="7">
        <f t="shared" si="7"/>
        <v>43189</v>
      </c>
      <c r="S90" s="6">
        <v>69</v>
      </c>
      <c r="T90" s="6">
        <v>9</v>
      </c>
      <c r="V90">
        <v>43189</v>
      </c>
    </row>
    <row r="91" spans="1:22" x14ac:dyDescent="0.2">
      <c r="A91">
        <f t="shared" si="4"/>
        <v>2</v>
      </c>
      <c r="B91">
        <v>31</v>
      </c>
      <c r="C91" s="6" t="s">
        <v>18</v>
      </c>
      <c r="D91" s="6">
        <v>3</v>
      </c>
      <c r="E91" s="6">
        <v>2018</v>
      </c>
      <c r="F91" s="6">
        <v>128</v>
      </c>
      <c r="G91" s="6">
        <v>32</v>
      </c>
      <c r="H91" s="8">
        <v>0.25</v>
      </c>
      <c r="I91" s="8">
        <v>-1.0986122886681098</v>
      </c>
      <c r="J91" s="6">
        <v>62</v>
      </c>
      <c r="K91" s="6">
        <v>7</v>
      </c>
      <c r="L91" s="8">
        <v>0.11290322580645161</v>
      </c>
      <c r="M91" s="8">
        <v>-2.0614230361771577</v>
      </c>
      <c r="N91" s="6">
        <f t="shared" si="5"/>
        <v>96</v>
      </c>
      <c r="O91" s="6">
        <f t="shared" si="6"/>
        <v>55</v>
      </c>
      <c r="P91" s="6"/>
      <c r="Q91" s="6"/>
      <c r="R91" s="7">
        <f t="shared" si="7"/>
        <v>43190</v>
      </c>
      <c r="S91" s="6">
        <v>62</v>
      </c>
      <c r="T91" s="6">
        <v>7</v>
      </c>
      <c r="V91">
        <v>43190</v>
      </c>
    </row>
    <row r="92" spans="1:22" x14ac:dyDescent="0.2">
      <c r="A92">
        <f t="shared" si="4"/>
        <v>1</v>
      </c>
      <c r="B92">
        <v>1</v>
      </c>
      <c r="C92" s="6" t="s">
        <v>13</v>
      </c>
      <c r="D92" s="6">
        <v>4</v>
      </c>
      <c r="E92" s="6">
        <v>2018</v>
      </c>
      <c r="F92" s="6">
        <v>230</v>
      </c>
      <c r="G92" s="6">
        <v>76</v>
      </c>
      <c r="H92" s="8">
        <v>0.33043478260869563</v>
      </c>
      <c r="I92" s="8">
        <v>-0.70621926212729824</v>
      </c>
      <c r="J92" s="6">
        <v>87</v>
      </c>
      <c r="K92" s="6">
        <v>16</v>
      </c>
      <c r="L92" s="8">
        <v>0.18390804597701149</v>
      </c>
      <c r="M92" s="8">
        <v>-1.4900911548015341</v>
      </c>
      <c r="N92" s="6">
        <f t="shared" si="5"/>
        <v>154</v>
      </c>
      <c r="O92" s="6">
        <f t="shared" si="6"/>
        <v>71</v>
      </c>
      <c r="P92" s="6"/>
      <c r="Q92" s="6"/>
      <c r="R92" s="7">
        <f t="shared" si="7"/>
        <v>43191</v>
      </c>
      <c r="S92" s="6">
        <v>87</v>
      </c>
      <c r="T92" s="6">
        <v>16</v>
      </c>
      <c r="V92">
        <v>43191</v>
      </c>
    </row>
    <row r="93" spans="1:22" x14ac:dyDescent="0.2">
      <c r="A93">
        <f t="shared" si="4"/>
        <v>1</v>
      </c>
      <c r="B93">
        <v>2</v>
      </c>
      <c r="C93" s="6" t="s">
        <v>13</v>
      </c>
      <c r="D93" s="6">
        <v>4</v>
      </c>
      <c r="E93" s="6">
        <v>2018</v>
      </c>
      <c r="F93" s="6">
        <v>204</v>
      </c>
      <c r="G93" s="6">
        <v>65</v>
      </c>
      <c r="H93" s="8">
        <v>0.31862745098039214</v>
      </c>
      <c r="I93" s="8">
        <v>-0.76008666323505469</v>
      </c>
      <c r="J93" s="6">
        <v>90</v>
      </c>
      <c r="K93" s="6">
        <v>9</v>
      </c>
      <c r="L93" s="8">
        <v>0.1</v>
      </c>
      <c r="M93" s="8">
        <v>-2.1972245773362191</v>
      </c>
      <c r="N93" s="6">
        <f t="shared" si="5"/>
        <v>139</v>
      </c>
      <c r="O93" s="6">
        <f t="shared" si="6"/>
        <v>81</v>
      </c>
      <c r="P93" s="6"/>
      <c r="Q93" s="6"/>
      <c r="R93" s="7">
        <f t="shared" si="7"/>
        <v>43192</v>
      </c>
      <c r="S93" s="6">
        <v>90</v>
      </c>
      <c r="T93" s="6">
        <v>9</v>
      </c>
      <c r="V93">
        <v>43192</v>
      </c>
    </row>
    <row r="94" spans="1:22" x14ac:dyDescent="0.2">
      <c r="A94">
        <f t="shared" si="4"/>
        <v>1</v>
      </c>
      <c r="B94">
        <v>3</v>
      </c>
      <c r="C94" s="6" t="s">
        <v>13</v>
      </c>
      <c r="D94" s="6">
        <v>4</v>
      </c>
      <c r="E94" s="6">
        <v>2018</v>
      </c>
      <c r="F94" s="6">
        <v>201</v>
      </c>
      <c r="G94" s="6">
        <v>69</v>
      </c>
      <c r="H94" s="8">
        <v>0.34328358208955223</v>
      </c>
      <c r="I94" s="8">
        <v>-0.64869541798911146</v>
      </c>
      <c r="J94" s="6">
        <v>91</v>
      </c>
      <c r="K94" s="6">
        <v>13</v>
      </c>
      <c r="L94" s="8">
        <v>0.14285714285714285</v>
      </c>
      <c r="M94" s="8">
        <v>-1.791759469228055</v>
      </c>
      <c r="N94" s="6">
        <f t="shared" si="5"/>
        <v>132</v>
      </c>
      <c r="O94" s="6">
        <f t="shared" si="6"/>
        <v>78</v>
      </c>
      <c r="P94" s="6"/>
      <c r="Q94" s="6"/>
      <c r="R94" s="7">
        <f t="shared" si="7"/>
        <v>43193</v>
      </c>
      <c r="S94" s="6">
        <v>91</v>
      </c>
      <c r="T94" s="6">
        <v>13</v>
      </c>
      <c r="V94">
        <v>43193</v>
      </c>
    </row>
    <row r="95" spans="1:22" x14ac:dyDescent="0.2">
      <c r="A95">
        <f t="shared" si="4"/>
        <v>1</v>
      </c>
      <c r="B95">
        <v>4</v>
      </c>
      <c r="C95" s="6" t="s">
        <v>13</v>
      </c>
      <c r="D95" s="6">
        <v>4</v>
      </c>
      <c r="E95" s="6">
        <v>2018</v>
      </c>
      <c r="F95" s="6">
        <v>245</v>
      </c>
      <c r="G95" s="6">
        <v>52</v>
      </c>
      <c r="H95" s="8">
        <v>0.21224489795918366</v>
      </c>
      <c r="I95" s="8">
        <v>-1.3114464703234581</v>
      </c>
      <c r="J95" s="6">
        <v>98</v>
      </c>
      <c r="K95" s="6">
        <v>13</v>
      </c>
      <c r="L95" s="8">
        <v>0.1326530612244898</v>
      </c>
      <c r="M95" s="8">
        <v>-1.8777018990287797</v>
      </c>
      <c r="N95" s="6">
        <f t="shared" si="5"/>
        <v>193</v>
      </c>
      <c r="O95" s="6">
        <f t="shared" si="6"/>
        <v>85</v>
      </c>
      <c r="P95" s="6"/>
      <c r="Q95" s="6"/>
      <c r="R95" s="7">
        <f t="shared" si="7"/>
        <v>43194</v>
      </c>
      <c r="S95" s="6">
        <v>98</v>
      </c>
      <c r="T95" s="6">
        <v>13</v>
      </c>
      <c r="V95">
        <v>43194</v>
      </c>
    </row>
    <row r="96" spans="1:22" x14ac:dyDescent="0.2">
      <c r="A96">
        <f t="shared" si="4"/>
        <v>1</v>
      </c>
      <c r="B96">
        <v>5</v>
      </c>
      <c r="C96" s="6" t="s">
        <v>13</v>
      </c>
      <c r="D96" s="6">
        <v>4</v>
      </c>
      <c r="E96" s="6">
        <v>2018</v>
      </c>
      <c r="F96" s="6">
        <v>157</v>
      </c>
      <c r="G96" s="6">
        <v>60</v>
      </c>
      <c r="H96" s="8">
        <v>0.38216560509554143</v>
      </c>
      <c r="I96" s="8">
        <v>-0.48036641628128213</v>
      </c>
      <c r="J96" s="6">
        <v>90</v>
      </c>
      <c r="K96" s="6">
        <v>16</v>
      </c>
      <c r="L96" s="8">
        <v>0.17777777777777778</v>
      </c>
      <c r="M96" s="8">
        <v>-1.5314763709643884</v>
      </c>
      <c r="N96" s="6">
        <f t="shared" si="5"/>
        <v>97</v>
      </c>
      <c r="O96" s="6">
        <f t="shared" si="6"/>
        <v>74</v>
      </c>
      <c r="P96" s="6"/>
      <c r="Q96" s="6"/>
      <c r="R96" s="7">
        <f t="shared" si="7"/>
        <v>43195</v>
      </c>
      <c r="S96" s="6">
        <v>90</v>
      </c>
      <c r="T96" s="6">
        <v>16</v>
      </c>
      <c r="V96">
        <v>43195</v>
      </c>
    </row>
    <row r="97" spans="1:22" x14ac:dyDescent="0.2">
      <c r="A97">
        <f t="shared" si="4"/>
        <v>1</v>
      </c>
      <c r="B97">
        <v>6</v>
      </c>
      <c r="C97" s="6" t="s">
        <v>13</v>
      </c>
      <c r="D97" s="6">
        <v>4</v>
      </c>
      <c r="E97" s="6">
        <v>2018</v>
      </c>
      <c r="F97" s="6">
        <v>115</v>
      </c>
      <c r="G97" s="6">
        <v>37</v>
      </c>
      <c r="H97" s="8">
        <v>0.32173913043478258</v>
      </c>
      <c r="I97" s="8">
        <v>-0.74579091404536746</v>
      </c>
      <c r="J97" s="6">
        <v>56</v>
      </c>
      <c r="K97" s="6">
        <v>6</v>
      </c>
      <c r="L97" s="8">
        <v>0.10714285714285714</v>
      </c>
      <c r="M97" s="8">
        <v>-2.120263536200091</v>
      </c>
      <c r="N97" s="6">
        <f t="shared" si="5"/>
        <v>78</v>
      </c>
      <c r="O97" s="6">
        <f t="shared" si="6"/>
        <v>50</v>
      </c>
      <c r="P97" s="6"/>
      <c r="Q97" s="6"/>
      <c r="R97" s="7">
        <f t="shared" si="7"/>
        <v>43196</v>
      </c>
      <c r="S97" s="6">
        <v>56</v>
      </c>
      <c r="T97" s="6">
        <v>6</v>
      </c>
      <c r="V97">
        <v>43196</v>
      </c>
    </row>
    <row r="98" spans="1:22" x14ac:dyDescent="0.2">
      <c r="A98">
        <f t="shared" si="4"/>
        <v>1</v>
      </c>
      <c r="B98">
        <v>7</v>
      </c>
      <c r="C98" s="6" t="s">
        <v>13</v>
      </c>
      <c r="D98" s="6">
        <v>4</v>
      </c>
      <c r="E98" s="6">
        <v>2018</v>
      </c>
      <c r="F98" s="6">
        <v>155</v>
      </c>
      <c r="G98" s="6">
        <v>28</v>
      </c>
      <c r="H98" s="8">
        <v>0.18064516129032257</v>
      </c>
      <c r="I98" s="8">
        <v>-1.5119825762833874</v>
      </c>
      <c r="J98" s="6">
        <v>71</v>
      </c>
      <c r="K98" s="6">
        <v>9</v>
      </c>
      <c r="L98" s="8">
        <v>0.12676056338028169</v>
      </c>
      <c r="M98" s="8">
        <v>-1.9299098077088721</v>
      </c>
      <c r="N98" s="6">
        <f t="shared" si="5"/>
        <v>127</v>
      </c>
      <c r="O98" s="6">
        <f t="shared" si="6"/>
        <v>62</v>
      </c>
      <c r="P98" s="6"/>
      <c r="Q98" s="6"/>
      <c r="R98" s="7">
        <f t="shared" si="7"/>
        <v>43197</v>
      </c>
      <c r="S98" s="6">
        <v>71</v>
      </c>
      <c r="T98" s="6">
        <v>9</v>
      </c>
      <c r="V98">
        <v>43197</v>
      </c>
    </row>
    <row r="99" spans="1:22" x14ac:dyDescent="0.2">
      <c r="A99">
        <f t="shared" si="4"/>
        <v>1</v>
      </c>
      <c r="B99">
        <v>8</v>
      </c>
      <c r="C99" s="6" t="s">
        <v>13</v>
      </c>
      <c r="D99" s="6">
        <v>4</v>
      </c>
      <c r="E99" s="6">
        <v>2018</v>
      </c>
      <c r="F99" s="6">
        <v>239</v>
      </c>
      <c r="G99" s="6">
        <v>86</v>
      </c>
      <c r="H99" s="8">
        <v>0.35983263598326359</v>
      </c>
      <c r="I99" s="8">
        <v>-0.57609062513892795</v>
      </c>
      <c r="J99" s="6">
        <v>87</v>
      </c>
      <c r="K99" s="6">
        <v>17</v>
      </c>
      <c r="L99" s="8">
        <v>0.19540229885057472</v>
      </c>
      <c r="M99" s="8">
        <v>-1.415281897993143</v>
      </c>
      <c r="N99" s="6">
        <f t="shared" si="5"/>
        <v>153</v>
      </c>
      <c r="O99" s="6">
        <f t="shared" si="6"/>
        <v>70</v>
      </c>
      <c r="P99" s="6"/>
      <c r="Q99" s="6"/>
      <c r="R99" s="7">
        <f t="shared" si="7"/>
        <v>43198</v>
      </c>
      <c r="S99" s="6">
        <v>87</v>
      </c>
      <c r="T99" s="6">
        <v>17</v>
      </c>
      <c r="V99">
        <v>43198</v>
      </c>
    </row>
    <row r="100" spans="1:22" x14ac:dyDescent="0.2">
      <c r="A100">
        <f t="shared" si="4"/>
        <v>1</v>
      </c>
      <c r="B100">
        <v>9</v>
      </c>
      <c r="C100" s="6" t="s">
        <v>13</v>
      </c>
      <c r="D100" s="6">
        <v>4</v>
      </c>
      <c r="E100" s="6">
        <v>2018</v>
      </c>
      <c r="F100" s="6">
        <v>228</v>
      </c>
      <c r="G100" s="6">
        <v>63</v>
      </c>
      <c r="H100" s="8">
        <v>0.27631578947368424</v>
      </c>
      <c r="I100" s="8">
        <v>-0.96281074750904772</v>
      </c>
      <c r="J100" s="6">
        <v>82</v>
      </c>
      <c r="K100" s="6">
        <v>10</v>
      </c>
      <c r="L100" s="8">
        <v>0.12195121951219512</v>
      </c>
      <c r="M100" s="8">
        <v>-1.9740810260220096</v>
      </c>
      <c r="N100" s="6">
        <f t="shared" si="5"/>
        <v>165</v>
      </c>
      <c r="O100" s="6">
        <f t="shared" si="6"/>
        <v>72</v>
      </c>
      <c r="P100" s="6"/>
      <c r="Q100" s="6"/>
      <c r="R100" s="7">
        <f t="shared" si="7"/>
        <v>43199</v>
      </c>
      <c r="S100" s="6">
        <v>82</v>
      </c>
      <c r="T100" s="6">
        <v>10</v>
      </c>
      <c r="V100">
        <v>43199</v>
      </c>
    </row>
    <row r="101" spans="1:22" x14ac:dyDescent="0.2">
      <c r="A101">
        <f t="shared" si="4"/>
        <v>1</v>
      </c>
      <c r="B101">
        <v>10</v>
      </c>
      <c r="C101" s="6" t="s">
        <v>13</v>
      </c>
      <c r="D101" s="6">
        <v>4</v>
      </c>
      <c r="E101" s="6">
        <v>2018</v>
      </c>
      <c r="F101" s="6">
        <v>193</v>
      </c>
      <c r="G101" s="6">
        <v>65</v>
      </c>
      <c r="H101" s="8">
        <v>0.33678756476683935</v>
      </c>
      <c r="I101" s="8">
        <v>-0.67764299402398032</v>
      </c>
      <c r="J101" s="6">
        <v>77</v>
      </c>
      <c r="K101" s="6">
        <v>16</v>
      </c>
      <c r="L101" s="8">
        <v>0.20779220779220781</v>
      </c>
      <c r="M101" s="8">
        <v>-1.33828514193353</v>
      </c>
      <c r="N101" s="6">
        <f t="shared" si="5"/>
        <v>128</v>
      </c>
      <c r="O101" s="6">
        <f t="shared" si="6"/>
        <v>61</v>
      </c>
      <c r="P101" s="6"/>
      <c r="Q101" s="6"/>
      <c r="R101" s="7">
        <f t="shared" si="7"/>
        <v>43200</v>
      </c>
      <c r="S101" s="6">
        <v>77</v>
      </c>
      <c r="T101" s="6">
        <v>16</v>
      </c>
      <c r="V101">
        <v>43200</v>
      </c>
    </row>
    <row r="102" spans="1:22" x14ac:dyDescent="0.2">
      <c r="A102">
        <f t="shared" si="4"/>
        <v>1</v>
      </c>
      <c r="B102">
        <v>11</v>
      </c>
      <c r="C102" s="6" t="s">
        <v>13</v>
      </c>
      <c r="D102" s="6">
        <v>4</v>
      </c>
      <c r="E102" s="6">
        <v>2018</v>
      </c>
      <c r="F102" s="6">
        <v>207</v>
      </c>
      <c r="G102" s="6">
        <v>84</v>
      </c>
      <c r="H102" s="8">
        <v>0.40579710144927539</v>
      </c>
      <c r="I102" s="8">
        <v>-0.38136755652910381</v>
      </c>
      <c r="J102" s="6">
        <v>68</v>
      </c>
      <c r="K102" s="6">
        <v>9</v>
      </c>
      <c r="L102" s="8">
        <v>0.13235294117647059</v>
      </c>
      <c r="M102" s="8">
        <v>-1.8803128665694999</v>
      </c>
      <c r="N102" s="6">
        <f t="shared" si="5"/>
        <v>123</v>
      </c>
      <c r="O102" s="6">
        <f t="shared" si="6"/>
        <v>59</v>
      </c>
      <c r="P102" s="6"/>
      <c r="Q102" s="6"/>
      <c r="R102" s="7">
        <f t="shared" si="7"/>
        <v>43201</v>
      </c>
      <c r="S102" s="6">
        <v>68</v>
      </c>
      <c r="T102" s="6">
        <v>9</v>
      </c>
      <c r="V102">
        <v>43201</v>
      </c>
    </row>
    <row r="103" spans="1:22" x14ac:dyDescent="0.2">
      <c r="A103">
        <f t="shared" si="4"/>
        <v>1</v>
      </c>
      <c r="B103">
        <v>12</v>
      </c>
      <c r="C103" s="6" t="s">
        <v>13</v>
      </c>
      <c r="D103" s="6">
        <v>4</v>
      </c>
      <c r="E103" s="6">
        <v>2018</v>
      </c>
      <c r="F103" s="6">
        <v>232</v>
      </c>
      <c r="G103" s="6">
        <v>78</v>
      </c>
      <c r="H103" s="8">
        <v>0.33620689655172414</v>
      </c>
      <c r="I103" s="8">
        <v>-0.68024377572403727</v>
      </c>
      <c r="J103" s="6">
        <v>89</v>
      </c>
      <c r="K103" s="6">
        <v>8</v>
      </c>
      <c r="L103" s="8">
        <v>8.98876404494382E-2</v>
      </c>
      <c r="M103" s="8">
        <v>-2.3150076129926029</v>
      </c>
      <c r="N103" s="6">
        <f t="shared" si="5"/>
        <v>154</v>
      </c>
      <c r="O103" s="6">
        <f t="shared" si="6"/>
        <v>81</v>
      </c>
      <c r="P103" s="6"/>
      <c r="Q103" s="6"/>
      <c r="R103" s="7">
        <f t="shared" si="7"/>
        <v>43202</v>
      </c>
      <c r="S103" s="6">
        <v>89</v>
      </c>
      <c r="T103" s="6">
        <v>8</v>
      </c>
      <c r="V103">
        <v>43202</v>
      </c>
    </row>
    <row r="104" spans="1:22" x14ac:dyDescent="0.2">
      <c r="A104">
        <f t="shared" si="4"/>
        <v>1</v>
      </c>
      <c r="B104">
        <v>13</v>
      </c>
      <c r="C104" s="6" t="s">
        <v>13</v>
      </c>
      <c r="D104" s="6">
        <v>4</v>
      </c>
      <c r="E104" s="6">
        <v>2018</v>
      </c>
      <c r="F104" s="6">
        <v>164</v>
      </c>
      <c r="G104" s="6">
        <v>50</v>
      </c>
      <c r="H104" s="8">
        <v>0.3048780487804878</v>
      </c>
      <c r="I104" s="8">
        <v>-0.82417544296634937</v>
      </c>
      <c r="J104" s="6">
        <v>75</v>
      </c>
      <c r="K104" s="6">
        <v>7</v>
      </c>
      <c r="L104" s="8">
        <v>9.3333333333333338E-2</v>
      </c>
      <c r="M104" s="8">
        <v>-2.2735975561207935</v>
      </c>
      <c r="N104" s="6">
        <f t="shared" si="5"/>
        <v>114</v>
      </c>
      <c r="O104" s="6">
        <f t="shared" si="6"/>
        <v>68</v>
      </c>
      <c r="P104" s="6"/>
      <c r="Q104" s="6"/>
      <c r="R104" s="7">
        <f t="shared" si="7"/>
        <v>43203</v>
      </c>
      <c r="S104" s="6">
        <v>75</v>
      </c>
      <c r="T104" s="6">
        <v>7</v>
      </c>
      <c r="V104">
        <v>43203</v>
      </c>
    </row>
    <row r="105" spans="1:22" x14ac:dyDescent="0.2">
      <c r="A105">
        <f t="shared" si="4"/>
        <v>1</v>
      </c>
      <c r="B105">
        <v>14</v>
      </c>
      <c r="C105" s="6" t="s">
        <v>13</v>
      </c>
      <c r="D105" s="6">
        <v>4</v>
      </c>
      <c r="E105" s="6">
        <v>2018</v>
      </c>
      <c r="F105" s="6">
        <v>126</v>
      </c>
      <c r="G105" s="6">
        <v>20</v>
      </c>
      <c r="H105" s="8">
        <v>0.15873015873015872</v>
      </c>
      <c r="I105" s="8">
        <v>-1.6677068205580763</v>
      </c>
      <c r="J105" s="6">
        <v>67</v>
      </c>
      <c r="K105" s="6">
        <v>5</v>
      </c>
      <c r="L105" s="8">
        <v>7.4626865671641784E-2</v>
      </c>
      <c r="M105" s="8">
        <v>-2.5176964726109912</v>
      </c>
      <c r="N105" s="6">
        <f t="shared" si="5"/>
        <v>106</v>
      </c>
      <c r="O105" s="6">
        <f t="shared" si="6"/>
        <v>62</v>
      </c>
      <c r="P105" s="6"/>
      <c r="Q105" s="6"/>
      <c r="R105" s="7">
        <f t="shared" si="7"/>
        <v>43204</v>
      </c>
      <c r="S105" s="6">
        <v>67</v>
      </c>
      <c r="T105" s="6">
        <v>5</v>
      </c>
      <c r="V105">
        <v>43204</v>
      </c>
    </row>
    <row r="106" spans="1:22" x14ac:dyDescent="0.2">
      <c r="A106">
        <f t="shared" si="4"/>
        <v>1</v>
      </c>
      <c r="B106">
        <v>15</v>
      </c>
      <c r="C106" s="6" t="s">
        <v>13</v>
      </c>
      <c r="D106" s="6">
        <v>4</v>
      </c>
      <c r="E106" s="6">
        <v>2018</v>
      </c>
      <c r="F106" s="6">
        <v>239</v>
      </c>
      <c r="G106" s="6">
        <v>79</v>
      </c>
      <c r="H106" s="8">
        <v>0.33054393305439328</v>
      </c>
      <c r="I106" s="8">
        <v>-0.70572596276680555</v>
      </c>
      <c r="J106" s="6">
        <v>103</v>
      </c>
      <c r="K106" s="6">
        <v>16</v>
      </c>
      <c r="L106" s="8">
        <v>0.1553398058252427</v>
      </c>
      <c r="M106" s="8">
        <v>-1.6933193964148026</v>
      </c>
      <c r="N106" s="6">
        <f t="shared" si="5"/>
        <v>160</v>
      </c>
      <c r="O106" s="6">
        <f t="shared" si="6"/>
        <v>87</v>
      </c>
      <c r="P106" s="6"/>
      <c r="Q106" s="6"/>
      <c r="R106" s="7">
        <f t="shared" si="7"/>
        <v>43205</v>
      </c>
      <c r="S106" s="6">
        <v>103</v>
      </c>
      <c r="T106" s="6">
        <v>16</v>
      </c>
      <c r="V106">
        <v>43205</v>
      </c>
    </row>
    <row r="107" spans="1:22" x14ac:dyDescent="0.2">
      <c r="A107">
        <f t="shared" si="4"/>
        <v>2</v>
      </c>
      <c r="B107">
        <v>16</v>
      </c>
      <c r="C107" s="6" t="s">
        <v>13</v>
      </c>
      <c r="D107" s="6">
        <v>4</v>
      </c>
      <c r="E107" s="6">
        <v>2018</v>
      </c>
      <c r="F107" s="6">
        <v>188</v>
      </c>
      <c r="G107" s="6">
        <v>86</v>
      </c>
      <c r="H107" s="8">
        <v>0.45744680851063829</v>
      </c>
      <c r="I107" s="8">
        <v>-0.17062551703076348</v>
      </c>
      <c r="J107" s="6">
        <v>75</v>
      </c>
      <c r="K107" s="6">
        <v>9</v>
      </c>
      <c r="L107" s="8">
        <v>0.12</v>
      </c>
      <c r="M107" s="8">
        <v>-1.9924301646902063</v>
      </c>
      <c r="N107" s="6">
        <f t="shared" si="5"/>
        <v>102</v>
      </c>
      <c r="O107" s="6">
        <f t="shared" si="6"/>
        <v>66</v>
      </c>
      <c r="P107" s="6"/>
      <c r="Q107" s="6"/>
      <c r="R107" s="7">
        <f t="shared" si="7"/>
        <v>43206</v>
      </c>
      <c r="S107" s="6">
        <v>75</v>
      </c>
      <c r="T107" s="6">
        <v>9</v>
      </c>
      <c r="V107">
        <v>43206</v>
      </c>
    </row>
    <row r="108" spans="1:22" x14ac:dyDescent="0.2">
      <c r="A108">
        <f t="shared" si="4"/>
        <v>2</v>
      </c>
      <c r="B108">
        <v>17</v>
      </c>
      <c r="C108" s="6" t="s">
        <v>13</v>
      </c>
      <c r="D108" s="6">
        <v>4</v>
      </c>
      <c r="E108" s="6">
        <v>2018</v>
      </c>
      <c r="F108" s="6">
        <v>189</v>
      </c>
      <c r="G108" s="6">
        <v>74</v>
      </c>
      <c r="H108" s="8">
        <v>0.39153439153439151</v>
      </c>
      <c r="I108" s="8">
        <v>-0.44086703515908038</v>
      </c>
      <c r="J108" s="6">
        <v>104</v>
      </c>
      <c r="K108" s="6">
        <v>17</v>
      </c>
      <c r="L108" s="8">
        <v>0.16346153846153846</v>
      </c>
      <c r="M108" s="8">
        <v>-1.6326947745983678</v>
      </c>
      <c r="N108" s="6">
        <f t="shared" si="5"/>
        <v>115</v>
      </c>
      <c r="O108" s="6">
        <f t="shared" si="6"/>
        <v>87</v>
      </c>
      <c r="P108" s="6"/>
      <c r="Q108" s="6"/>
      <c r="R108" s="7">
        <f t="shared" si="7"/>
        <v>43207</v>
      </c>
      <c r="S108" s="6">
        <v>104</v>
      </c>
      <c r="T108" s="6">
        <v>17</v>
      </c>
      <c r="V108">
        <v>43207</v>
      </c>
    </row>
    <row r="109" spans="1:22" x14ac:dyDescent="0.2">
      <c r="A109">
        <f t="shared" si="4"/>
        <v>2</v>
      </c>
      <c r="B109">
        <v>18</v>
      </c>
      <c r="C109" s="6" t="s">
        <v>13</v>
      </c>
      <c r="D109" s="6">
        <v>4</v>
      </c>
      <c r="E109" s="6">
        <v>2018</v>
      </c>
      <c r="F109" s="6">
        <v>187</v>
      </c>
      <c r="G109" s="6">
        <v>76</v>
      </c>
      <c r="H109" s="8">
        <v>0.40641711229946526</v>
      </c>
      <c r="I109" s="8">
        <v>-0.37879686102600291</v>
      </c>
      <c r="J109" s="6">
        <v>99</v>
      </c>
      <c r="K109" s="6">
        <v>13</v>
      </c>
      <c r="L109" s="8">
        <v>0.13131313131313133</v>
      </c>
      <c r="M109" s="8">
        <v>-1.8893979387919708</v>
      </c>
      <c r="N109" s="6">
        <f t="shared" si="5"/>
        <v>111</v>
      </c>
      <c r="O109" s="6">
        <f t="shared" si="6"/>
        <v>86</v>
      </c>
      <c r="P109" s="6"/>
      <c r="Q109" s="6"/>
      <c r="R109" s="7">
        <f t="shared" si="7"/>
        <v>43208</v>
      </c>
      <c r="S109" s="6">
        <v>99</v>
      </c>
      <c r="T109" s="6">
        <v>13</v>
      </c>
      <c r="V109">
        <v>43208</v>
      </c>
    </row>
    <row r="110" spans="1:22" x14ac:dyDescent="0.2">
      <c r="A110">
        <f t="shared" si="4"/>
        <v>2</v>
      </c>
      <c r="B110">
        <v>19</v>
      </c>
      <c r="C110" s="6" t="s">
        <v>13</v>
      </c>
      <c r="D110" s="6">
        <v>4</v>
      </c>
      <c r="E110" s="6">
        <v>2018</v>
      </c>
      <c r="F110" s="6">
        <v>178</v>
      </c>
      <c r="G110" s="6">
        <v>43</v>
      </c>
      <c r="H110" s="8">
        <v>0.24157303370786518</v>
      </c>
      <c r="I110" s="8">
        <v>-1.144074662744867</v>
      </c>
      <c r="J110" s="6">
        <v>103</v>
      </c>
      <c r="K110" s="6">
        <v>10</v>
      </c>
      <c r="L110" s="8">
        <v>9.7087378640776698E-2</v>
      </c>
      <c r="M110" s="8">
        <v>-2.2300144001592104</v>
      </c>
      <c r="N110" s="6">
        <f t="shared" si="5"/>
        <v>135</v>
      </c>
      <c r="O110" s="6">
        <f t="shared" si="6"/>
        <v>93</v>
      </c>
      <c r="P110" s="6"/>
      <c r="Q110" s="6"/>
      <c r="R110" s="7">
        <f t="shared" si="7"/>
        <v>43209</v>
      </c>
      <c r="S110" s="6">
        <v>103</v>
      </c>
      <c r="T110" s="6">
        <v>10</v>
      </c>
      <c r="V110">
        <v>43209</v>
      </c>
    </row>
    <row r="111" spans="1:22" x14ac:dyDescent="0.2">
      <c r="A111">
        <f t="shared" si="4"/>
        <v>2</v>
      </c>
      <c r="B111">
        <v>20</v>
      </c>
      <c r="C111" s="6" t="s">
        <v>13</v>
      </c>
      <c r="D111" s="6">
        <v>4</v>
      </c>
      <c r="E111" s="6">
        <v>2018</v>
      </c>
      <c r="F111" s="6">
        <v>167</v>
      </c>
      <c r="G111" s="6">
        <v>47</v>
      </c>
      <c r="H111" s="8">
        <v>0.28143712574850299</v>
      </c>
      <c r="I111" s="8">
        <v>-0.93734414107198738</v>
      </c>
      <c r="J111" s="6">
        <v>82</v>
      </c>
      <c r="K111" s="6">
        <v>14</v>
      </c>
      <c r="L111" s="8">
        <v>0.17073170731707318</v>
      </c>
      <c r="M111" s="8">
        <v>-1.5804503755608479</v>
      </c>
      <c r="N111" s="6">
        <f t="shared" si="5"/>
        <v>120</v>
      </c>
      <c r="O111" s="6">
        <f t="shared" si="6"/>
        <v>68</v>
      </c>
      <c r="P111" s="6"/>
      <c r="Q111" s="6"/>
      <c r="R111" s="7">
        <f t="shared" si="7"/>
        <v>43210</v>
      </c>
      <c r="S111" s="6">
        <v>82</v>
      </c>
      <c r="T111" s="6">
        <v>14</v>
      </c>
      <c r="V111">
        <v>43210</v>
      </c>
    </row>
    <row r="112" spans="1:22" x14ac:dyDescent="0.2">
      <c r="A112">
        <f t="shared" si="4"/>
        <v>2</v>
      </c>
      <c r="B112">
        <v>21</v>
      </c>
      <c r="C112" s="6" t="s">
        <v>13</v>
      </c>
      <c r="D112" s="6">
        <v>4</v>
      </c>
      <c r="E112" s="6">
        <v>2018</v>
      </c>
      <c r="F112" s="6">
        <v>143</v>
      </c>
      <c r="G112" s="6">
        <v>34</v>
      </c>
      <c r="H112" s="8">
        <v>0.23776223776223776</v>
      </c>
      <c r="I112" s="8">
        <v>-1.1649873576129823</v>
      </c>
      <c r="J112" s="6">
        <v>69</v>
      </c>
      <c r="K112" s="6">
        <v>11</v>
      </c>
      <c r="L112" s="8">
        <v>0.15942028985507245</v>
      </c>
      <c r="M112" s="8">
        <v>-1.6625477377480489</v>
      </c>
      <c r="N112" s="6">
        <f t="shared" si="5"/>
        <v>109</v>
      </c>
      <c r="O112" s="6">
        <f t="shared" si="6"/>
        <v>58</v>
      </c>
      <c r="P112" s="6"/>
      <c r="Q112" s="6"/>
      <c r="R112" s="7">
        <f t="shared" si="7"/>
        <v>43211</v>
      </c>
      <c r="S112" s="6">
        <v>69</v>
      </c>
      <c r="T112" s="6">
        <v>11</v>
      </c>
      <c r="V112">
        <v>43211</v>
      </c>
    </row>
    <row r="113" spans="1:22" x14ac:dyDescent="0.2">
      <c r="A113">
        <f t="shared" si="4"/>
        <v>2</v>
      </c>
      <c r="B113">
        <v>22</v>
      </c>
      <c r="C113" s="6" t="s">
        <v>13</v>
      </c>
      <c r="D113" s="6">
        <v>4</v>
      </c>
      <c r="E113" s="6">
        <v>2018</v>
      </c>
      <c r="F113" s="6">
        <v>221</v>
      </c>
      <c r="G113" s="6">
        <v>81</v>
      </c>
      <c r="H113" s="8">
        <v>0.36651583710407237</v>
      </c>
      <c r="I113" s="8">
        <v>-0.54719326793686562</v>
      </c>
      <c r="J113" s="6">
        <v>91</v>
      </c>
      <c r="K113" s="6">
        <v>14</v>
      </c>
      <c r="L113" s="8">
        <v>0.15384615384615385</v>
      </c>
      <c r="M113" s="8">
        <v>-1.7047480922384253</v>
      </c>
      <c r="N113" s="6">
        <f t="shared" si="5"/>
        <v>140</v>
      </c>
      <c r="O113" s="6">
        <f t="shared" si="6"/>
        <v>77</v>
      </c>
      <c r="P113" s="6"/>
      <c r="Q113" s="6"/>
      <c r="R113" s="7">
        <f t="shared" si="7"/>
        <v>43212</v>
      </c>
      <c r="S113" s="6">
        <v>91</v>
      </c>
      <c r="T113" s="6">
        <v>14</v>
      </c>
      <c r="V113">
        <v>43212</v>
      </c>
    </row>
    <row r="114" spans="1:22" x14ac:dyDescent="0.2">
      <c r="A114">
        <f t="shared" si="4"/>
        <v>2</v>
      </c>
      <c r="B114">
        <v>23</v>
      </c>
      <c r="C114" s="6" t="s">
        <v>13</v>
      </c>
      <c r="D114" s="6">
        <v>4</v>
      </c>
      <c r="E114" s="6">
        <v>2018</v>
      </c>
      <c r="F114" s="6">
        <v>198</v>
      </c>
      <c r="G114" s="6">
        <v>68</v>
      </c>
      <c r="H114" s="8">
        <v>0.34343434343434343</v>
      </c>
      <c r="I114" s="8">
        <v>-0.64802674527947568</v>
      </c>
      <c r="J114" s="6">
        <v>86</v>
      </c>
      <c r="K114" s="6">
        <v>20</v>
      </c>
      <c r="L114" s="8">
        <v>0.23255813953488372</v>
      </c>
      <c r="M114" s="8">
        <v>-1.1939224684724346</v>
      </c>
      <c r="N114" s="6">
        <f t="shared" si="5"/>
        <v>130</v>
      </c>
      <c r="O114" s="6">
        <f t="shared" si="6"/>
        <v>66</v>
      </c>
      <c r="P114" s="6"/>
      <c r="Q114" s="6"/>
      <c r="R114" s="7">
        <f t="shared" si="7"/>
        <v>43213</v>
      </c>
      <c r="S114" s="6">
        <v>86</v>
      </c>
      <c r="T114" s="6">
        <v>20</v>
      </c>
      <c r="V114">
        <v>43213</v>
      </c>
    </row>
    <row r="115" spans="1:22" x14ac:dyDescent="0.2">
      <c r="A115">
        <f t="shared" si="4"/>
        <v>2</v>
      </c>
      <c r="B115">
        <v>24</v>
      </c>
      <c r="C115" s="6" t="s">
        <v>13</v>
      </c>
      <c r="D115" s="6">
        <v>4</v>
      </c>
      <c r="E115" s="6">
        <v>2018</v>
      </c>
      <c r="F115" s="6">
        <v>220</v>
      </c>
      <c r="G115" s="6">
        <v>71</v>
      </c>
      <c r="H115" s="8">
        <v>0.32272727272727275</v>
      </c>
      <c r="I115" s="8">
        <v>-0.74126642890414363</v>
      </c>
      <c r="J115" s="6">
        <v>93</v>
      </c>
      <c r="K115" s="6">
        <v>17</v>
      </c>
      <c r="L115" s="8">
        <v>0.18279569892473119</v>
      </c>
      <c r="M115" s="8">
        <v>-1.4975199962301149</v>
      </c>
      <c r="N115" s="6">
        <f t="shared" si="5"/>
        <v>149</v>
      </c>
      <c r="O115" s="6">
        <f t="shared" si="6"/>
        <v>76</v>
      </c>
      <c r="P115" s="6"/>
      <c r="Q115" s="6"/>
      <c r="R115" s="7">
        <f t="shared" si="7"/>
        <v>43214</v>
      </c>
      <c r="S115" s="6">
        <v>93</v>
      </c>
      <c r="T115" s="6">
        <v>17</v>
      </c>
      <c r="V115">
        <v>43214</v>
      </c>
    </row>
    <row r="116" spans="1:22" x14ac:dyDescent="0.2">
      <c r="A116">
        <f t="shared" si="4"/>
        <v>2</v>
      </c>
      <c r="B116">
        <v>25</v>
      </c>
      <c r="C116" s="6" t="s">
        <v>13</v>
      </c>
      <c r="D116" s="6">
        <v>4</v>
      </c>
      <c r="E116" s="6">
        <v>2018</v>
      </c>
      <c r="F116" s="6">
        <v>207</v>
      </c>
      <c r="G116" s="6">
        <v>74</v>
      </c>
      <c r="H116" s="8">
        <v>0.35748792270531399</v>
      </c>
      <c r="I116" s="8">
        <v>-0.58628403501758408</v>
      </c>
      <c r="J116" s="6">
        <v>93</v>
      </c>
      <c r="K116" s="6">
        <v>22</v>
      </c>
      <c r="L116" s="8">
        <v>0.23655913978494625</v>
      </c>
      <c r="M116" s="8">
        <v>-1.1716374236829994</v>
      </c>
      <c r="N116" s="6">
        <f t="shared" si="5"/>
        <v>133</v>
      </c>
      <c r="O116" s="6">
        <f t="shared" si="6"/>
        <v>71</v>
      </c>
      <c r="P116" s="6"/>
      <c r="Q116" s="6"/>
      <c r="R116" s="7">
        <f t="shared" si="7"/>
        <v>43215</v>
      </c>
      <c r="S116" s="6">
        <v>93</v>
      </c>
      <c r="T116" s="6">
        <v>22</v>
      </c>
      <c r="V116">
        <v>43215</v>
      </c>
    </row>
    <row r="117" spans="1:22" x14ac:dyDescent="0.2">
      <c r="A117">
        <f t="shared" si="4"/>
        <v>2</v>
      </c>
      <c r="B117">
        <v>26</v>
      </c>
      <c r="C117" s="6" t="s">
        <v>13</v>
      </c>
      <c r="D117" s="6">
        <v>4</v>
      </c>
      <c r="E117" s="6">
        <v>2018</v>
      </c>
      <c r="F117" s="6">
        <v>194</v>
      </c>
      <c r="G117" s="6">
        <v>61</v>
      </c>
      <c r="H117" s="8">
        <v>0.31443298969072164</v>
      </c>
      <c r="I117" s="8">
        <v>-0.77947526404844258</v>
      </c>
      <c r="J117" s="6">
        <v>102</v>
      </c>
      <c r="K117" s="6">
        <v>12</v>
      </c>
      <c r="L117" s="8">
        <v>0.11764705882352941</v>
      </c>
      <c r="M117" s="8">
        <v>-2.0149030205422647</v>
      </c>
      <c r="N117" s="6">
        <f t="shared" si="5"/>
        <v>133</v>
      </c>
      <c r="O117" s="6">
        <f t="shared" si="6"/>
        <v>90</v>
      </c>
      <c r="P117" s="6"/>
      <c r="Q117" s="6"/>
      <c r="R117" s="7">
        <f t="shared" si="7"/>
        <v>43216</v>
      </c>
      <c r="S117" s="6">
        <v>102</v>
      </c>
      <c r="T117" s="6">
        <v>12</v>
      </c>
      <c r="V117">
        <v>43216</v>
      </c>
    </row>
    <row r="118" spans="1:22" x14ac:dyDescent="0.2">
      <c r="A118">
        <f t="shared" si="4"/>
        <v>2</v>
      </c>
      <c r="B118">
        <v>27</v>
      </c>
      <c r="C118" s="6" t="s">
        <v>13</v>
      </c>
      <c r="D118" s="6">
        <v>4</v>
      </c>
      <c r="E118" s="6">
        <v>2018</v>
      </c>
      <c r="F118" s="6">
        <v>149</v>
      </c>
      <c r="G118" s="6">
        <v>47</v>
      </c>
      <c r="H118" s="8">
        <v>0.31543624161073824</v>
      </c>
      <c r="I118" s="8">
        <v>-0.77482521157421258</v>
      </c>
      <c r="J118" s="6">
        <v>71</v>
      </c>
      <c r="K118" s="6">
        <v>9</v>
      </c>
      <c r="L118" s="8">
        <v>0.12676056338028169</v>
      </c>
      <c r="M118" s="8">
        <v>-1.9299098077088721</v>
      </c>
      <c r="N118" s="6">
        <f t="shared" si="5"/>
        <v>102</v>
      </c>
      <c r="O118" s="6">
        <f t="shared" si="6"/>
        <v>62</v>
      </c>
      <c r="P118" s="6"/>
      <c r="Q118" s="6"/>
      <c r="R118" s="7">
        <f t="shared" si="7"/>
        <v>43217</v>
      </c>
      <c r="S118" s="6">
        <v>71</v>
      </c>
      <c r="T118" s="6">
        <v>9</v>
      </c>
      <c r="V118">
        <v>43217</v>
      </c>
    </row>
    <row r="119" spans="1:22" x14ac:dyDescent="0.2">
      <c r="A119">
        <f t="shared" si="4"/>
        <v>2</v>
      </c>
      <c r="B119">
        <v>28</v>
      </c>
      <c r="C119" s="6" t="s">
        <v>13</v>
      </c>
      <c r="D119" s="6">
        <v>4</v>
      </c>
      <c r="E119" s="6">
        <v>2018</v>
      </c>
      <c r="F119" s="6">
        <v>142</v>
      </c>
      <c r="G119" s="6">
        <v>20</v>
      </c>
      <c r="H119" s="8">
        <v>0.14084507042253522</v>
      </c>
      <c r="I119" s="8">
        <v>-1.8082887711792655</v>
      </c>
      <c r="J119" s="6">
        <v>65</v>
      </c>
      <c r="K119" s="6">
        <v>7</v>
      </c>
      <c r="L119" s="8">
        <v>0.1076923076923077</v>
      </c>
      <c r="M119" s="8">
        <v>-2.1145328614911061</v>
      </c>
      <c r="N119" s="6">
        <f t="shared" si="5"/>
        <v>122</v>
      </c>
      <c r="O119" s="6">
        <f t="shared" si="6"/>
        <v>58</v>
      </c>
      <c r="P119" s="6"/>
      <c r="Q119" s="6"/>
      <c r="R119" s="7">
        <f t="shared" si="7"/>
        <v>43218</v>
      </c>
      <c r="S119" s="6">
        <v>65</v>
      </c>
      <c r="T119" s="6">
        <v>7</v>
      </c>
      <c r="V119">
        <v>43218</v>
      </c>
    </row>
    <row r="120" spans="1:22" x14ac:dyDescent="0.2">
      <c r="A120">
        <f t="shared" si="4"/>
        <v>2</v>
      </c>
      <c r="B120">
        <v>29</v>
      </c>
      <c r="C120" s="6" t="s">
        <v>13</v>
      </c>
      <c r="D120" s="6">
        <v>4</v>
      </c>
      <c r="E120" s="6">
        <v>2018</v>
      </c>
      <c r="F120" s="6">
        <v>242</v>
      </c>
      <c r="G120" s="6">
        <v>89</v>
      </c>
      <c r="H120" s="8">
        <v>0.36776859504132231</v>
      </c>
      <c r="I120" s="8">
        <v>-0.54180155166029553</v>
      </c>
      <c r="J120" s="6">
        <v>105</v>
      </c>
      <c r="K120" s="6">
        <v>22</v>
      </c>
      <c r="L120" s="8">
        <v>0.20952380952380953</v>
      </c>
      <c r="M120" s="8">
        <v>-1.327798154438282</v>
      </c>
      <c r="N120" s="6">
        <f t="shared" si="5"/>
        <v>153</v>
      </c>
      <c r="O120" s="6">
        <f t="shared" si="6"/>
        <v>83</v>
      </c>
      <c r="P120" s="6"/>
      <c r="Q120" s="6"/>
      <c r="R120" s="7">
        <f t="shared" si="7"/>
        <v>43219</v>
      </c>
      <c r="S120" s="6">
        <v>105</v>
      </c>
      <c r="T120" s="6">
        <v>22</v>
      </c>
      <c r="V120">
        <v>43219</v>
      </c>
    </row>
    <row r="121" spans="1:22" x14ac:dyDescent="0.2">
      <c r="A121">
        <f t="shared" si="4"/>
        <v>2</v>
      </c>
      <c r="B121">
        <v>30</v>
      </c>
      <c r="C121" s="6" t="s">
        <v>13</v>
      </c>
      <c r="D121" s="6">
        <v>4</v>
      </c>
      <c r="E121" s="6">
        <v>2018</v>
      </c>
      <c r="F121" s="6">
        <v>205</v>
      </c>
      <c r="G121" s="6">
        <v>64</v>
      </c>
      <c r="H121" s="8">
        <v>0.31219512195121951</v>
      </c>
      <c r="I121" s="8">
        <v>-0.78987680701849627</v>
      </c>
      <c r="J121" s="6">
        <v>70</v>
      </c>
      <c r="K121" s="6">
        <v>12</v>
      </c>
      <c r="L121" s="8">
        <v>0.17142857142857143</v>
      </c>
      <c r="M121" s="8">
        <v>-1.575536360758419</v>
      </c>
      <c r="N121" s="6">
        <f t="shared" si="5"/>
        <v>141</v>
      </c>
      <c r="O121" s="6">
        <f t="shared" si="6"/>
        <v>58</v>
      </c>
      <c r="P121" s="6"/>
      <c r="Q121" s="6"/>
      <c r="R121" s="7">
        <f t="shared" si="7"/>
        <v>43220</v>
      </c>
      <c r="S121" s="6">
        <v>70</v>
      </c>
      <c r="T121" s="6">
        <v>12</v>
      </c>
      <c r="V121">
        <v>43220</v>
      </c>
    </row>
    <row r="122" spans="1:22" x14ac:dyDescent="0.2">
      <c r="A122">
        <f t="shared" si="4"/>
        <v>1</v>
      </c>
      <c r="B122">
        <v>1</v>
      </c>
      <c r="C122" s="6" t="s">
        <v>19</v>
      </c>
      <c r="D122" s="6">
        <v>5</v>
      </c>
      <c r="E122" s="6">
        <v>2018</v>
      </c>
      <c r="F122" s="6">
        <v>198</v>
      </c>
      <c r="G122" s="6">
        <v>71</v>
      </c>
      <c r="H122" s="8">
        <v>0.35858585858585856</v>
      </c>
      <c r="I122" s="8">
        <v>-0.58150720941727607</v>
      </c>
      <c r="J122" s="6">
        <v>90</v>
      </c>
      <c r="K122" s="6">
        <v>14</v>
      </c>
      <c r="L122" s="8">
        <v>0.15555555555555556</v>
      </c>
      <c r="M122" s="8">
        <v>-1.6916760106710724</v>
      </c>
      <c r="N122" s="6">
        <f t="shared" si="5"/>
        <v>127</v>
      </c>
      <c r="O122" s="6">
        <f t="shared" si="6"/>
        <v>76</v>
      </c>
      <c r="P122" s="6"/>
      <c r="Q122" s="6"/>
      <c r="R122" s="7">
        <f t="shared" si="7"/>
        <v>43221</v>
      </c>
      <c r="S122" s="6">
        <v>90</v>
      </c>
      <c r="T122" s="6">
        <v>14</v>
      </c>
      <c r="V122">
        <v>43221</v>
      </c>
    </row>
    <row r="123" spans="1:22" x14ac:dyDescent="0.2">
      <c r="A123">
        <f t="shared" si="4"/>
        <v>1</v>
      </c>
      <c r="B123">
        <v>2</v>
      </c>
      <c r="C123" s="6" t="s">
        <v>19</v>
      </c>
      <c r="D123" s="6">
        <v>5</v>
      </c>
      <c r="E123" s="6">
        <v>2018</v>
      </c>
      <c r="F123" s="6">
        <v>198</v>
      </c>
      <c r="G123" s="6">
        <v>67</v>
      </c>
      <c r="H123" s="8">
        <v>0.3383838383838384</v>
      </c>
      <c r="I123" s="8">
        <v>-0.67050470381018534</v>
      </c>
      <c r="J123" s="6">
        <v>89</v>
      </c>
      <c r="K123" s="6">
        <v>10</v>
      </c>
      <c r="L123" s="8">
        <v>0.11235955056179775</v>
      </c>
      <c r="M123" s="8">
        <v>-2.0668627594729756</v>
      </c>
      <c r="N123" s="6">
        <f t="shared" si="5"/>
        <v>131</v>
      </c>
      <c r="O123" s="6">
        <f t="shared" si="6"/>
        <v>79</v>
      </c>
      <c r="P123" s="6"/>
      <c r="Q123" s="6"/>
      <c r="R123" s="7">
        <f t="shared" si="7"/>
        <v>43222</v>
      </c>
      <c r="S123" s="6">
        <v>89</v>
      </c>
      <c r="T123" s="6">
        <v>10</v>
      </c>
      <c r="V123">
        <v>43222</v>
      </c>
    </row>
    <row r="124" spans="1:22" x14ac:dyDescent="0.2">
      <c r="A124">
        <f t="shared" si="4"/>
        <v>1</v>
      </c>
      <c r="B124">
        <v>3</v>
      </c>
      <c r="C124" s="6" t="s">
        <v>19</v>
      </c>
      <c r="D124" s="6">
        <v>5</v>
      </c>
      <c r="E124" s="6">
        <v>2018</v>
      </c>
      <c r="F124" s="6">
        <v>207</v>
      </c>
      <c r="G124" s="6">
        <v>64</v>
      </c>
      <c r="H124" s="8">
        <v>0.30917874396135264</v>
      </c>
      <c r="I124" s="8">
        <v>-0.80396154690023547</v>
      </c>
      <c r="J124" s="6">
        <v>115</v>
      </c>
      <c r="K124" s="6">
        <v>12</v>
      </c>
      <c r="L124" s="8">
        <v>0.10434782608695652</v>
      </c>
      <c r="M124" s="8">
        <v>-2.1498223384416355</v>
      </c>
      <c r="N124" s="6">
        <f t="shared" si="5"/>
        <v>143</v>
      </c>
      <c r="O124" s="6">
        <f t="shared" si="6"/>
        <v>103</v>
      </c>
      <c r="P124" s="6"/>
      <c r="Q124" s="6"/>
      <c r="R124" s="7">
        <f t="shared" si="7"/>
        <v>43223</v>
      </c>
      <c r="S124" s="6">
        <v>115</v>
      </c>
      <c r="T124" s="6">
        <v>12</v>
      </c>
      <c r="V124">
        <v>43223</v>
      </c>
    </row>
    <row r="125" spans="1:22" x14ac:dyDescent="0.2">
      <c r="A125">
        <f t="shared" si="4"/>
        <v>1</v>
      </c>
      <c r="B125">
        <v>4</v>
      </c>
      <c r="C125" s="6" t="s">
        <v>19</v>
      </c>
      <c r="D125" s="6">
        <v>5</v>
      </c>
      <c r="E125" s="6">
        <v>2018</v>
      </c>
      <c r="F125" s="6">
        <v>171</v>
      </c>
      <c r="G125" s="6">
        <v>33</v>
      </c>
      <c r="H125" s="8">
        <v>0.19298245614035087</v>
      </c>
      <c r="I125" s="8">
        <v>-1.4307461236907246</v>
      </c>
      <c r="J125" s="6">
        <v>99</v>
      </c>
      <c r="K125" s="6">
        <v>8</v>
      </c>
      <c r="L125" s="8">
        <v>8.0808080808080815E-2</v>
      </c>
      <c r="M125" s="8">
        <v>-2.431417964837014</v>
      </c>
      <c r="N125" s="6">
        <f t="shared" si="5"/>
        <v>138</v>
      </c>
      <c r="O125" s="6">
        <f t="shared" si="6"/>
        <v>91</v>
      </c>
      <c r="P125" s="6"/>
      <c r="Q125" s="6"/>
      <c r="R125" s="7">
        <f t="shared" si="7"/>
        <v>43224</v>
      </c>
      <c r="S125" s="6">
        <v>99</v>
      </c>
      <c r="T125" s="6">
        <v>8</v>
      </c>
      <c r="V125">
        <v>43224</v>
      </c>
    </row>
    <row r="126" spans="1:22" x14ac:dyDescent="0.2">
      <c r="A126">
        <f t="shared" si="4"/>
        <v>1</v>
      </c>
      <c r="B126">
        <v>5</v>
      </c>
      <c r="C126" s="6" t="s">
        <v>19</v>
      </c>
      <c r="D126" s="6">
        <v>5</v>
      </c>
      <c r="E126" s="6">
        <v>2018</v>
      </c>
      <c r="F126" s="6">
        <v>130</v>
      </c>
      <c r="G126" s="6">
        <v>29</v>
      </c>
      <c r="H126" s="8">
        <v>0.22307692307692309</v>
      </c>
      <c r="I126" s="8">
        <v>-1.2478246868547853</v>
      </c>
      <c r="J126" s="6">
        <v>76</v>
      </c>
      <c r="K126" s="6">
        <v>16</v>
      </c>
      <c r="L126" s="8">
        <v>0.21052631578947367</v>
      </c>
      <c r="M126" s="8">
        <v>-1.3217558399823195</v>
      </c>
      <c r="N126" s="6">
        <f t="shared" si="5"/>
        <v>101</v>
      </c>
      <c r="O126" s="6">
        <f t="shared" si="6"/>
        <v>60</v>
      </c>
      <c r="P126" s="6"/>
      <c r="Q126" s="6"/>
      <c r="R126" s="7">
        <f t="shared" si="7"/>
        <v>43225</v>
      </c>
      <c r="S126" s="6">
        <v>76</v>
      </c>
      <c r="T126" s="6">
        <v>16</v>
      </c>
      <c r="V126">
        <v>43225</v>
      </c>
    </row>
    <row r="127" spans="1:22" x14ac:dyDescent="0.2">
      <c r="A127">
        <f t="shared" si="4"/>
        <v>1</v>
      </c>
      <c r="B127">
        <v>6</v>
      </c>
      <c r="C127" s="6" t="s">
        <v>19</v>
      </c>
      <c r="D127" s="6">
        <v>5</v>
      </c>
      <c r="E127" s="6">
        <v>2018</v>
      </c>
      <c r="F127" s="6">
        <v>248</v>
      </c>
      <c r="G127" s="6">
        <v>74</v>
      </c>
      <c r="H127" s="8">
        <v>0.29838709677419356</v>
      </c>
      <c r="I127" s="8">
        <v>-0.85499020601035935</v>
      </c>
      <c r="J127" s="6">
        <v>93</v>
      </c>
      <c r="K127" s="6">
        <v>16</v>
      </c>
      <c r="L127" s="8">
        <v>0.17204301075268819</v>
      </c>
      <c r="M127" s="8">
        <v>-1.5712166996139023</v>
      </c>
      <c r="N127" s="6">
        <f t="shared" si="5"/>
        <v>174</v>
      </c>
      <c r="O127" s="6">
        <f t="shared" si="6"/>
        <v>77</v>
      </c>
      <c r="P127" s="6"/>
      <c r="Q127" s="6"/>
      <c r="R127" s="7">
        <f t="shared" si="7"/>
        <v>43226</v>
      </c>
      <c r="S127" s="6">
        <v>93</v>
      </c>
      <c r="T127" s="6">
        <v>16</v>
      </c>
      <c r="V127">
        <v>43226</v>
      </c>
    </row>
    <row r="128" spans="1:22" x14ac:dyDescent="0.2">
      <c r="A128">
        <f t="shared" si="4"/>
        <v>1</v>
      </c>
      <c r="B128">
        <v>7</v>
      </c>
      <c r="C128" s="6" t="s">
        <v>19</v>
      </c>
      <c r="D128" s="6">
        <v>5</v>
      </c>
      <c r="E128" s="6">
        <v>2018</v>
      </c>
      <c r="F128" s="6">
        <v>201</v>
      </c>
      <c r="G128" s="6">
        <v>72</v>
      </c>
      <c r="H128" s="8">
        <v>0.35820895522388058</v>
      </c>
      <c r="I128" s="8">
        <v>-0.58314628534561697</v>
      </c>
      <c r="J128" s="6">
        <v>91</v>
      </c>
      <c r="K128" s="6">
        <v>17</v>
      </c>
      <c r="L128" s="8">
        <v>0.18681318681318682</v>
      </c>
      <c r="M128" s="8">
        <v>-1.4708517491479536</v>
      </c>
      <c r="N128" s="6">
        <f t="shared" si="5"/>
        <v>129</v>
      </c>
      <c r="O128" s="6">
        <f t="shared" si="6"/>
        <v>74</v>
      </c>
      <c r="P128" s="6"/>
      <c r="Q128" s="6"/>
      <c r="R128" s="7">
        <f t="shared" si="7"/>
        <v>43227</v>
      </c>
      <c r="S128" s="6">
        <v>91</v>
      </c>
      <c r="T128" s="6">
        <v>17</v>
      </c>
      <c r="V128">
        <v>43227</v>
      </c>
    </row>
    <row r="129" spans="1:22" x14ac:dyDescent="0.2">
      <c r="A129">
        <f t="shared" si="4"/>
        <v>1</v>
      </c>
      <c r="B129">
        <v>8</v>
      </c>
      <c r="C129" s="6" t="s">
        <v>19</v>
      </c>
      <c r="D129" s="6">
        <v>5</v>
      </c>
      <c r="E129" s="6">
        <v>2018</v>
      </c>
      <c r="F129" s="6">
        <v>212</v>
      </c>
      <c r="G129" s="6">
        <v>57</v>
      </c>
      <c r="H129" s="8">
        <v>0.26886792452830188</v>
      </c>
      <c r="I129" s="8">
        <v>-1.0003738490846965</v>
      </c>
      <c r="J129" s="6">
        <v>73</v>
      </c>
      <c r="K129" s="6">
        <v>11</v>
      </c>
      <c r="L129" s="8">
        <v>0.15068493150684931</v>
      </c>
      <c r="M129" s="8">
        <v>-1.7292391122467212</v>
      </c>
      <c r="N129" s="6">
        <f t="shared" si="5"/>
        <v>155</v>
      </c>
      <c r="O129" s="6">
        <f t="shared" si="6"/>
        <v>62</v>
      </c>
      <c r="P129" s="6"/>
      <c r="Q129" s="6"/>
      <c r="R129" s="7">
        <f t="shared" si="7"/>
        <v>43228</v>
      </c>
      <c r="S129" s="6">
        <v>73</v>
      </c>
      <c r="T129" s="6">
        <v>11</v>
      </c>
      <c r="V129">
        <v>43228</v>
      </c>
    </row>
    <row r="130" spans="1:22" x14ac:dyDescent="0.2">
      <c r="A130">
        <f t="shared" ref="A130:A193" si="8">IF(B130&lt;16,1,2)</f>
        <v>1</v>
      </c>
      <c r="B130">
        <v>9</v>
      </c>
      <c r="C130" s="6" t="s">
        <v>19</v>
      </c>
      <c r="D130" s="6">
        <v>5</v>
      </c>
      <c r="E130" s="6">
        <v>2018</v>
      </c>
      <c r="F130" s="6">
        <v>176</v>
      </c>
      <c r="G130" s="6">
        <v>70</v>
      </c>
      <c r="H130" s="8">
        <v>0.39772727272727271</v>
      </c>
      <c r="I130" s="8">
        <v>-0.41494385206270823</v>
      </c>
      <c r="J130" s="6">
        <v>84</v>
      </c>
      <c r="K130" s="6">
        <v>11</v>
      </c>
      <c r="L130" s="8">
        <v>0.13095238095238096</v>
      </c>
      <c r="M130" s="8">
        <v>-1.8925641683500207</v>
      </c>
      <c r="N130" s="6">
        <f t="shared" ref="N130:N193" si="9">F130-G130</f>
        <v>106</v>
      </c>
      <c r="O130" s="6">
        <f t="shared" ref="O130:O193" si="10">J130-K130</f>
        <v>73</v>
      </c>
      <c r="P130" s="6"/>
      <c r="Q130" s="6"/>
      <c r="R130" s="7">
        <f t="shared" ref="R130:R193" si="11">DATE(E130,D130,B130)</f>
        <v>43229</v>
      </c>
      <c r="S130" s="6">
        <v>84</v>
      </c>
      <c r="T130" s="6">
        <v>11</v>
      </c>
      <c r="V130">
        <v>43229</v>
      </c>
    </row>
    <row r="131" spans="1:22" x14ac:dyDescent="0.2">
      <c r="A131">
        <f t="shared" si="8"/>
        <v>1</v>
      </c>
      <c r="B131">
        <v>10</v>
      </c>
      <c r="C131" s="6" t="s">
        <v>19</v>
      </c>
      <c r="D131" s="6">
        <v>5</v>
      </c>
      <c r="E131" s="6">
        <v>2018</v>
      </c>
      <c r="F131" s="6">
        <v>220</v>
      </c>
      <c r="G131" s="6">
        <v>81</v>
      </c>
      <c r="H131" s="8">
        <v>0.36818181818181817</v>
      </c>
      <c r="I131" s="8">
        <v>-0.54002477845825314</v>
      </c>
      <c r="J131" s="6">
        <v>89</v>
      </c>
      <c r="K131" s="6">
        <v>16</v>
      </c>
      <c r="L131" s="8">
        <v>0.1797752808988764</v>
      </c>
      <c r="M131" s="8">
        <v>-1.51787071890861</v>
      </c>
      <c r="N131" s="6">
        <f t="shared" si="9"/>
        <v>139</v>
      </c>
      <c r="O131" s="6">
        <f t="shared" si="10"/>
        <v>73</v>
      </c>
      <c r="P131" s="6"/>
      <c r="Q131" s="6"/>
      <c r="R131" s="7">
        <f t="shared" si="11"/>
        <v>43230</v>
      </c>
      <c r="S131" s="6">
        <v>89</v>
      </c>
      <c r="T131" s="6">
        <v>16</v>
      </c>
      <c r="V131">
        <v>43230</v>
      </c>
    </row>
    <row r="132" spans="1:22" x14ac:dyDescent="0.2">
      <c r="A132">
        <f t="shared" si="8"/>
        <v>1</v>
      </c>
      <c r="B132">
        <v>11</v>
      </c>
      <c r="C132" s="6" t="s">
        <v>19</v>
      </c>
      <c r="D132" s="6">
        <v>5</v>
      </c>
      <c r="E132" s="6">
        <v>2018</v>
      </c>
      <c r="F132" s="6">
        <v>164</v>
      </c>
      <c r="G132" s="6">
        <v>39</v>
      </c>
      <c r="H132" s="8">
        <v>0.23780487804878048</v>
      </c>
      <c r="I132" s="8">
        <v>-1.1647520911726548</v>
      </c>
      <c r="J132" s="6">
        <v>84</v>
      </c>
      <c r="K132" s="6">
        <v>12</v>
      </c>
      <c r="L132" s="8">
        <v>0.14285714285714285</v>
      </c>
      <c r="M132" s="8">
        <v>-1.791759469228055</v>
      </c>
      <c r="N132" s="6">
        <f t="shared" si="9"/>
        <v>125</v>
      </c>
      <c r="O132" s="6">
        <f t="shared" si="10"/>
        <v>72</v>
      </c>
      <c r="P132" s="6"/>
      <c r="Q132" s="6"/>
      <c r="R132" s="7">
        <f t="shared" si="11"/>
        <v>43231</v>
      </c>
      <c r="S132" s="6">
        <v>84</v>
      </c>
      <c r="T132" s="6">
        <v>12</v>
      </c>
      <c r="V132">
        <v>43231</v>
      </c>
    </row>
    <row r="133" spans="1:22" x14ac:dyDescent="0.2">
      <c r="A133">
        <f t="shared" si="8"/>
        <v>1</v>
      </c>
      <c r="B133">
        <v>12</v>
      </c>
      <c r="C133" s="6" t="s">
        <v>19</v>
      </c>
      <c r="D133" s="6">
        <v>5</v>
      </c>
      <c r="E133" s="6">
        <v>2018</v>
      </c>
      <c r="F133" s="6">
        <v>136</v>
      </c>
      <c r="G133" s="6">
        <v>26</v>
      </c>
      <c r="H133" s="8">
        <v>0.19117647058823528</v>
      </c>
      <c r="I133" s="8">
        <v>-1.4423838277709342</v>
      </c>
      <c r="J133" s="6">
        <v>61</v>
      </c>
      <c r="K133" s="6">
        <v>13</v>
      </c>
      <c r="L133" s="8">
        <v>0.21311475409836064</v>
      </c>
      <c r="M133" s="8">
        <v>-1.3062516534463542</v>
      </c>
      <c r="N133" s="6">
        <f t="shared" si="9"/>
        <v>110</v>
      </c>
      <c r="O133" s="6">
        <f t="shared" si="10"/>
        <v>48</v>
      </c>
      <c r="P133" s="6"/>
      <c r="Q133" s="6"/>
      <c r="R133" s="7">
        <f t="shared" si="11"/>
        <v>43232</v>
      </c>
      <c r="S133" s="6">
        <v>61</v>
      </c>
      <c r="T133" s="6">
        <v>13</v>
      </c>
      <c r="V133">
        <v>43232</v>
      </c>
    </row>
    <row r="134" spans="1:22" x14ac:dyDescent="0.2">
      <c r="A134">
        <f t="shared" si="8"/>
        <v>1</v>
      </c>
      <c r="B134">
        <v>13</v>
      </c>
      <c r="C134" s="6" t="s">
        <v>19</v>
      </c>
      <c r="D134" s="6">
        <v>5</v>
      </c>
      <c r="E134" s="6">
        <v>2018</v>
      </c>
      <c r="F134" s="6">
        <v>247</v>
      </c>
      <c r="G134" s="6">
        <v>73</v>
      </c>
      <c r="H134" s="8">
        <v>0.29554655870445345</v>
      </c>
      <c r="I134" s="8">
        <v>-0.86859585806613782</v>
      </c>
      <c r="J134" s="6">
        <v>88</v>
      </c>
      <c r="K134" s="6">
        <v>16</v>
      </c>
      <c r="L134" s="8">
        <v>0.18181818181818182</v>
      </c>
      <c r="M134" s="8">
        <v>-1.5040773967762739</v>
      </c>
      <c r="N134" s="6">
        <f t="shared" si="9"/>
        <v>174</v>
      </c>
      <c r="O134" s="6">
        <f t="shared" si="10"/>
        <v>72</v>
      </c>
      <c r="P134" s="6"/>
      <c r="Q134" s="6"/>
      <c r="R134" s="7">
        <f t="shared" si="11"/>
        <v>43233</v>
      </c>
      <c r="S134" s="6">
        <v>88</v>
      </c>
      <c r="T134" s="6">
        <v>16</v>
      </c>
      <c r="V134">
        <v>43233</v>
      </c>
    </row>
    <row r="135" spans="1:22" x14ac:dyDescent="0.2">
      <c r="A135">
        <f t="shared" si="8"/>
        <v>1</v>
      </c>
      <c r="B135">
        <v>14</v>
      </c>
      <c r="C135" s="6" t="s">
        <v>19</v>
      </c>
      <c r="D135" s="6">
        <v>5</v>
      </c>
      <c r="E135" s="6">
        <v>2018</v>
      </c>
      <c r="F135" s="6">
        <v>201</v>
      </c>
      <c r="G135" s="6">
        <v>65</v>
      </c>
      <c r="H135" s="8">
        <v>0.32338308457711445</v>
      </c>
      <c r="I135" s="8">
        <v>-0.73826761584041489</v>
      </c>
      <c r="J135" s="6">
        <v>80</v>
      </c>
      <c r="K135" s="6">
        <v>8</v>
      </c>
      <c r="L135" s="8">
        <v>0.1</v>
      </c>
      <c r="M135" s="8">
        <v>-2.1972245773362191</v>
      </c>
      <c r="N135" s="6">
        <f t="shared" si="9"/>
        <v>136</v>
      </c>
      <c r="O135" s="6">
        <f t="shared" si="10"/>
        <v>72</v>
      </c>
      <c r="P135" s="6"/>
      <c r="Q135" s="6"/>
      <c r="R135" s="7">
        <f t="shared" si="11"/>
        <v>43234</v>
      </c>
      <c r="S135" s="6">
        <v>80</v>
      </c>
      <c r="T135" s="6">
        <v>8</v>
      </c>
      <c r="V135">
        <v>43234</v>
      </c>
    </row>
    <row r="136" spans="1:22" x14ac:dyDescent="0.2">
      <c r="A136">
        <f t="shared" si="8"/>
        <v>1</v>
      </c>
      <c r="B136">
        <v>15</v>
      </c>
      <c r="C136" s="6" t="s">
        <v>19</v>
      </c>
      <c r="D136" s="6">
        <v>5</v>
      </c>
      <c r="E136" s="6">
        <v>2018</v>
      </c>
      <c r="F136" s="6">
        <v>190</v>
      </c>
      <c r="G136" s="6">
        <v>66</v>
      </c>
      <c r="H136" s="8">
        <v>0.3473684210526316</v>
      </c>
      <c r="I136" s="8">
        <v>-0.63062682357861133</v>
      </c>
      <c r="J136" s="6">
        <v>85</v>
      </c>
      <c r="K136" s="6">
        <v>16</v>
      </c>
      <c r="L136" s="8">
        <v>0.18823529411764706</v>
      </c>
      <c r="M136" s="8">
        <v>-1.4615177823574781</v>
      </c>
      <c r="N136" s="6">
        <f t="shared" si="9"/>
        <v>124</v>
      </c>
      <c r="O136" s="6">
        <f t="shared" si="10"/>
        <v>69</v>
      </c>
      <c r="P136" s="6"/>
      <c r="Q136" s="6"/>
      <c r="R136" s="7">
        <f t="shared" si="11"/>
        <v>43235</v>
      </c>
      <c r="S136" s="6">
        <v>85</v>
      </c>
      <c r="T136" s="6">
        <v>16</v>
      </c>
      <c r="V136">
        <v>43235</v>
      </c>
    </row>
    <row r="137" spans="1:22" x14ac:dyDescent="0.2">
      <c r="A137">
        <f t="shared" si="8"/>
        <v>2</v>
      </c>
      <c r="B137">
        <v>16</v>
      </c>
      <c r="C137" s="6" t="s">
        <v>19</v>
      </c>
      <c r="D137" s="6">
        <v>5</v>
      </c>
      <c r="E137" s="6">
        <v>2018</v>
      </c>
      <c r="F137" s="6">
        <v>211</v>
      </c>
      <c r="G137" s="6">
        <v>63</v>
      </c>
      <c r="H137" s="8">
        <v>0.29857819905213268</v>
      </c>
      <c r="I137" s="8">
        <v>-0.85407754737258257</v>
      </c>
      <c r="J137" s="6">
        <v>78</v>
      </c>
      <c r="K137" s="6">
        <v>15</v>
      </c>
      <c r="L137" s="8">
        <v>0.19230769230769232</v>
      </c>
      <c r="M137" s="8">
        <v>-1.4350845252893225</v>
      </c>
      <c r="N137" s="6">
        <f t="shared" si="9"/>
        <v>148</v>
      </c>
      <c r="O137" s="6">
        <f t="shared" si="10"/>
        <v>63</v>
      </c>
      <c r="P137" s="6"/>
      <c r="Q137" s="6"/>
      <c r="R137" s="7">
        <f t="shared" si="11"/>
        <v>43236</v>
      </c>
      <c r="S137" s="6">
        <v>78</v>
      </c>
      <c r="T137" s="6">
        <v>15</v>
      </c>
      <c r="V137">
        <v>43236</v>
      </c>
    </row>
    <row r="138" spans="1:22" x14ac:dyDescent="0.2">
      <c r="A138">
        <f t="shared" si="8"/>
        <v>2</v>
      </c>
      <c r="B138">
        <v>17</v>
      </c>
      <c r="C138" s="6" t="s">
        <v>19</v>
      </c>
      <c r="D138" s="6">
        <v>5</v>
      </c>
      <c r="E138" s="6">
        <v>2018</v>
      </c>
      <c r="F138" s="6">
        <v>226</v>
      </c>
      <c r="G138" s="6">
        <v>74</v>
      </c>
      <c r="H138" s="8">
        <v>0.32743362831858408</v>
      </c>
      <c r="I138" s="8">
        <v>-0.71981542764210649</v>
      </c>
      <c r="J138" s="6">
        <v>83</v>
      </c>
      <c r="K138" s="6">
        <v>17</v>
      </c>
      <c r="L138" s="8">
        <v>0.20481927710843373</v>
      </c>
      <c r="M138" s="8">
        <v>-1.3564413979702095</v>
      </c>
      <c r="N138" s="6">
        <f t="shared" si="9"/>
        <v>152</v>
      </c>
      <c r="O138" s="6">
        <f t="shared" si="10"/>
        <v>66</v>
      </c>
      <c r="P138" s="6"/>
      <c r="Q138" s="6"/>
      <c r="R138" s="7">
        <f t="shared" si="11"/>
        <v>43237</v>
      </c>
      <c r="S138" s="6">
        <v>83</v>
      </c>
      <c r="T138" s="6">
        <v>17</v>
      </c>
      <c r="V138">
        <v>43237</v>
      </c>
    </row>
    <row r="139" spans="1:22" x14ac:dyDescent="0.2">
      <c r="A139">
        <f t="shared" si="8"/>
        <v>2</v>
      </c>
      <c r="B139">
        <v>18</v>
      </c>
      <c r="C139" s="6" t="s">
        <v>19</v>
      </c>
      <c r="D139" s="6">
        <v>5</v>
      </c>
      <c r="E139" s="6">
        <v>2018</v>
      </c>
      <c r="F139" s="6">
        <v>175</v>
      </c>
      <c r="G139" s="6">
        <v>48</v>
      </c>
      <c r="H139" s="8">
        <v>0.2742857142857143</v>
      </c>
      <c r="I139" s="8">
        <v>-0.97298607555070038</v>
      </c>
      <c r="J139" s="6">
        <v>85</v>
      </c>
      <c r="K139" s="6">
        <v>6</v>
      </c>
      <c r="L139" s="8">
        <v>7.0588235294117646E-2</v>
      </c>
      <c r="M139" s="8">
        <v>-2.5776883832389665</v>
      </c>
      <c r="N139" s="6">
        <f t="shared" si="9"/>
        <v>127</v>
      </c>
      <c r="O139" s="6">
        <f t="shared" si="10"/>
        <v>79</v>
      </c>
      <c r="P139" s="6"/>
      <c r="Q139" s="6"/>
      <c r="R139" s="7">
        <f t="shared" si="11"/>
        <v>43238</v>
      </c>
      <c r="S139" s="6">
        <v>85</v>
      </c>
      <c r="T139" s="6">
        <v>6</v>
      </c>
      <c r="V139">
        <v>43238</v>
      </c>
    </row>
    <row r="140" spans="1:22" x14ac:dyDescent="0.2">
      <c r="A140">
        <f t="shared" si="8"/>
        <v>2</v>
      </c>
      <c r="B140">
        <v>19</v>
      </c>
      <c r="C140" s="6" t="s">
        <v>19</v>
      </c>
      <c r="D140" s="6">
        <v>5</v>
      </c>
      <c r="E140" s="6">
        <v>2018</v>
      </c>
      <c r="F140" s="6">
        <v>116</v>
      </c>
      <c r="G140" s="6">
        <v>19</v>
      </c>
      <c r="H140" s="8">
        <v>0.16379310344827586</v>
      </c>
      <c r="I140" s="8">
        <v>-1.6302719993369426</v>
      </c>
      <c r="J140" s="6">
        <v>56</v>
      </c>
      <c r="K140" s="6">
        <v>5</v>
      </c>
      <c r="L140" s="8">
        <v>8.9285714285714288E-2</v>
      </c>
      <c r="M140" s="8">
        <v>-2.3223877202902252</v>
      </c>
      <c r="N140" s="6">
        <f t="shared" si="9"/>
        <v>97</v>
      </c>
      <c r="O140" s="6">
        <f t="shared" si="10"/>
        <v>51</v>
      </c>
      <c r="P140" s="6"/>
      <c r="Q140" s="6"/>
      <c r="R140" s="7">
        <f t="shared" si="11"/>
        <v>43239</v>
      </c>
      <c r="S140" s="6">
        <v>56</v>
      </c>
      <c r="T140" s="6">
        <v>5</v>
      </c>
      <c r="V140">
        <v>43239</v>
      </c>
    </row>
    <row r="141" spans="1:22" x14ac:dyDescent="0.2">
      <c r="A141">
        <f t="shared" si="8"/>
        <v>2</v>
      </c>
      <c r="B141">
        <v>20</v>
      </c>
      <c r="C141" s="6" t="s">
        <v>19</v>
      </c>
      <c r="D141" s="6">
        <v>5</v>
      </c>
      <c r="E141" s="6">
        <v>2018</v>
      </c>
      <c r="F141" s="6">
        <v>136</v>
      </c>
      <c r="G141" s="6">
        <v>41</v>
      </c>
      <c r="H141" s="8">
        <v>0.3014705882352941</v>
      </c>
      <c r="I141" s="8">
        <v>-0.84030482489623304</v>
      </c>
      <c r="J141" s="6">
        <v>68</v>
      </c>
      <c r="K141" s="6">
        <v>8</v>
      </c>
      <c r="L141" s="8">
        <v>0.11764705882352941</v>
      </c>
      <c r="M141" s="8">
        <v>-2.0149030205422647</v>
      </c>
      <c r="N141" s="6">
        <f t="shared" si="9"/>
        <v>95</v>
      </c>
      <c r="O141" s="6">
        <f t="shared" si="10"/>
        <v>60</v>
      </c>
      <c r="P141" s="6"/>
      <c r="Q141" s="6"/>
      <c r="R141" s="7">
        <f t="shared" si="11"/>
        <v>43240</v>
      </c>
      <c r="S141" s="6">
        <v>68</v>
      </c>
      <c r="T141" s="6">
        <v>8</v>
      </c>
      <c r="V141">
        <v>43240</v>
      </c>
    </row>
    <row r="142" spans="1:22" x14ac:dyDescent="0.2">
      <c r="A142">
        <f t="shared" si="8"/>
        <v>2</v>
      </c>
      <c r="B142">
        <v>21</v>
      </c>
      <c r="C142" s="6" t="s">
        <v>19</v>
      </c>
      <c r="D142" s="6">
        <v>5</v>
      </c>
      <c r="E142" s="6">
        <v>2018</v>
      </c>
      <c r="F142" s="6">
        <v>227</v>
      </c>
      <c r="G142" s="6">
        <v>71</v>
      </c>
      <c r="H142" s="8">
        <v>0.31277533039647576</v>
      </c>
      <c r="I142" s="8">
        <v>-0.78717613020822164</v>
      </c>
      <c r="J142" s="6">
        <v>116</v>
      </c>
      <c r="K142" s="6">
        <v>19</v>
      </c>
      <c r="L142" s="8">
        <v>0.16379310344827586</v>
      </c>
      <c r="M142" s="8">
        <v>-1.6302719993369426</v>
      </c>
      <c r="N142" s="6">
        <f t="shared" si="9"/>
        <v>156</v>
      </c>
      <c r="O142" s="6">
        <f t="shared" si="10"/>
        <v>97</v>
      </c>
      <c r="P142" s="6"/>
      <c r="Q142" s="6"/>
      <c r="R142" s="7">
        <f t="shared" si="11"/>
        <v>43241</v>
      </c>
      <c r="S142" s="6">
        <v>116</v>
      </c>
      <c r="T142" s="6">
        <v>19</v>
      </c>
      <c r="V142">
        <v>43241</v>
      </c>
    </row>
    <row r="143" spans="1:22" x14ac:dyDescent="0.2">
      <c r="A143">
        <f t="shared" si="8"/>
        <v>2</v>
      </c>
      <c r="B143">
        <v>22</v>
      </c>
      <c r="C143" s="6" t="s">
        <v>19</v>
      </c>
      <c r="D143" s="6">
        <v>5</v>
      </c>
      <c r="E143" s="6">
        <v>2018</v>
      </c>
      <c r="F143" s="6">
        <v>246</v>
      </c>
      <c r="G143" s="6">
        <v>79</v>
      </c>
      <c r="H143" s="8">
        <v>0.32113821138211385</v>
      </c>
      <c r="I143" s="8">
        <v>-0.7485459599497335</v>
      </c>
      <c r="J143" s="6">
        <v>91</v>
      </c>
      <c r="K143" s="6">
        <v>10</v>
      </c>
      <c r="L143" s="8">
        <v>0.10989010989010989</v>
      </c>
      <c r="M143" s="8">
        <v>-2.0918640616783932</v>
      </c>
      <c r="N143" s="6">
        <f t="shared" si="9"/>
        <v>167</v>
      </c>
      <c r="O143" s="6">
        <f t="shared" si="10"/>
        <v>81</v>
      </c>
      <c r="P143" s="6"/>
      <c r="Q143" s="6"/>
      <c r="R143" s="7">
        <f t="shared" si="11"/>
        <v>43242</v>
      </c>
      <c r="S143" s="6">
        <v>91</v>
      </c>
      <c r="T143" s="6">
        <v>10</v>
      </c>
      <c r="V143">
        <v>43242</v>
      </c>
    </row>
    <row r="144" spans="1:22" x14ac:dyDescent="0.2">
      <c r="A144">
        <f t="shared" si="8"/>
        <v>2</v>
      </c>
      <c r="B144">
        <v>23</v>
      </c>
      <c r="C144" s="6" t="s">
        <v>19</v>
      </c>
      <c r="D144" s="6">
        <v>5</v>
      </c>
      <c r="E144" s="6">
        <v>2018</v>
      </c>
      <c r="F144" s="6">
        <v>194</v>
      </c>
      <c r="G144" s="6">
        <v>73</v>
      </c>
      <c r="H144" s="8">
        <v>0.37628865979381443</v>
      </c>
      <c r="I144" s="8">
        <v>-0.50533110444834994</v>
      </c>
      <c r="J144" s="6">
        <v>71</v>
      </c>
      <c r="K144" s="6">
        <v>20</v>
      </c>
      <c r="L144" s="8">
        <v>0.28169014084507044</v>
      </c>
      <c r="M144" s="8">
        <v>-0.93609335917033465</v>
      </c>
      <c r="N144" s="6">
        <f t="shared" si="9"/>
        <v>121</v>
      </c>
      <c r="O144" s="6">
        <f t="shared" si="10"/>
        <v>51</v>
      </c>
      <c r="P144" s="6"/>
      <c r="Q144" s="6"/>
      <c r="R144" s="7">
        <f t="shared" si="11"/>
        <v>43243</v>
      </c>
      <c r="S144" s="6">
        <v>71</v>
      </c>
      <c r="T144" s="6">
        <v>20</v>
      </c>
      <c r="V144">
        <v>43243</v>
      </c>
    </row>
    <row r="145" spans="1:22" x14ac:dyDescent="0.2">
      <c r="A145">
        <f t="shared" si="8"/>
        <v>2</v>
      </c>
      <c r="B145">
        <v>24</v>
      </c>
      <c r="C145" s="6" t="s">
        <v>19</v>
      </c>
      <c r="D145" s="6">
        <v>5</v>
      </c>
      <c r="E145" s="6">
        <v>2018</v>
      </c>
      <c r="F145" s="6">
        <v>220</v>
      </c>
      <c r="G145" s="6">
        <v>70</v>
      </c>
      <c r="H145" s="8">
        <v>0.31818181818181818</v>
      </c>
      <c r="I145" s="8">
        <v>-0.76214005204689683</v>
      </c>
      <c r="J145" s="6">
        <v>75</v>
      </c>
      <c r="K145" s="6">
        <v>16</v>
      </c>
      <c r="L145" s="8">
        <v>0.21333333333333335</v>
      </c>
      <c r="M145" s="8">
        <v>-1.3049487216659381</v>
      </c>
      <c r="N145" s="6">
        <f t="shared" si="9"/>
        <v>150</v>
      </c>
      <c r="O145" s="6">
        <f t="shared" si="10"/>
        <v>59</v>
      </c>
      <c r="P145" s="6"/>
      <c r="Q145" s="6"/>
      <c r="R145" s="7">
        <f t="shared" si="11"/>
        <v>43244</v>
      </c>
      <c r="S145" s="6">
        <v>75</v>
      </c>
      <c r="T145" s="6">
        <v>16</v>
      </c>
      <c r="V145">
        <v>43244</v>
      </c>
    </row>
    <row r="146" spans="1:22" x14ac:dyDescent="0.2">
      <c r="A146">
        <f t="shared" si="8"/>
        <v>2</v>
      </c>
      <c r="B146">
        <v>25</v>
      </c>
      <c r="C146" s="6" t="s">
        <v>19</v>
      </c>
      <c r="D146" s="6">
        <v>5</v>
      </c>
      <c r="E146" s="6">
        <v>2018</v>
      </c>
      <c r="F146" s="6">
        <v>179</v>
      </c>
      <c r="G146" s="6">
        <v>43</v>
      </c>
      <c r="H146" s="8">
        <v>0.24022346368715083</v>
      </c>
      <c r="I146" s="8">
        <v>-1.1514547700424895</v>
      </c>
      <c r="J146" s="6">
        <v>71</v>
      </c>
      <c r="K146" s="6">
        <v>14</v>
      </c>
      <c r="L146" s="8">
        <v>0.19718309859154928</v>
      </c>
      <c r="M146" s="8">
        <v>-1.4039939382192916</v>
      </c>
      <c r="N146" s="6">
        <f t="shared" si="9"/>
        <v>136</v>
      </c>
      <c r="O146" s="6">
        <f t="shared" si="10"/>
        <v>57</v>
      </c>
      <c r="P146" s="6"/>
      <c r="Q146" s="6"/>
      <c r="R146" s="7">
        <f t="shared" si="11"/>
        <v>43245</v>
      </c>
      <c r="S146" s="6">
        <v>71</v>
      </c>
      <c r="T146" s="6">
        <v>14</v>
      </c>
      <c r="V146">
        <v>43245</v>
      </c>
    </row>
    <row r="147" spans="1:22" x14ac:dyDescent="0.2">
      <c r="A147">
        <f t="shared" si="8"/>
        <v>2</v>
      </c>
      <c r="B147">
        <v>26</v>
      </c>
      <c r="C147" s="6" t="s">
        <v>19</v>
      </c>
      <c r="D147" s="6">
        <v>5</v>
      </c>
      <c r="E147" s="6">
        <v>2018</v>
      </c>
      <c r="F147" s="6">
        <v>139</v>
      </c>
      <c r="G147" s="6">
        <v>26</v>
      </c>
      <c r="H147" s="8">
        <v>0.18705035971223022</v>
      </c>
      <c r="I147" s="8">
        <v>-1.4692912806908585</v>
      </c>
      <c r="J147" s="6">
        <v>55</v>
      </c>
      <c r="K147" s="6">
        <v>9</v>
      </c>
      <c r="L147" s="8">
        <v>0.16363636363636364</v>
      </c>
      <c r="M147" s="8">
        <v>-1.6314168191528757</v>
      </c>
      <c r="N147" s="6">
        <f t="shared" si="9"/>
        <v>113</v>
      </c>
      <c r="O147" s="6">
        <f t="shared" si="10"/>
        <v>46</v>
      </c>
      <c r="P147" s="6"/>
      <c r="Q147" s="6"/>
      <c r="R147" s="7">
        <f t="shared" si="11"/>
        <v>43246</v>
      </c>
      <c r="S147" s="6">
        <v>55</v>
      </c>
      <c r="T147" s="6">
        <v>9</v>
      </c>
      <c r="V147">
        <v>43246</v>
      </c>
    </row>
    <row r="148" spans="1:22" x14ac:dyDescent="0.2">
      <c r="A148">
        <f t="shared" si="8"/>
        <v>2</v>
      </c>
      <c r="B148">
        <v>27</v>
      </c>
      <c r="C148" s="6" t="s">
        <v>19</v>
      </c>
      <c r="D148" s="6">
        <v>5</v>
      </c>
      <c r="E148" s="6">
        <v>2018</v>
      </c>
      <c r="F148" s="6">
        <v>218</v>
      </c>
      <c r="G148" s="6">
        <v>86</v>
      </c>
      <c r="H148" s="8">
        <v>0.39449541284403672</v>
      </c>
      <c r="I148" s="8">
        <v>-0.42845462633286296</v>
      </c>
      <c r="J148" s="6">
        <v>97</v>
      </c>
      <c r="K148" s="6">
        <v>11</v>
      </c>
      <c r="L148" s="8">
        <v>0.1134020618556701</v>
      </c>
      <c r="M148" s="8">
        <v>-2.0564520234551371</v>
      </c>
      <c r="N148" s="6">
        <f t="shared" si="9"/>
        <v>132</v>
      </c>
      <c r="O148" s="6">
        <f t="shared" si="10"/>
        <v>86</v>
      </c>
      <c r="P148" s="6"/>
      <c r="Q148" s="6"/>
      <c r="R148" s="7">
        <f t="shared" si="11"/>
        <v>43247</v>
      </c>
      <c r="S148" s="6">
        <v>97</v>
      </c>
      <c r="T148" s="6">
        <v>11</v>
      </c>
      <c r="V148">
        <v>43247</v>
      </c>
    </row>
    <row r="149" spans="1:22" x14ac:dyDescent="0.2">
      <c r="A149">
        <f t="shared" si="8"/>
        <v>2</v>
      </c>
      <c r="B149">
        <v>28</v>
      </c>
      <c r="C149" s="6" t="s">
        <v>19</v>
      </c>
      <c r="D149" s="6">
        <v>5</v>
      </c>
      <c r="E149" s="6">
        <v>2018</v>
      </c>
      <c r="F149" s="6">
        <v>206</v>
      </c>
      <c r="G149" s="6">
        <v>73</v>
      </c>
      <c r="H149" s="8">
        <v>0.35436893203883496</v>
      </c>
      <c r="I149" s="8">
        <v>-0.59988968707336254</v>
      </c>
      <c r="J149" s="6">
        <v>87</v>
      </c>
      <c r="K149" s="6">
        <v>12</v>
      </c>
      <c r="L149" s="8">
        <v>0.13793103448275862</v>
      </c>
      <c r="M149" s="8">
        <v>-1.8325814637483102</v>
      </c>
      <c r="N149" s="6">
        <f t="shared" si="9"/>
        <v>133</v>
      </c>
      <c r="O149" s="6">
        <f t="shared" si="10"/>
        <v>75</v>
      </c>
      <c r="P149" s="6"/>
      <c r="Q149" s="6"/>
      <c r="R149" s="7">
        <f t="shared" si="11"/>
        <v>43248</v>
      </c>
      <c r="S149" s="6">
        <v>87</v>
      </c>
      <c r="T149" s="6">
        <v>12</v>
      </c>
      <c r="V149">
        <v>43248</v>
      </c>
    </row>
    <row r="150" spans="1:22" x14ac:dyDescent="0.2">
      <c r="A150">
        <f t="shared" si="8"/>
        <v>2</v>
      </c>
      <c r="B150">
        <v>29</v>
      </c>
      <c r="C150" s="6" t="s">
        <v>19</v>
      </c>
      <c r="D150" s="6">
        <v>5</v>
      </c>
      <c r="E150" s="6">
        <v>2018</v>
      </c>
      <c r="F150" s="6">
        <v>194</v>
      </c>
      <c r="G150" s="6">
        <v>67</v>
      </c>
      <c r="H150" s="8">
        <v>0.34536082474226804</v>
      </c>
      <c r="I150" s="8">
        <v>-0.63949446706762536</v>
      </c>
      <c r="J150" s="6">
        <v>68</v>
      </c>
      <c r="K150" s="6">
        <v>14</v>
      </c>
      <c r="L150" s="8">
        <v>0.20588235294117646</v>
      </c>
      <c r="M150" s="8">
        <v>-1.3499267169490159</v>
      </c>
      <c r="N150" s="6">
        <f t="shared" si="9"/>
        <v>127</v>
      </c>
      <c r="O150" s="6">
        <f t="shared" si="10"/>
        <v>54</v>
      </c>
      <c r="P150" s="6"/>
      <c r="Q150" s="6"/>
      <c r="R150" s="7">
        <f t="shared" si="11"/>
        <v>43249</v>
      </c>
      <c r="S150" s="6">
        <v>68</v>
      </c>
      <c r="T150" s="6">
        <v>14</v>
      </c>
      <c r="V150">
        <v>43249</v>
      </c>
    </row>
    <row r="151" spans="1:22" x14ac:dyDescent="0.2">
      <c r="A151">
        <f t="shared" si="8"/>
        <v>2</v>
      </c>
      <c r="B151">
        <v>30</v>
      </c>
      <c r="C151" s="6" t="s">
        <v>19</v>
      </c>
      <c r="D151" s="6">
        <v>5</v>
      </c>
      <c r="E151" s="6">
        <v>2018</v>
      </c>
      <c r="F151" s="6">
        <v>206</v>
      </c>
      <c r="G151" s="6">
        <v>75</v>
      </c>
      <c r="H151" s="8">
        <v>0.36407766990291263</v>
      </c>
      <c r="I151" s="8">
        <v>-0.55770920966484094</v>
      </c>
      <c r="J151" s="6">
        <v>92</v>
      </c>
      <c r="K151" s="6">
        <v>11</v>
      </c>
      <c r="L151" s="8">
        <v>0.11956521739130435</v>
      </c>
      <c r="M151" s="8">
        <v>-1.9965538818740682</v>
      </c>
      <c r="N151" s="6">
        <f t="shared" si="9"/>
        <v>131</v>
      </c>
      <c r="O151" s="6">
        <f t="shared" si="10"/>
        <v>81</v>
      </c>
      <c r="P151" s="6"/>
      <c r="Q151" s="6"/>
      <c r="R151" s="7">
        <f t="shared" si="11"/>
        <v>43250</v>
      </c>
      <c r="S151" s="6">
        <v>92</v>
      </c>
      <c r="T151" s="6">
        <v>11</v>
      </c>
      <c r="V151">
        <v>43250</v>
      </c>
    </row>
    <row r="152" spans="1:22" x14ac:dyDescent="0.2">
      <c r="A152">
        <f t="shared" si="8"/>
        <v>2</v>
      </c>
      <c r="B152">
        <v>31</v>
      </c>
      <c r="C152" s="6" t="s">
        <v>19</v>
      </c>
      <c r="D152" s="6">
        <v>5</v>
      </c>
      <c r="E152" s="6">
        <v>2018</v>
      </c>
      <c r="F152" s="6">
        <v>229</v>
      </c>
      <c r="G152" s="6">
        <v>75</v>
      </c>
      <c r="H152" s="8">
        <v>0.32751091703056767</v>
      </c>
      <c r="I152" s="8">
        <v>-0.71946448887731873</v>
      </c>
      <c r="J152" s="6">
        <v>86</v>
      </c>
      <c r="K152" s="6">
        <v>9</v>
      </c>
      <c r="L152" s="8">
        <v>0.10465116279069768</v>
      </c>
      <c r="M152" s="8">
        <v>-2.1465808445174646</v>
      </c>
      <c r="N152" s="6">
        <f t="shared" si="9"/>
        <v>154</v>
      </c>
      <c r="O152" s="6">
        <f t="shared" si="10"/>
        <v>77</v>
      </c>
      <c r="P152" s="6"/>
      <c r="Q152" s="6"/>
      <c r="R152" s="7">
        <f t="shared" si="11"/>
        <v>43251</v>
      </c>
      <c r="S152" s="6">
        <v>86</v>
      </c>
      <c r="T152" s="6">
        <v>9</v>
      </c>
      <c r="V152">
        <v>43251</v>
      </c>
    </row>
    <row r="153" spans="1:22" x14ac:dyDescent="0.2">
      <c r="A153">
        <f t="shared" si="8"/>
        <v>1</v>
      </c>
      <c r="B153">
        <v>1</v>
      </c>
      <c r="C153" s="6" t="s">
        <v>17</v>
      </c>
      <c r="D153" s="6">
        <v>6</v>
      </c>
      <c r="E153" s="6">
        <v>2018</v>
      </c>
      <c r="F153" s="6">
        <v>182</v>
      </c>
      <c r="G153" s="6">
        <v>54</v>
      </c>
      <c r="H153" s="8">
        <v>0.2967032967032967</v>
      </c>
      <c r="I153" s="8">
        <v>-0.8630462173553427</v>
      </c>
      <c r="J153" s="6">
        <v>87</v>
      </c>
      <c r="K153" s="6">
        <v>14</v>
      </c>
      <c r="L153" s="8">
        <v>0.16091954022988506</v>
      </c>
      <c r="M153" s="8">
        <v>-1.6514021115331325</v>
      </c>
      <c r="N153" s="6">
        <f t="shared" si="9"/>
        <v>128</v>
      </c>
      <c r="O153" s="6">
        <f t="shared" si="10"/>
        <v>73</v>
      </c>
      <c r="P153" s="6"/>
      <c r="Q153" s="6"/>
      <c r="R153" s="7">
        <f t="shared" si="11"/>
        <v>43252</v>
      </c>
      <c r="S153" s="6">
        <v>87</v>
      </c>
      <c r="T153" s="6">
        <v>14</v>
      </c>
      <c r="V153">
        <v>43252</v>
      </c>
    </row>
    <row r="154" spans="1:22" x14ac:dyDescent="0.2">
      <c r="A154">
        <f t="shared" si="8"/>
        <v>1</v>
      </c>
      <c r="B154">
        <v>2</v>
      </c>
      <c r="C154" s="6" t="s">
        <v>17</v>
      </c>
      <c r="D154" s="6">
        <v>6</v>
      </c>
      <c r="E154" s="6">
        <v>2018</v>
      </c>
      <c r="F154" s="6">
        <v>114</v>
      </c>
      <c r="G154" s="6">
        <v>40</v>
      </c>
      <c r="H154" s="8">
        <v>0.35087719298245612</v>
      </c>
      <c r="I154" s="8">
        <v>-0.6151856390902336</v>
      </c>
      <c r="J154" s="6">
        <v>60</v>
      </c>
      <c r="K154" s="6">
        <v>7</v>
      </c>
      <c r="L154" s="8">
        <v>0.11666666666666667</v>
      </c>
      <c r="M154" s="8">
        <v>-2.0243817644968085</v>
      </c>
      <c r="N154" s="6">
        <f t="shared" si="9"/>
        <v>74</v>
      </c>
      <c r="O154" s="6">
        <f t="shared" si="10"/>
        <v>53</v>
      </c>
      <c r="P154" s="6"/>
      <c r="Q154" s="6"/>
      <c r="R154" s="7">
        <f t="shared" si="11"/>
        <v>43253</v>
      </c>
      <c r="S154" s="6">
        <v>60</v>
      </c>
      <c r="T154" s="6">
        <v>7</v>
      </c>
      <c r="V154">
        <v>43253</v>
      </c>
    </row>
    <row r="155" spans="1:22" x14ac:dyDescent="0.2">
      <c r="A155">
        <f t="shared" si="8"/>
        <v>1</v>
      </c>
      <c r="B155">
        <v>3</v>
      </c>
      <c r="C155" s="6" t="s">
        <v>17</v>
      </c>
      <c r="D155" s="6">
        <v>6</v>
      </c>
      <c r="E155" s="6">
        <v>2018</v>
      </c>
      <c r="F155" s="6">
        <v>218</v>
      </c>
      <c r="G155" s="6">
        <v>80</v>
      </c>
      <c r="H155" s="8">
        <v>0.3669724770642202</v>
      </c>
      <c r="I155" s="8">
        <v>-0.54522705048332309</v>
      </c>
      <c r="J155" s="6">
        <v>104</v>
      </c>
      <c r="K155" s="6">
        <v>22</v>
      </c>
      <c r="L155" s="8">
        <v>0.21153846153846154</v>
      </c>
      <c r="M155" s="8">
        <v>-1.3156767939059373</v>
      </c>
      <c r="N155" s="6">
        <f t="shared" si="9"/>
        <v>138</v>
      </c>
      <c r="O155" s="6">
        <f t="shared" si="10"/>
        <v>82</v>
      </c>
      <c r="P155" s="6"/>
      <c r="Q155" s="6"/>
      <c r="R155" s="7">
        <f t="shared" si="11"/>
        <v>43254</v>
      </c>
      <c r="S155" s="6">
        <v>104</v>
      </c>
      <c r="T155" s="6">
        <v>22</v>
      </c>
      <c r="V155">
        <v>43254</v>
      </c>
    </row>
    <row r="156" spans="1:22" x14ac:dyDescent="0.2">
      <c r="A156">
        <f t="shared" si="8"/>
        <v>1</v>
      </c>
      <c r="B156">
        <v>4</v>
      </c>
      <c r="C156" s="6" t="s">
        <v>17</v>
      </c>
      <c r="D156" s="6">
        <v>6</v>
      </c>
      <c r="E156" s="6">
        <v>2018</v>
      </c>
      <c r="F156" s="6">
        <v>172</v>
      </c>
      <c r="G156" s="6">
        <v>75</v>
      </c>
      <c r="H156" s="8">
        <v>0.43604651162790697</v>
      </c>
      <c r="I156" s="8">
        <v>-0.25722286496707236</v>
      </c>
      <c r="J156" s="6">
        <v>84</v>
      </c>
      <c r="K156" s="6">
        <v>8</v>
      </c>
      <c r="L156" s="8">
        <v>9.5238095238095233E-2</v>
      </c>
      <c r="M156" s="8">
        <v>-2.2512917986064953</v>
      </c>
      <c r="N156" s="6">
        <f t="shared" si="9"/>
        <v>97</v>
      </c>
      <c r="O156" s="6">
        <f t="shared" si="10"/>
        <v>76</v>
      </c>
      <c r="P156" s="6"/>
      <c r="Q156" s="6"/>
      <c r="R156" s="7">
        <f t="shared" si="11"/>
        <v>43255</v>
      </c>
      <c r="S156" s="6">
        <v>84</v>
      </c>
      <c r="T156" s="6">
        <v>8</v>
      </c>
      <c r="V156">
        <v>43255</v>
      </c>
    </row>
    <row r="157" spans="1:22" x14ac:dyDescent="0.2">
      <c r="A157">
        <f t="shared" si="8"/>
        <v>1</v>
      </c>
      <c r="B157">
        <v>5</v>
      </c>
      <c r="C157" s="6" t="s">
        <v>17</v>
      </c>
      <c r="D157" s="6">
        <v>6</v>
      </c>
      <c r="E157" s="6">
        <v>2018</v>
      </c>
      <c r="F157" s="6">
        <v>198</v>
      </c>
      <c r="G157" s="6">
        <v>71</v>
      </c>
      <c r="H157" s="8">
        <v>0.35858585858585856</v>
      </c>
      <c r="I157" s="8">
        <v>-0.58150720941727607</v>
      </c>
      <c r="J157" s="6">
        <v>70</v>
      </c>
      <c r="K157" s="6">
        <v>11</v>
      </c>
      <c r="L157" s="8">
        <v>0.15714285714285714</v>
      </c>
      <c r="M157" s="8">
        <v>-1.6796421711073488</v>
      </c>
      <c r="N157" s="6">
        <f t="shared" si="9"/>
        <v>127</v>
      </c>
      <c r="O157" s="6">
        <f t="shared" si="10"/>
        <v>59</v>
      </c>
      <c r="P157" s="6"/>
      <c r="Q157" s="6"/>
      <c r="R157" s="7">
        <f t="shared" si="11"/>
        <v>43256</v>
      </c>
      <c r="S157" s="6">
        <v>70</v>
      </c>
      <c r="T157" s="6">
        <v>11</v>
      </c>
      <c r="V157">
        <v>43256</v>
      </c>
    </row>
    <row r="158" spans="1:22" x14ac:dyDescent="0.2">
      <c r="A158">
        <f t="shared" si="8"/>
        <v>1</v>
      </c>
      <c r="B158">
        <v>6</v>
      </c>
      <c r="C158" s="6" t="s">
        <v>17</v>
      </c>
      <c r="D158" s="6">
        <v>6</v>
      </c>
      <c r="E158" s="6">
        <v>2018</v>
      </c>
      <c r="F158" s="6">
        <v>182</v>
      </c>
      <c r="G158" s="6">
        <v>68</v>
      </c>
      <c r="H158" s="8">
        <v>0.37362637362637363</v>
      </c>
      <c r="I158" s="8">
        <v>-0.51669074321838881</v>
      </c>
      <c r="J158" s="6">
        <v>82</v>
      </c>
      <c r="K158" s="6">
        <v>14</v>
      </c>
      <c r="L158" s="8">
        <v>0.17073170731707318</v>
      </c>
      <c r="M158" s="8">
        <v>-1.5804503755608479</v>
      </c>
      <c r="N158" s="6">
        <f t="shared" si="9"/>
        <v>114</v>
      </c>
      <c r="O158" s="6">
        <f t="shared" si="10"/>
        <v>68</v>
      </c>
      <c r="P158" s="6"/>
      <c r="Q158" s="6"/>
      <c r="R158" s="7">
        <f t="shared" si="11"/>
        <v>43257</v>
      </c>
      <c r="S158" s="6">
        <v>82</v>
      </c>
      <c r="T158" s="6">
        <v>14</v>
      </c>
      <c r="V158">
        <v>43257</v>
      </c>
    </row>
    <row r="159" spans="1:22" x14ac:dyDescent="0.2">
      <c r="A159">
        <f t="shared" si="8"/>
        <v>1</v>
      </c>
      <c r="B159">
        <v>7</v>
      </c>
      <c r="C159" s="6" t="s">
        <v>17</v>
      </c>
      <c r="D159" s="6">
        <v>6</v>
      </c>
      <c r="E159" s="6">
        <v>2018</v>
      </c>
      <c r="F159" s="6">
        <v>217</v>
      </c>
      <c r="G159" s="6">
        <v>63</v>
      </c>
      <c r="H159" s="8">
        <v>0.29032258064516131</v>
      </c>
      <c r="I159" s="8">
        <v>-0.89381787602209639</v>
      </c>
      <c r="J159" s="6">
        <v>103</v>
      </c>
      <c r="K159" s="6">
        <v>7</v>
      </c>
      <c r="L159" s="8">
        <v>6.7961165048543687E-2</v>
      </c>
      <c r="M159" s="8">
        <v>-2.6184380424125231</v>
      </c>
      <c r="N159" s="6">
        <f t="shared" si="9"/>
        <v>154</v>
      </c>
      <c r="O159" s="6">
        <f t="shared" si="10"/>
        <v>96</v>
      </c>
      <c r="P159" s="6"/>
      <c r="Q159" s="6"/>
      <c r="R159" s="7">
        <f t="shared" si="11"/>
        <v>43258</v>
      </c>
      <c r="S159" s="6">
        <v>103</v>
      </c>
      <c r="T159" s="6">
        <v>7</v>
      </c>
      <c r="V159">
        <v>43258</v>
      </c>
    </row>
    <row r="160" spans="1:22" x14ac:dyDescent="0.2">
      <c r="A160">
        <f t="shared" si="8"/>
        <v>1</v>
      </c>
      <c r="B160">
        <v>8</v>
      </c>
      <c r="C160" s="6" t="s">
        <v>17</v>
      </c>
      <c r="D160" s="6">
        <v>6</v>
      </c>
      <c r="E160" s="6">
        <v>2018</v>
      </c>
      <c r="F160" s="6">
        <v>134</v>
      </c>
      <c r="G160" s="6">
        <v>49</v>
      </c>
      <c r="H160" s="8">
        <v>0.36567164179104478</v>
      </c>
      <c r="I160" s="8">
        <v>-0.55083095837968976</v>
      </c>
      <c r="J160" s="6">
        <v>76</v>
      </c>
      <c r="K160" s="6">
        <v>10</v>
      </c>
      <c r="L160" s="8">
        <v>0.13157894736842105</v>
      </c>
      <c r="M160" s="8">
        <v>-1.8870696490323799</v>
      </c>
      <c r="N160" s="6">
        <f t="shared" si="9"/>
        <v>85</v>
      </c>
      <c r="O160" s="6">
        <f t="shared" si="10"/>
        <v>66</v>
      </c>
      <c r="P160" s="6"/>
      <c r="Q160" s="6"/>
      <c r="R160" s="7">
        <f t="shared" si="11"/>
        <v>43259</v>
      </c>
      <c r="S160" s="6">
        <v>76</v>
      </c>
      <c r="T160" s="6">
        <v>10</v>
      </c>
      <c r="V160">
        <v>43259</v>
      </c>
    </row>
    <row r="161" spans="1:22" x14ac:dyDescent="0.2">
      <c r="A161">
        <f t="shared" si="8"/>
        <v>1</v>
      </c>
      <c r="B161">
        <v>9</v>
      </c>
      <c r="C161" s="6" t="s">
        <v>17</v>
      </c>
      <c r="D161" s="6">
        <v>6</v>
      </c>
      <c r="E161" s="6">
        <v>2018</v>
      </c>
      <c r="F161" s="6">
        <v>129</v>
      </c>
      <c r="G161" s="6">
        <v>31</v>
      </c>
      <c r="H161" s="8">
        <v>0.24031007751937986</v>
      </c>
      <c r="I161" s="8">
        <v>-1.1509802741854256</v>
      </c>
      <c r="J161" s="6">
        <v>66</v>
      </c>
      <c r="K161" s="6">
        <v>3</v>
      </c>
      <c r="L161" s="8">
        <v>4.5454545454545463E-2</v>
      </c>
      <c r="M161" s="8">
        <v>-3.044522437723423</v>
      </c>
      <c r="N161" s="6">
        <f t="shared" si="9"/>
        <v>98</v>
      </c>
      <c r="O161" s="6">
        <f t="shared" si="10"/>
        <v>63</v>
      </c>
      <c r="P161" s="6"/>
      <c r="Q161" s="6"/>
      <c r="R161" s="7">
        <f t="shared" si="11"/>
        <v>43260</v>
      </c>
      <c r="S161" s="6">
        <v>66</v>
      </c>
      <c r="T161" s="6">
        <v>3</v>
      </c>
      <c r="V161">
        <v>43260</v>
      </c>
    </row>
    <row r="162" spans="1:22" x14ac:dyDescent="0.2">
      <c r="A162">
        <f t="shared" si="8"/>
        <v>1</v>
      </c>
      <c r="B162">
        <v>10</v>
      </c>
      <c r="C162" s="6" t="s">
        <v>17</v>
      </c>
      <c r="D162" s="6">
        <v>6</v>
      </c>
      <c r="E162" s="6">
        <v>2018</v>
      </c>
      <c r="F162" s="6">
        <v>227</v>
      </c>
      <c r="G162" s="6">
        <v>80</v>
      </c>
      <c r="H162" s="8">
        <v>0.3524229074889868</v>
      </c>
      <c r="I162" s="8">
        <v>-0.6084059521048546</v>
      </c>
      <c r="J162" s="6">
        <v>92</v>
      </c>
      <c r="K162" s="6">
        <v>24</v>
      </c>
      <c r="L162" s="8">
        <v>0.2608695652173913</v>
      </c>
      <c r="M162" s="8">
        <v>-1.041453874828161</v>
      </c>
      <c r="N162" s="6">
        <f t="shared" si="9"/>
        <v>147</v>
      </c>
      <c r="O162" s="6">
        <f t="shared" si="10"/>
        <v>68</v>
      </c>
      <c r="P162" s="6"/>
      <c r="Q162" s="6"/>
      <c r="R162" s="7">
        <f t="shared" si="11"/>
        <v>43261</v>
      </c>
      <c r="S162" s="6">
        <v>92</v>
      </c>
      <c r="T162" s="6">
        <v>24</v>
      </c>
      <c r="V162">
        <v>43261</v>
      </c>
    </row>
    <row r="163" spans="1:22" x14ac:dyDescent="0.2">
      <c r="A163">
        <f t="shared" si="8"/>
        <v>1</v>
      </c>
      <c r="B163">
        <v>11</v>
      </c>
      <c r="C163" s="6" t="s">
        <v>17</v>
      </c>
      <c r="D163" s="6">
        <v>6</v>
      </c>
      <c r="E163" s="6">
        <v>2018</v>
      </c>
      <c r="F163" s="6">
        <v>196</v>
      </c>
      <c r="G163" s="6">
        <v>74</v>
      </c>
      <c r="H163" s="8">
        <v>0.37755102040816324</v>
      </c>
      <c r="I163" s="8">
        <v>-0.49995595152908695</v>
      </c>
      <c r="J163" s="6">
        <v>86</v>
      </c>
      <c r="K163" s="6">
        <v>13</v>
      </c>
      <c r="L163" s="8">
        <v>0.15116279069767441</v>
      </c>
      <c r="M163" s="8">
        <v>-1.7255100836868544</v>
      </c>
      <c r="N163" s="6">
        <f t="shared" si="9"/>
        <v>122</v>
      </c>
      <c r="O163" s="6">
        <f t="shared" si="10"/>
        <v>73</v>
      </c>
      <c r="P163" s="6"/>
      <c r="Q163" s="6"/>
      <c r="R163" s="7">
        <f t="shared" si="11"/>
        <v>43262</v>
      </c>
      <c r="S163" s="6">
        <v>86</v>
      </c>
      <c r="T163" s="6">
        <v>13</v>
      </c>
      <c r="V163">
        <v>43262</v>
      </c>
    </row>
    <row r="164" spans="1:22" x14ac:dyDescent="0.2">
      <c r="A164">
        <f t="shared" si="8"/>
        <v>1</v>
      </c>
      <c r="B164">
        <v>12</v>
      </c>
      <c r="C164" s="6" t="s">
        <v>17</v>
      </c>
      <c r="D164" s="6">
        <v>6</v>
      </c>
      <c r="E164" s="6">
        <v>2018</v>
      </c>
      <c r="F164" s="6">
        <v>191</v>
      </c>
      <c r="G164" s="6">
        <v>74</v>
      </c>
      <c r="H164" s="8">
        <v>0.38743455497382201</v>
      </c>
      <c r="I164" s="8">
        <v>-0.45810884159358622</v>
      </c>
      <c r="J164" s="6">
        <v>80</v>
      </c>
      <c r="K164" s="6">
        <v>13</v>
      </c>
      <c r="L164" s="8">
        <v>0.16250000000000001</v>
      </c>
      <c r="M164" s="8">
        <v>-1.6397432619294292</v>
      </c>
      <c r="N164" s="6">
        <f t="shared" si="9"/>
        <v>117</v>
      </c>
      <c r="O164" s="6">
        <f t="shared" si="10"/>
        <v>67</v>
      </c>
      <c r="P164" s="6"/>
      <c r="Q164" s="6"/>
      <c r="R164" s="7">
        <f t="shared" si="11"/>
        <v>43263</v>
      </c>
      <c r="S164" s="6">
        <v>80</v>
      </c>
      <c r="T164" s="6">
        <v>13</v>
      </c>
      <c r="V164">
        <v>43263</v>
      </c>
    </row>
    <row r="165" spans="1:22" x14ac:dyDescent="0.2">
      <c r="A165">
        <f t="shared" si="8"/>
        <v>1</v>
      </c>
      <c r="B165">
        <v>13</v>
      </c>
      <c r="C165" s="6" t="s">
        <v>17</v>
      </c>
      <c r="D165" s="6">
        <v>6</v>
      </c>
      <c r="E165" s="6">
        <v>2018</v>
      </c>
      <c r="F165" s="6">
        <v>193</v>
      </c>
      <c r="G165" s="6">
        <v>67</v>
      </c>
      <c r="H165" s="8">
        <v>0.34715025906735753</v>
      </c>
      <c r="I165" s="8">
        <v>-0.63158928756051191</v>
      </c>
      <c r="J165" s="6">
        <v>77</v>
      </c>
      <c r="K165" s="6">
        <v>18</v>
      </c>
      <c r="L165" s="8">
        <v>0.23376623376623376</v>
      </c>
      <c r="M165" s="8">
        <v>-1.187165686009555</v>
      </c>
      <c r="N165" s="6">
        <f t="shared" si="9"/>
        <v>126</v>
      </c>
      <c r="O165" s="6">
        <f t="shared" si="10"/>
        <v>59</v>
      </c>
      <c r="P165" s="6"/>
      <c r="Q165" s="6"/>
      <c r="R165" s="7">
        <f t="shared" si="11"/>
        <v>43264</v>
      </c>
      <c r="S165" s="6">
        <v>77</v>
      </c>
      <c r="T165" s="6">
        <v>18</v>
      </c>
      <c r="V165">
        <v>43264</v>
      </c>
    </row>
    <row r="166" spans="1:22" x14ac:dyDescent="0.2">
      <c r="A166">
        <f t="shared" si="8"/>
        <v>1</v>
      </c>
      <c r="B166">
        <v>14</v>
      </c>
      <c r="C166" s="6" t="s">
        <v>17</v>
      </c>
      <c r="D166" s="6">
        <v>6</v>
      </c>
      <c r="E166" s="6">
        <v>2018</v>
      </c>
      <c r="F166" s="6">
        <v>212</v>
      </c>
      <c r="G166" s="6">
        <v>61</v>
      </c>
      <c r="H166" s="8">
        <v>0.28773584905660377</v>
      </c>
      <c r="I166" s="8">
        <v>-0.90640597264161304</v>
      </c>
      <c r="J166" s="6">
        <v>82</v>
      </c>
      <c r="K166" s="6">
        <v>7</v>
      </c>
      <c r="L166" s="8">
        <v>8.5365853658536592E-2</v>
      </c>
      <c r="M166" s="8">
        <v>-2.3715779644809971</v>
      </c>
      <c r="N166" s="6">
        <f t="shared" si="9"/>
        <v>151</v>
      </c>
      <c r="O166" s="6">
        <f t="shared" si="10"/>
        <v>75</v>
      </c>
      <c r="P166" s="6"/>
      <c r="Q166" s="6"/>
      <c r="R166" s="7">
        <f t="shared" si="11"/>
        <v>43265</v>
      </c>
      <c r="S166" s="6">
        <v>82</v>
      </c>
      <c r="T166" s="6">
        <v>7</v>
      </c>
      <c r="V166">
        <v>43265</v>
      </c>
    </row>
    <row r="167" spans="1:22" x14ac:dyDescent="0.2">
      <c r="A167">
        <f t="shared" si="8"/>
        <v>1</v>
      </c>
      <c r="B167">
        <v>15</v>
      </c>
      <c r="C167" s="6" t="s">
        <v>17</v>
      </c>
      <c r="D167" s="6">
        <v>6</v>
      </c>
      <c r="E167" s="6">
        <v>2018</v>
      </c>
      <c r="F167" s="6">
        <v>184</v>
      </c>
      <c r="G167" s="6">
        <v>40</v>
      </c>
      <c r="H167" s="8">
        <v>0.21739130434782608</v>
      </c>
      <c r="I167" s="8">
        <v>-1.2809338454620645</v>
      </c>
      <c r="J167" s="6">
        <v>77</v>
      </c>
      <c r="K167" s="6">
        <v>10</v>
      </c>
      <c r="L167" s="8">
        <v>0.12987012987012986</v>
      </c>
      <c r="M167" s="8">
        <v>-1.9021075263969205</v>
      </c>
      <c r="N167" s="6">
        <f t="shared" si="9"/>
        <v>144</v>
      </c>
      <c r="O167" s="6">
        <f t="shared" si="10"/>
        <v>67</v>
      </c>
      <c r="P167" s="6"/>
      <c r="Q167" s="6"/>
      <c r="R167" s="7">
        <f t="shared" si="11"/>
        <v>43266</v>
      </c>
      <c r="S167" s="6">
        <v>77</v>
      </c>
      <c r="T167" s="6">
        <v>10</v>
      </c>
      <c r="V167">
        <v>43266</v>
      </c>
    </row>
    <row r="168" spans="1:22" x14ac:dyDescent="0.2">
      <c r="A168">
        <f t="shared" si="8"/>
        <v>2</v>
      </c>
      <c r="B168">
        <v>16</v>
      </c>
      <c r="C168" s="6" t="s">
        <v>17</v>
      </c>
      <c r="D168" s="6">
        <v>6</v>
      </c>
      <c r="E168" s="6">
        <v>2018</v>
      </c>
      <c r="F168" s="6">
        <v>111</v>
      </c>
      <c r="G168" s="6">
        <v>20</v>
      </c>
      <c r="H168" s="8">
        <v>0.18018018018018017</v>
      </c>
      <c r="I168" s="8">
        <v>-1.5151272329628591</v>
      </c>
      <c r="J168" s="6">
        <v>58</v>
      </c>
      <c r="K168" s="6">
        <v>4</v>
      </c>
      <c r="L168" s="8">
        <v>6.8965517241379309E-2</v>
      </c>
      <c r="M168" s="8">
        <v>-2.6026896854443837</v>
      </c>
      <c r="N168" s="6">
        <f t="shared" si="9"/>
        <v>91</v>
      </c>
      <c r="O168" s="6">
        <f t="shared" si="10"/>
        <v>54</v>
      </c>
      <c r="P168" s="6"/>
      <c r="Q168" s="6"/>
      <c r="R168" s="7">
        <f t="shared" si="11"/>
        <v>43267</v>
      </c>
      <c r="S168" s="6">
        <v>58</v>
      </c>
      <c r="T168" s="6">
        <v>4</v>
      </c>
      <c r="V168">
        <v>43267</v>
      </c>
    </row>
    <row r="169" spans="1:22" x14ac:dyDescent="0.2">
      <c r="A169">
        <f t="shared" si="8"/>
        <v>2</v>
      </c>
      <c r="B169">
        <v>17</v>
      </c>
      <c r="C169" s="6" t="s">
        <v>17</v>
      </c>
      <c r="D169" s="6">
        <v>6</v>
      </c>
      <c r="E169" s="6">
        <v>2018</v>
      </c>
      <c r="F169" s="6">
        <v>238</v>
      </c>
      <c r="G169" s="6">
        <v>79</v>
      </c>
      <c r="H169" s="8">
        <v>0.33193277310924368</v>
      </c>
      <c r="I169" s="8">
        <v>-0.69945634975321014</v>
      </c>
      <c r="J169" s="6">
        <v>87</v>
      </c>
      <c r="K169" s="6">
        <v>24</v>
      </c>
      <c r="L169" s="8">
        <v>0.27586206896551724</v>
      </c>
      <c r="M169" s="8">
        <v>-0.96508089604358716</v>
      </c>
      <c r="N169" s="6">
        <f t="shared" si="9"/>
        <v>159</v>
      </c>
      <c r="O169" s="6">
        <f t="shared" si="10"/>
        <v>63</v>
      </c>
      <c r="P169" s="6"/>
      <c r="Q169" s="6"/>
      <c r="R169" s="7">
        <f t="shared" si="11"/>
        <v>43268</v>
      </c>
      <c r="S169" s="6">
        <v>87</v>
      </c>
      <c r="T169" s="6">
        <v>24</v>
      </c>
      <c r="V169">
        <v>43268</v>
      </c>
    </row>
    <row r="170" spans="1:22" x14ac:dyDescent="0.2">
      <c r="A170">
        <f t="shared" si="8"/>
        <v>2</v>
      </c>
      <c r="B170">
        <v>18</v>
      </c>
      <c r="C170" s="6" t="s">
        <v>17</v>
      </c>
      <c r="D170" s="6">
        <v>6</v>
      </c>
      <c r="E170" s="6">
        <v>2018</v>
      </c>
      <c r="F170" s="6">
        <v>223</v>
      </c>
      <c r="G170" s="6">
        <v>87</v>
      </c>
      <c r="H170" s="8">
        <v>0.39013452914798208</v>
      </c>
      <c r="I170" s="8">
        <v>-0.44674676708146821</v>
      </c>
      <c r="J170" s="6">
        <v>92</v>
      </c>
      <c r="K170" s="6">
        <v>10</v>
      </c>
      <c r="L170" s="8">
        <v>0.10869565217391304</v>
      </c>
      <c r="M170" s="8">
        <v>-2.1041341542702074</v>
      </c>
      <c r="N170" s="6">
        <f t="shared" si="9"/>
        <v>136</v>
      </c>
      <c r="O170" s="6">
        <f t="shared" si="10"/>
        <v>82</v>
      </c>
      <c r="P170" s="6"/>
      <c r="Q170" s="6"/>
      <c r="R170" s="7">
        <f t="shared" si="11"/>
        <v>43269</v>
      </c>
      <c r="S170" s="6">
        <v>92</v>
      </c>
      <c r="T170" s="6">
        <v>10</v>
      </c>
      <c r="V170">
        <v>43269</v>
      </c>
    </row>
    <row r="171" spans="1:22" x14ac:dyDescent="0.2">
      <c r="A171">
        <f t="shared" si="8"/>
        <v>2</v>
      </c>
      <c r="B171">
        <v>19</v>
      </c>
      <c r="C171" s="6" t="s">
        <v>17</v>
      </c>
      <c r="D171" s="6">
        <v>6</v>
      </c>
      <c r="E171" s="6">
        <v>2018</v>
      </c>
      <c r="F171" s="6">
        <v>208</v>
      </c>
      <c r="G171" s="6">
        <v>81</v>
      </c>
      <c r="H171" s="8">
        <v>0.38942307692307693</v>
      </c>
      <c r="I171" s="8">
        <v>-0.44973793178615257</v>
      </c>
      <c r="J171" s="6">
        <v>89</v>
      </c>
      <c r="K171" s="6">
        <v>13</v>
      </c>
      <c r="L171" s="8">
        <v>0.14606741573033707</v>
      </c>
      <c r="M171" s="8">
        <v>-1.7657839828247943</v>
      </c>
      <c r="N171" s="6">
        <f t="shared" si="9"/>
        <v>127</v>
      </c>
      <c r="O171" s="6">
        <f t="shared" si="10"/>
        <v>76</v>
      </c>
      <c r="P171" s="6"/>
      <c r="Q171" s="6"/>
      <c r="R171" s="7">
        <f t="shared" si="11"/>
        <v>43270</v>
      </c>
      <c r="S171" s="6">
        <v>89</v>
      </c>
      <c r="T171" s="6">
        <v>13</v>
      </c>
      <c r="V171">
        <v>43270</v>
      </c>
    </row>
    <row r="172" spans="1:22" x14ac:dyDescent="0.2">
      <c r="A172">
        <f t="shared" si="8"/>
        <v>2</v>
      </c>
      <c r="B172">
        <v>20</v>
      </c>
      <c r="C172" s="6" t="s">
        <v>17</v>
      </c>
      <c r="D172" s="6">
        <v>6</v>
      </c>
      <c r="E172" s="6">
        <v>2018</v>
      </c>
      <c r="F172" s="6">
        <v>191</v>
      </c>
      <c r="G172" s="6">
        <v>75</v>
      </c>
      <c r="H172" s="8">
        <v>0.39267015706806285</v>
      </c>
      <c r="I172" s="8">
        <v>-0.4361020775700542</v>
      </c>
      <c r="J172" s="6">
        <v>63</v>
      </c>
      <c r="K172" s="6">
        <v>7</v>
      </c>
      <c r="L172" s="8">
        <v>0.1111111111111111</v>
      </c>
      <c r="M172" s="8">
        <v>-2.0794415416798357</v>
      </c>
      <c r="N172" s="6">
        <f t="shared" si="9"/>
        <v>116</v>
      </c>
      <c r="O172" s="6">
        <f t="shared" si="10"/>
        <v>56</v>
      </c>
      <c r="P172" s="6"/>
      <c r="Q172" s="6"/>
      <c r="R172" s="7">
        <f t="shared" si="11"/>
        <v>43271</v>
      </c>
      <c r="S172" s="6">
        <v>63</v>
      </c>
      <c r="T172" s="6">
        <v>7</v>
      </c>
      <c r="V172">
        <v>43271</v>
      </c>
    </row>
    <row r="173" spans="1:22" x14ac:dyDescent="0.2">
      <c r="A173">
        <f t="shared" si="8"/>
        <v>2</v>
      </c>
      <c r="B173">
        <v>21</v>
      </c>
      <c r="C173" s="6" t="s">
        <v>17</v>
      </c>
      <c r="D173" s="6">
        <v>6</v>
      </c>
      <c r="E173" s="6">
        <v>2018</v>
      </c>
      <c r="F173" s="6">
        <v>219</v>
      </c>
      <c r="G173" s="6">
        <v>77</v>
      </c>
      <c r="H173" s="8">
        <v>0.35159817351598172</v>
      </c>
      <c r="I173" s="8">
        <v>-0.61202163574757695</v>
      </c>
      <c r="J173" s="6">
        <v>86</v>
      </c>
      <c r="K173" s="6">
        <v>8</v>
      </c>
      <c r="L173" s="8">
        <v>9.3023255813953487E-2</v>
      </c>
      <c r="M173" s="8">
        <v>-2.2772672850097559</v>
      </c>
      <c r="N173" s="6">
        <f t="shared" si="9"/>
        <v>142</v>
      </c>
      <c r="O173" s="6">
        <f t="shared" si="10"/>
        <v>78</v>
      </c>
      <c r="P173" s="6"/>
      <c r="Q173" s="6"/>
      <c r="R173" s="7">
        <f t="shared" si="11"/>
        <v>43272</v>
      </c>
      <c r="S173" s="6">
        <v>86</v>
      </c>
      <c r="T173" s="6">
        <v>8</v>
      </c>
      <c r="V173">
        <v>43272</v>
      </c>
    </row>
    <row r="174" spans="1:22" x14ac:dyDescent="0.2">
      <c r="A174">
        <f t="shared" si="8"/>
        <v>2</v>
      </c>
      <c r="B174">
        <v>22</v>
      </c>
      <c r="C174" s="6" t="s">
        <v>17</v>
      </c>
      <c r="D174" s="6">
        <v>6</v>
      </c>
      <c r="E174" s="6">
        <v>2018</v>
      </c>
      <c r="F174" s="6">
        <v>190</v>
      </c>
      <c r="G174" s="6">
        <v>45</v>
      </c>
      <c r="H174" s="8">
        <v>0.23684210526315788</v>
      </c>
      <c r="I174" s="8">
        <v>-1.1700712526502548</v>
      </c>
      <c r="J174" s="6">
        <v>70</v>
      </c>
      <c r="K174" s="6">
        <v>7</v>
      </c>
      <c r="L174" s="8">
        <v>0.1</v>
      </c>
      <c r="M174" s="8">
        <v>-2.1972245773362191</v>
      </c>
      <c r="N174" s="6">
        <f t="shared" si="9"/>
        <v>145</v>
      </c>
      <c r="O174" s="6">
        <f t="shared" si="10"/>
        <v>63</v>
      </c>
      <c r="P174" s="6"/>
      <c r="Q174" s="6"/>
      <c r="R174" s="7">
        <f t="shared" si="11"/>
        <v>43273</v>
      </c>
      <c r="S174" s="6">
        <v>70</v>
      </c>
      <c r="T174" s="6">
        <v>7</v>
      </c>
      <c r="V174">
        <v>43273</v>
      </c>
    </row>
    <row r="175" spans="1:22" x14ac:dyDescent="0.2">
      <c r="A175">
        <f t="shared" si="8"/>
        <v>2</v>
      </c>
      <c r="B175">
        <v>23</v>
      </c>
      <c r="C175" s="6" t="s">
        <v>17</v>
      </c>
      <c r="D175" s="6">
        <v>6</v>
      </c>
      <c r="E175" s="6">
        <v>2018</v>
      </c>
      <c r="F175" s="6">
        <v>155</v>
      </c>
      <c r="G175" s="6">
        <v>39</v>
      </c>
      <c r="H175" s="8">
        <v>0.25161290322580643</v>
      </c>
      <c r="I175" s="8">
        <v>-1.0900285449767184</v>
      </c>
      <c r="J175" s="6">
        <v>76</v>
      </c>
      <c r="K175" s="6">
        <v>12</v>
      </c>
      <c r="L175" s="8">
        <v>0.15789473684210525</v>
      </c>
      <c r="M175" s="8">
        <v>-1.6739764335716716</v>
      </c>
      <c r="N175" s="6">
        <f t="shared" si="9"/>
        <v>116</v>
      </c>
      <c r="O175" s="6">
        <f t="shared" si="10"/>
        <v>64</v>
      </c>
      <c r="P175" s="6"/>
      <c r="Q175" s="6"/>
      <c r="R175" s="7">
        <f t="shared" si="11"/>
        <v>43274</v>
      </c>
      <c r="S175" s="6">
        <v>76</v>
      </c>
      <c r="T175" s="6">
        <v>12</v>
      </c>
      <c r="V175">
        <v>43274</v>
      </c>
    </row>
    <row r="176" spans="1:22" x14ac:dyDescent="0.2">
      <c r="A176">
        <f t="shared" si="8"/>
        <v>2</v>
      </c>
      <c r="B176">
        <v>24</v>
      </c>
      <c r="C176" s="6" t="s">
        <v>17</v>
      </c>
      <c r="D176" s="6">
        <v>6</v>
      </c>
      <c r="E176" s="6">
        <v>2018</v>
      </c>
      <c r="F176" s="6">
        <v>248</v>
      </c>
      <c r="G176" s="6">
        <v>83</v>
      </c>
      <c r="H176" s="8">
        <v>0.33467741935483869</v>
      </c>
      <c r="I176" s="8">
        <v>-0.68710486610398269</v>
      </c>
      <c r="J176" s="6">
        <v>111</v>
      </c>
      <c r="K176" s="6">
        <v>16</v>
      </c>
      <c r="L176" s="8">
        <v>0.14414414414414414</v>
      </c>
      <c r="M176" s="8">
        <v>-1.7812881693607596</v>
      </c>
      <c r="N176" s="6">
        <f t="shared" si="9"/>
        <v>165</v>
      </c>
      <c r="O176" s="6">
        <f t="shared" si="10"/>
        <v>95</v>
      </c>
      <c r="P176" s="6"/>
      <c r="Q176" s="6"/>
      <c r="R176" s="7">
        <f t="shared" si="11"/>
        <v>43275</v>
      </c>
      <c r="S176" s="6">
        <v>111</v>
      </c>
      <c r="T176" s="6">
        <v>16</v>
      </c>
      <c r="V176">
        <v>43275</v>
      </c>
    </row>
    <row r="177" spans="1:22" x14ac:dyDescent="0.2">
      <c r="A177">
        <f t="shared" si="8"/>
        <v>2</v>
      </c>
      <c r="B177">
        <v>25</v>
      </c>
      <c r="C177" s="6" t="s">
        <v>17</v>
      </c>
      <c r="D177" s="6">
        <v>6</v>
      </c>
      <c r="E177" s="6">
        <v>2018</v>
      </c>
      <c r="F177" s="6">
        <v>225</v>
      </c>
      <c r="G177" s="6">
        <v>68</v>
      </c>
      <c r="H177" s="8">
        <v>0.30222222222222223</v>
      </c>
      <c r="I177" s="8">
        <v>-0.8367381001722014</v>
      </c>
      <c r="J177" s="6">
        <v>90</v>
      </c>
      <c r="K177" s="6">
        <v>13</v>
      </c>
      <c r="L177" s="8">
        <v>0.14444444444444443</v>
      </c>
      <c r="M177" s="8">
        <v>-1.7788560643921472</v>
      </c>
      <c r="N177" s="6">
        <f t="shared" si="9"/>
        <v>157</v>
      </c>
      <c r="O177" s="6">
        <f t="shared" si="10"/>
        <v>77</v>
      </c>
      <c r="P177" s="6"/>
      <c r="Q177" s="6"/>
      <c r="R177" s="7">
        <f t="shared" si="11"/>
        <v>43276</v>
      </c>
      <c r="S177" s="6">
        <v>90</v>
      </c>
      <c r="T177" s="6">
        <v>13</v>
      </c>
      <c r="V177">
        <v>43276</v>
      </c>
    </row>
    <row r="178" spans="1:22" x14ac:dyDescent="0.2">
      <c r="A178">
        <f t="shared" si="8"/>
        <v>2</v>
      </c>
      <c r="B178">
        <v>26</v>
      </c>
      <c r="C178" s="6" t="s">
        <v>17</v>
      </c>
      <c r="D178" s="6">
        <v>6</v>
      </c>
      <c r="E178" s="6">
        <v>2018</v>
      </c>
      <c r="F178" s="6">
        <v>187</v>
      </c>
      <c r="G178" s="6">
        <v>72</v>
      </c>
      <c r="H178" s="8">
        <v>0.38502673796791442</v>
      </c>
      <c r="I178" s="8">
        <v>-0.46826600934719487</v>
      </c>
      <c r="J178" s="6">
        <v>85</v>
      </c>
      <c r="K178" s="6">
        <v>12</v>
      </c>
      <c r="L178" s="8">
        <v>0.14117647058823529</v>
      </c>
      <c r="M178" s="8">
        <v>-1.8055527913603908</v>
      </c>
      <c r="N178" s="6">
        <f t="shared" si="9"/>
        <v>115</v>
      </c>
      <c r="O178" s="6">
        <f t="shared" si="10"/>
        <v>73</v>
      </c>
      <c r="P178" s="6"/>
      <c r="Q178" s="6"/>
      <c r="R178" s="7">
        <f t="shared" si="11"/>
        <v>43277</v>
      </c>
      <c r="S178" s="6">
        <v>85</v>
      </c>
      <c r="T178" s="6">
        <v>12</v>
      </c>
      <c r="V178">
        <v>43277</v>
      </c>
    </row>
    <row r="179" spans="1:22" x14ac:dyDescent="0.2">
      <c r="A179">
        <f t="shared" si="8"/>
        <v>2</v>
      </c>
      <c r="B179">
        <v>27</v>
      </c>
      <c r="C179" s="6" t="s">
        <v>17</v>
      </c>
      <c r="D179" s="6">
        <v>6</v>
      </c>
      <c r="E179" s="6">
        <v>2018</v>
      </c>
      <c r="F179" s="6">
        <v>198</v>
      </c>
      <c r="G179" s="6">
        <v>68</v>
      </c>
      <c r="H179" s="8">
        <v>0.34343434343434343</v>
      </c>
      <c r="I179" s="8">
        <v>-0.64802674527947568</v>
      </c>
      <c r="J179" s="6">
        <v>86</v>
      </c>
      <c r="K179" s="6">
        <v>11</v>
      </c>
      <c r="L179" s="8">
        <v>0.12790697674418605</v>
      </c>
      <c r="M179" s="8">
        <v>-1.9195928407379399</v>
      </c>
      <c r="N179" s="6">
        <f t="shared" si="9"/>
        <v>130</v>
      </c>
      <c r="O179" s="6">
        <f t="shared" si="10"/>
        <v>75</v>
      </c>
      <c r="P179" s="6"/>
      <c r="Q179" s="6"/>
      <c r="R179" s="7">
        <f t="shared" si="11"/>
        <v>43278</v>
      </c>
      <c r="S179" s="6">
        <v>86</v>
      </c>
      <c r="T179" s="6">
        <v>11</v>
      </c>
      <c r="V179">
        <v>43278</v>
      </c>
    </row>
    <row r="180" spans="1:22" x14ac:dyDescent="0.2">
      <c r="A180">
        <f t="shared" si="8"/>
        <v>2</v>
      </c>
      <c r="B180">
        <v>28</v>
      </c>
      <c r="C180" s="6" t="s">
        <v>17</v>
      </c>
      <c r="D180" s="6">
        <v>6</v>
      </c>
      <c r="E180" s="6">
        <v>2018</v>
      </c>
      <c r="F180" s="6">
        <v>189</v>
      </c>
      <c r="G180" s="6">
        <v>87</v>
      </c>
      <c r="H180" s="8">
        <v>0.46031746031746029</v>
      </c>
      <c r="I180" s="8">
        <v>-0.15906469462968753</v>
      </c>
      <c r="J180" s="6">
        <v>71</v>
      </c>
      <c r="K180" s="6">
        <v>15</v>
      </c>
      <c r="L180" s="8">
        <v>0.21126760563380281</v>
      </c>
      <c r="M180" s="8">
        <v>-1.3173014896329391</v>
      </c>
      <c r="N180" s="6">
        <f t="shared" si="9"/>
        <v>102</v>
      </c>
      <c r="O180" s="6">
        <f t="shared" si="10"/>
        <v>56</v>
      </c>
      <c r="P180" s="6"/>
      <c r="Q180" s="6"/>
      <c r="R180" s="7">
        <f t="shared" si="11"/>
        <v>43279</v>
      </c>
      <c r="S180" s="6">
        <v>71</v>
      </c>
      <c r="T180" s="6">
        <v>15</v>
      </c>
      <c r="V180">
        <v>43279</v>
      </c>
    </row>
    <row r="181" spans="1:22" x14ac:dyDescent="0.2">
      <c r="A181">
        <f t="shared" si="8"/>
        <v>2</v>
      </c>
      <c r="B181">
        <v>29</v>
      </c>
      <c r="C181" s="6" t="s">
        <v>17</v>
      </c>
      <c r="D181" s="6">
        <v>6</v>
      </c>
      <c r="E181" s="6">
        <v>2018</v>
      </c>
      <c r="F181" s="6">
        <v>186</v>
      </c>
      <c r="G181" s="6">
        <v>44</v>
      </c>
      <c r="H181" s="8">
        <v>0.23655913978494625</v>
      </c>
      <c r="I181" s="8">
        <v>-1.1716374236829994</v>
      </c>
      <c r="J181" s="6">
        <v>69</v>
      </c>
      <c r="K181" s="6">
        <v>11</v>
      </c>
      <c r="L181" s="8">
        <v>0.15942028985507245</v>
      </c>
      <c r="M181" s="8">
        <v>-1.6625477377480489</v>
      </c>
      <c r="N181" s="6">
        <f t="shared" si="9"/>
        <v>142</v>
      </c>
      <c r="O181" s="6">
        <f t="shared" si="10"/>
        <v>58</v>
      </c>
      <c r="P181" s="6"/>
      <c r="Q181" s="6"/>
      <c r="R181" s="7">
        <f t="shared" si="11"/>
        <v>43280</v>
      </c>
      <c r="S181" s="6">
        <v>69</v>
      </c>
      <c r="T181" s="6">
        <v>11</v>
      </c>
      <c r="V181">
        <v>43280</v>
      </c>
    </row>
    <row r="182" spans="1:22" x14ac:dyDescent="0.2">
      <c r="A182">
        <f t="shared" si="8"/>
        <v>2</v>
      </c>
      <c r="B182">
        <v>30</v>
      </c>
      <c r="C182" s="6" t="s">
        <v>17</v>
      </c>
      <c r="D182" s="6">
        <v>6</v>
      </c>
      <c r="E182" s="6">
        <v>2018</v>
      </c>
      <c r="F182" s="6">
        <v>150</v>
      </c>
      <c r="G182" s="6">
        <v>22</v>
      </c>
      <c r="H182" s="8">
        <v>0.14666666666666667</v>
      </c>
      <c r="I182" s="8">
        <v>-1.7609878105613013</v>
      </c>
      <c r="J182" s="6">
        <v>61</v>
      </c>
      <c r="K182" s="6">
        <v>8</v>
      </c>
      <c r="L182" s="8">
        <v>0.13114754098360656</v>
      </c>
      <c r="M182" s="8">
        <v>-1.8908503718722858</v>
      </c>
      <c r="N182" s="6">
        <f t="shared" si="9"/>
        <v>128</v>
      </c>
      <c r="O182" s="6">
        <f t="shared" si="10"/>
        <v>53</v>
      </c>
      <c r="P182" s="6"/>
      <c r="Q182" s="6"/>
      <c r="R182" s="7">
        <f t="shared" si="11"/>
        <v>43281</v>
      </c>
      <c r="S182" s="6">
        <v>61</v>
      </c>
      <c r="T182" s="6">
        <v>8</v>
      </c>
      <c r="V182">
        <v>43281</v>
      </c>
    </row>
    <row r="183" spans="1:22" x14ac:dyDescent="0.2">
      <c r="A183">
        <f t="shared" si="8"/>
        <v>1</v>
      </c>
      <c r="B183">
        <v>1</v>
      </c>
      <c r="C183" s="6" t="s">
        <v>16</v>
      </c>
      <c r="D183" s="6">
        <v>7</v>
      </c>
      <c r="E183" s="6">
        <v>2018</v>
      </c>
      <c r="F183" s="6">
        <v>234</v>
      </c>
      <c r="G183" s="6">
        <v>62</v>
      </c>
      <c r="H183" s="8">
        <v>0.26495726495726496</v>
      </c>
      <c r="I183" s="8">
        <v>-1.0203600917683615</v>
      </c>
      <c r="J183" s="6">
        <v>80</v>
      </c>
      <c r="K183" s="6">
        <v>19</v>
      </c>
      <c r="L183" s="8">
        <v>0.23749999999999999</v>
      </c>
      <c r="M183" s="8">
        <v>-1.1664348850068706</v>
      </c>
      <c r="N183" s="6">
        <f t="shared" si="9"/>
        <v>172</v>
      </c>
      <c r="O183" s="6">
        <f t="shared" si="10"/>
        <v>61</v>
      </c>
      <c r="P183" s="6"/>
      <c r="Q183" s="6"/>
      <c r="R183" s="7">
        <f t="shared" si="11"/>
        <v>43282</v>
      </c>
      <c r="S183" s="6">
        <v>80</v>
      </c>
      <c r="T183" s="6">
        <v>19</v>
      </c>
      <c r="V183">
        <v>43282</v>
      </c>
    </row>
    <row r="184" spans="1:22" x14ac:dyDescent="0.2">
      <c r="A184">
        <f t="shared" si="8"/>
        <v>1</v>
      </c>
      <c r="B184">
        <v>2</v>
      </c>
      <c r="C184" s="6" t="s">
        <v>16</v>
      </c>
      <c r="D184" s="6">
        <v>7</v>
      </c>
      <c r="E184" s="6">
        <v>2018</v>
      </c>
      <c r="F184" s="6">
        <v>206</v>
      </c>
      <c r="G184" s="6">
        <v>59</v>
      </c>
      <c r="H184" s="8">
        <v>0.28640776699029125</v>
      </c>
      <c r="I184" s="8">
        <v>-0.91289514287301698</v>
      </c>
      <c r="J184" s="6">
        <v>72</v>
      </c>
      <c r="K184" s="6">
        <v>12</v>
      </c>
      <c r="L184" s="8">
        <v>0.16666666666666666</v>
      </c>
      <c r="M184" s="8">
        <v>-1.6094379124341005</v>
      </c>
      <c r="N184" s="6">
        <f t="shared" si="9"/>
        <v>147</v>
      </c>
      <c r="O184" s="6">
        <f t="shared" si="10"/>
        <v>60</v>
      </c>
      <c r="P184" s="6"/>
      <c r="Q184" s="6"/>
      <c r="R184" s="7">
        <f t="shared" si="11"/>
        <v>43283</v>
      </c>
      <c r="S184" s="6">
        <v>72</v>
      </c>
      <c r="T184" s="6">
        <v>12</v>
      </c>
      <c r="V184">
        <v>43283</v>
      </c>
    </row>
    <row r="185" spans="1:22" x14ac:dyDescent="0.2">
      <c r="A185">
        <f t="shared" si="8"/>
        <v>1</v>
      </c>
      <c r="B185">
        <v>3</v>
      </c>
      <c r="C185" s="6" t="s">
        <v>16</v>
      </c>
      <c r="D185" s="6">
        <v>7</v>
      </c>
      <c r="E185" s="6">
        <v>2018</v>
      </c>
      <c r="F185" s="6">
        <v>222</v>
      </c>
      <c r="G185" s="6">
        <v>70</v>
      </c>
      <c r="H185" s="8">
        <v>0.31531531531531531</v>
      </c>
      <c r="I185" s="8">
        <v>-0.77538527879691743</v>
      </c>
      <c r="J185" s="6">
        <v>81</v>
      </c>
      <c r="K185" s="6">
        <v>11</v>
      </c>
      <c r="L185" s="8">
        <v>0.13580246913580246</v>
      </c>
      <c r="M185" s="8">
        <v>-1.8505999692509887</v>
      </c>
      <c r="N185" s="6">
        <f t="shared" si="9"/>
        <v>152</v>
      </c>
      <c r="O185" s="6">
        <f t="shared" si="10"/>
        <v>70</v>
      </c>
      <c r="P185" s="6"/>
      <c r="Q185" s="6"/>
      <c r="R185" s="7">
        <f t="shared" si="11"/>
        <v>43284</v>
      </c>
      <c r="S185" s="6">
        <v>81</v>
      </c>
      <c r="T185" s="6">
        <v>11</v>
      </c>
      <c r="V185">
        <v>43284</v>
      </c>
    </row>
    <row r="186" spans="1:22" x14ac:dyDescent="0.2">
      <c r="A186">
        <f t="shared" si="8"/>
        <v>1</v>
      </c>
      <c r="B186">
        <v>4</v>
      </c>
      <c r="C186" s="6" t="s">
        <v>16</v>
      </c>
      <c r="D186" s="6">
        <v>7</v>
      </c>
      <c r="E186" s="6">
        <v>2018</v>
      </c>
      <c r="F186" s="6">
        <v>192</v>
      </c>
      <c r="G186" s="6">
        <v>70</v>
      </c>
      <c r="H186" s="8">
        <v>0.36458333333333331</v>
      </c>
      <c r="I186" s="8">
        <v>-0.55552580268389784</v>
      </c>
      <c r="J186" s="6">
        <v>105</v>
      </c>
      <c r="K186" s="6">
        <v>13</v>
      </c>
      <c r="L186" s="8">
        <v>0.12380952380952381</v>
      </c>
      <c r="M186" s="8">
        <v>-1.9568392195875035</v>
      </c>
      <c r="N186" s="6">
        <f t="shared" si="9"/>
        <v>122</v>
      </c>
      <c r="O186" s="6">
        <f t="shared" si="10"/>
        <v>92</v>
      </c>
      <c r="P186" s="6"/>
      <c r="Q186" s="6"/>
      <c r="R186" s="7">
        <f t="shared" si="11"/>
        <v>43285</v>
      </c>
      <c r="S186" s="6">
        <v>105</v>
      </c>
      <c r="T186" s="6">
        <v>13</v>
      </c>
      <c r="V186">
        <v>43285</v>
      </c>
    </row>
    <row r="187" spans="1:22" x14ac:dyDescent="0.2">
      <c r="A187">
        <f t="shared" si="8"/>
        <v>1</v>
      </c>
      <c r="B187">
        <v>5</v>
      </c>
      <c r="C187" s="6" t="s">
        <v>16</v>
      </c>
      <c r="D187" s="6">
        <v>7</v>
      </c>
      <c r="E187" s="6">
        <v>2018</v>
      </c>
      <c r="F187" s="6">
        <v>223</v>
      </c>
      <c r="G187" s="6">
        <v>67</v>
      </c>
      <c r="H187" s="8">
        <v>0.30044843049327352</v>
      </c>
      <c r="I187" s="8">
        <v>-0.84516338785857104</v>
      </c>
      <c r="J187" s="6">
        <v>92</v>
      </c>
      <c r="K187" s="6">
        <v>15</v>
      </c>
      <c r="L187" s="8">
        <v>0.16304347826086957</v>
      </c>
      <c r="M187" s="8">
        <v>-1.6357552207514738</v>
      </c>
      <c r="N187" s="6">
        <f t="shared" si="9"/>
        <v>156</v>
      </c>
      <c r="O187" s="6">
        <f t="shared" si="10"/>
        <v>77</v>
      </c>
      <c r="P187" s="6"/>
      <c r="Q187" s="6"/>
      <c r="R187" s="7">
        <f t="shared" si="11"/>
        <v>43286</v>
      </c>
      <c r="S187" s="6">
        <v>92</v>
      </c>
      <c r="T187" s="6">
        <v>15</v>
      </c>
      <c r="V187">
        <v>43286</v>
      </c>
    </row>
    <row r="188" spans="1:22" x14ac:dyDescent="0.2">
      <c r="A188">
        <f t="shared" si="8"/>
        <v>1</v>
      </c>
      <c r="B188">
        <v>6</v>
      </c>
      <c r="C188" s="6" t="s">
        <v>16</v>
      </c>
      <c r="D188" s="6">
        <v>7</v>
      </c>
      <c r="E188" s="6">
        <v>2018</v>
      </c>
      <c r="F188" s="6">
        <v>169</v>
      </c>
      <c r="G188" s="6">
        <v>50</v>
      </c>
      <c r="H188" s="8">
        <v>0.29585798816568049</v>
      </c>
      <c r="I188" s="8">
        <v>-0.86710048768338333</v>
      </c>
      <c r="J188" s="6">
        <v>74</v>
      </c>
      <c r="K188" s="6">
        <v>18</v>
      </c>
      <c r="L188" s="8">
        <v>0.24324324324324326</v>
      </c>
      <c r="M188" s="8">
        <v>-1.1349799328389845</v>
      </c>
      <c r="N188" s="6">
        <f t="shared" si="9"/>
        <v>119</v>
      </c>
      <c r="O188" s="6">
        <f t="shared" si="10"/>
        <v>56</v>
      </c>
      <c r="P188" s="6"/>
      <c r="Q188" s="6"/>
      <c r="R188" s="7">
        <f t="shared" si="11"/>
        <v>43287</v>
      </c>
      <c r="S188" s="6">
        <v>74</v>
      </c>
      <c r="T188" s="6">
        <v>18</v>
      </c>
      <c r="V188">
        <v>43287</v>
      </c>
    </row>
    <row r="189" spans="1:22" x14ac:dyDescent="0.2">
      <c r="A189">
        <f t="shared" si="8"/>
        <v>1</v>
      </c>
      <c r="B189">
        <v>7</v>
      </c>
      <c r="C189" s="6" t="s">
        <v>16</v>
      </c>
      <c r="D189" s="6">
        <v>7</v>
      </c>
      <c r="E189" s="6">
        <v>2018</v>
      </c>
      <c r="F189" s="6">
        <v>104</v>
      </c>
      <c r="G189" s="6">
        <v>32</v>
      </c>
      <c r="H189" s="8">
        <v>0.30769230769230771</v>
      </c>
      <c r="I189" s="8">
        <v>-0.81093021621632866</v>
      </c>
      <c r="J189" s="6">
        <v>74</v>
      </c>
      <c r="K189" s="6">
        <v>7</v>
      </c>
      <c r="L189" s="8">
        <v>9.45945945945946E-2</v>
      </c>
      <c r="M189" s="8">
        <v>-2.2587824703356527</v>
      </c>
      <c r="N189" s="6">
        <f t="shared" si="9"/>
        <v>72</v>
      </c>
      <c r="O189" s="6">
        <f t="shared" si="10"/>
        <v>67</v>
      </c>
      <c r="P189" s="6"/>
      <c r="Q189" s="6"/>
      <c r="R189" s="7">
        <f t="shared" si="11"/>
        <v>43288</v>
      </c>
      <c r="S189" s="6">
        <v>74</v>
      </c>
      <c r="T189" s="6">
        <v>7</v>
      </c>
      <c r="V189">
        <v>43288</v>
      </c>
    </row>
    <row r="190" spans="1:22" x14ac:dyDescent="0.2">
      <c r="A190">
        <f t="shared" si="8"/>
        <v>1</v>
      </c>
      <c r="B190">
        <v>8</v>
      </c>
      <c r="C190" s="6" t="s">
        <v>16</v>
      </c>
      <c r="D190" s="6">
        <v>7</v>
      </c>
      <c r="E190" s="6">
        <v>2018</v>
      </c>
      <c r="F190" s="6">
        <v>217</v>
      </c>
      <c r="G190" s="6">
        <v>82</v>
      </c>
      <c r="H190" s="8">
        <v>0.37788018433179721</v>
      </c>
      <c r="I190" s="8">
        <v>-0.49855553117417656</v>
      </c>
      <c r="J190" s="6">
        <v>88</v>
      </c>
      <c r="K190" s="6">
        <v>15</v>
      </c>
      <c r="L190" s="8">
        <v>0.17045454545454544</v>
      </c>
      <c r="M190" s="8">
        <v>-1.5824092400461811</v>
      </c>
      <c r="N190" s="6">
        <f t="shared" si="9"/>
        <v>135</v>
      </c>
      <c r="O190" s="6">
        <f t="shared" si="10"/>
        <v>73</v>
      </c>
      <c r="P190" s="6"/>
      <c r="Q190" s="6"/>
      <c r="R190" s="7">
        <f t="shared" si="11"/>
        <v>43289</v>
      </c>
      <c r="S190" s="6">
        <v>88</v>
      </c>
      <c r="T190" s="6">
        <v>15</v>
      </c>
      <c r="V190">
        <v>43289</v>
      </c>
    </row>
    <row r="191" spans="1:22" x14ac:dyDescent="0.2">
      <c r="A191">
        <f t="shared" si="8"/>
        <v>1</v>
      </c>
      <c r="B191">
        <v>9</v>
      </c>
      <c r="C191" s="6" t="s">
        <v>16</v>
      </c>
      <c r="D191" s="6">
        <v>7</v>
      </c>
      <c r="E191" s="6">
        <v>2018</v>
      </c>
      <c r="F191" s="6">
        <v>219</v>
      </c>
      <c r="G191" s="6">
        <v>71</v>
      </c>
      <c r="H191" s="8">
        <v>0.32420091324200911</v>
      </c>
      <c r="I191" s="8">
        <v>-0.73453239672279969</v>
      </c>
      <c r="J191" s="6">
        <v>92</v>
      </c>
      <c r="K191" s="6">
        <v>17</v>
      </c>
      <c r="L191" s="8">
        <v>0.18478260869565216</v>
      </c>
      <c r="M191" s="8">
        <v>-1.4842747694800946</v>
      </c>
      <c r="N191" s="6">
        <f t="shared" si="9"/>
        <v>148</v>
      </c>
      <c r="O191" s="6">
        <f t="shared" si="10"/>
        <v>75</v>
      </c>
      <c r="P191" s="6"/>
      <c r="Q191" s="6"/>
      <c r="R191" s="7">
        <f t="shared" si="11"/>
        <v>43290</v>
      </c>
      <c r="S191" s="6">
        <v>92</v>
      </c>
      <c r="T191" s="6">
        <v>17</v>
      </c>
      <c r="V191">
        <v>43290</v>
      </c>
    </row>
    <row r="192" spans="1:22" x14ac:dyDescent="0.2">
      <c r="A192">
        <f t="shared" si="8"/>
        <v>1</v>
      </c>
      <c r="B192">
        <v>10</v>
      </c>
      <c r="C192" s="6" t="s">
        <v>16</v>
      </c>
      <c r="D192" s="6">
        <v>7</v>
      </c>
      <c r="E192" s="6">
        <v>2018</v>
      </c>
      <c r="F192" s="6">
        <v>194</v>
      </c>
      <c r="G192" s="6">
        <v>70</v>
      </c>
      <c r="H192" s="8">
        <v>0.36082474226804123</v>
      </c>
      <c r="I192" s="8">
        <v>-0.57178632355567782</v>
      </c>
      <c r="J192" s="6">
        <v>83</v>
      </c>
      <c r="K192" s="6">
        <v>15</v>
      </c>
      <c r="L192" s="8">
        <v>0.18072289156626506</v>
      </c>
      <c r="M192" s="8">
        <v>-1.5114575040738967</v>
      </c>
      <c r="N192" s="6">
        <f t="shared" si="9"/>
        <v>124</v>
      </c>
      <c r="O192" s="6">
        <f t="shared" si="10"/>
        <v>68</v>
      </c>
      <c r="P192" s="6"/>
      <c r="Q192" s="6"/>
      <c r="R192" s="7">
        <f t="shared" si="11"/>
        <v>43291</v>
      </c>
      <c r="S192" s="6">
        <v>83</v>
      </c>
      <c r="T192" s="6">
        <v>15</v>
      </c>
      <c r="V192">
        <v>43291</v>
      </c>
    </row>
    <row r="193" spans="1:22" x14ac:dyDescent="0.2">
      <c r="A193">
        <f t="shared" si="8"/>
        <v>1</v>
      </c>
      <c r="B193">
        <v>11</v>
      </c>
      <c r="C193" s="6" t="s">
        <v>16</v>
      </c>
      <c r="D193" s="6">
        <v>7</v>
      </c>
      <c r="E193" s="6">
        <v>2018</v>
      </c>
      <c r="F193" s="6">
        <v>173</v>
      </c>
      <c r="G193" s="6">
        <v>72</v>
      </c>
      <c r="H193" s="8">
        <v>0.41618497109826591</v>
      </c>
      <c r="I193" s="8">
        <v>-0.33845439782520403</v>
      </c>
      <c r="J193" s="6">
        <v>92</v>
      </c>
      <c r="K193" s="6">
        <v>13</v>
      </c>
      <c r="L193" s="8">
        <v>0.14130434782608695</v>
      </c>
      <c r="M193" s="8">
        <v>-1.8044984950054848</v>
      </c>
      <c r="N193" s="6">
        <f t="shared" si="9"/>
        <v>101</v>
      </c>
      <c r="O193" s="6">
        <f t="shared" si="10"/>
        <v>79</v>
      </c>
      <c r="P193" s="6"/>
      <c r="Q193" s="6"/>
      <c r="R193" s="7">
        <f t="shared" si="11"/>
        <v>43292</v>
      </c>
      <c r="S193" s="6">
        <v>92</v>
      </c>
      <c r="T193" s="6">
        <v>13</v>
      </c>
      <c r="V193">
        <v>43292</v>
      </c>
    </row>
    <row r="194" spans="1:22" x14ac:dyDescent="0.2">
      <c r="A194">
        <f t="shared" ref="A194:A257" si="12">IF(B194&lt;16,1,2)</f>
        <v>1</v>
      </c>
      <c r="B194">
        <v>12</v>
      </c>
      <c r="C194" s="6" t="s">
        <v>16</v>
      </c>
      <c r="D194" s="6">
        <v>7</v>
      </c>
      <c r="E194" s="6">
        <v>2018</v>
      </c>
      <c r="F194" s="6">
        <v>222</v>
      </c>
      <c r="G194" s="6">
        <v>55</v>
      </c>
      <c r="H194" s="8">
        <v>0.24774774774774774</v>
      </c>
      <c r="I194" s="8">
        <v>-1.1106606271842843</v>
      </c>
      <c r="J194" s="6">
        <v>95</v>
      </c>
      <c r="K194" s="6">
        <v>14</v>
      </c>
      <c r="L194" s="8">
        <v>0.14736842105263157</v>
      </c>
      <c r="M194" s="8">
        <v>-1.7553918250571803</v>
      </c>
      <c r="N194" s="6">
        <f t="shared" ref="N194:N257" si="13">F194-G194</f>
        <v>167</v>
      </c>
      <c r="O194" s="6">
        <f t="shared" ref="O194:O257" si="14">J194-K194</f>
        <v>81</v>
      </c>
      <c r="P194" s="6"/>
      <c r="Q194" s="6"/>
      <c r="R194" s="7">
        <f t="shared" ref="R194:R257" si="15">DATE(E194,D194,B194)</f>
        <v>43293</v>
      </c>
      <c r="S194" s="6">
        <v>95</v>
      </c>
      <c r="T194" s="6">
        <v>14</v>
      </c>
      <c r="V194">
        <v>43293</v>
      </c>
    </row>
    <row r="195" spans="1:22" x14ac:dyDescent="0.2">
      <c r="A195">
        <f t="shared" si="12"/>
        <v>1</v>
      </c>
      <c r="B195">
        <v>13</v>
      </c>
      <c r="C195" s="6" t="s">
        <v>16</v>
      </c>
      <c r="D195" s="6">
        <v>7</v>
      </c>
      <c r="E195" s="6">
        <v>2018</v>
      </c>
      <c r="F195" s="6">
        <v>169</v>
      </c>
      <c r="G195" s="6">
        <v>41</v>
      </c>
      <c r="H195" s="8">
        <v>0.24260355029585798</v>
      </c>
      <c r="I195" s="8">
        <v>-1.1384581972153094</v>
      </c>
      <c r="J195" s="6">
        <v>87</v>
      </c>
      <c r="K195" s="6">
        <v>13</v>
      </c>
      <c r="L195" s="8">
        <v>0.14942528735632185</v>
      </c>
      <c r="M195" s="8">
        <v>-1.739115735742633</v>
      </c>
      <c r="N195" s="6">
        <f t="shared" si="13"/>
        <v>128</v>
      </c>
      <c r="O195" s="6">
        <f t="shared" si="14"/>
        <v>74</v>
      </c>
      <c r="P195" s="6"/>
      <c r="Q195" s="6"/>
      <c r="R195" s="7">
        <f t="shared" si="15"/>
        <v>43294</v>
      </c>
      <c r="S195" s="6">
        <v>87</v>
      </c>
      <c r="T195" s="6">
        <v>13</v>
      </c>
      <c r="V195">
        <v>43294</v>
      </c>
    </row>
    <row r="196" spans="1:22" x14ac:dyDescent="0.2">
      <c r="A196">
        <f t="shared" si="12"/>
        <v>1</v>
      </c>
      <c r="B196">
        <v>14</v>
      </c>
      <c r="C196" s="6" t="s">
        <v>16</v>
      </c>
      <c r="D196" s="6">
        <v>7</v>
      </c>
      <c r="E196" s="6">
        <v>2018</v>
      </c>
      <c r="F196" s="6">
        <v>139</v>
      </c>
      <c r="G196" s="6">
        <v>24</v>
      </c>
      <c r="H196" s="8">
        <v>0.17266187050359713</v>
      </c>
      <c r="I196" s="8">
        <v>-1.5668782980153044</v>
      </c>
      <c r="J196" s="6">
        <v>74</v>
      </c>
      <c r="K196" s="6">
        <v>3</v>
      </c>
      <c r="L196" s="8">
        <v>4.0540540540540543E-2</v>
      </c>
      <c r="M196" s="8">
        <v>-3.1640675883732055</v>
      </c>
      <c r="N196" s="6">
        <f t="shared" si="13"/>
        <v>115</v>
      </c>
      <c r="O196" s="6">
        <f t="shared" si="14"/>
        <v>71</v>
      </c>
      <c r="P196" s="6"/>
      <c r="Q196" s="6"/>
      <c r="R196" s="7">
        <f t="shared" si="15"/>
        <v>43295</v>
      </c>
      <c r="S196" s="6">
        <v>74</v>
      </c>
      <c r="T196" s="6">
        <v>3</v>
      </c>
      <c r="V196">
        <v>43295</v>
      </c>
    </row>
    <row r="197" spans="1:22" x14ac:dyDescent="0.2">
      <c r="A197">
        <f t="shared" si="12"/>
        <v>1</v>
      </c>
      <c r="B197">
        <v>15</v>
      </c>
      <c r="C197" s="6" t="s">
        <v>16</v>
      </c>
      <c r="D197" s="6">
        <v>7</v>
      </c>
      <c r="E197" s="6">
        <v>2018</v>
      </c>
      <c r="F197" s="6">
        <v>234</v>
      </c>
      <c r="G197" s="6">
        <v>81</v>
      </c>
      <c r="H197" s="8">
        <v>0.34615384615384615</v>
      </c>
      <c r="I197" s="8">
        <v>-0.63598876671999671</v>
      </c>
      <c r="J197" s="6">
        <v>84</v>
      </c>
      <c r="K197" s="6">
        <v>14</v>
      </c>
      <c r="L197" s="8">
        <v>0.16666666666666666</v>
      </c>
      <c r="M197" s="8">
        <v>-1.6094379124341005</v>
      </c>
      <c r="N197" s="6">
        <f t="shared" si="13"/>
        <v>153</v>
      </c>
      <c r="O197" s="6">
        <f t="shared" si="14"/>
        <v>70</v>
      </c>
      <c r="P197" s="6"/>
      <c r="Q197" s="6"/>
      <c r="R197" s="7">
        <f t="shared" si="15"/>
        <v>43296</v>
      </c>
      <c r="S197" s="6">
        <v>84</v>
      </c>
      <c r="T197" s="6">
        <v>14</v>
      </c>
      <c r="V197">
        <v>43296</v>
      </c>
    </row>
    <row r="198" spans="1:22" x14ac:dyDescent="0.2">
      <c r="A198">
        <f t="shared" si="12"/>
        <v>2</v>
      </c>
      <c r="B198">
        <v>16</v>
      </c>
      <c r="C198" s="6" t="s">
        <v>16</v>
      </c>
      <c r="D198" s="6">
        <v>7</v>
      </c>
      <c r="E198" s="6">
        <v>2018</v>
      </c>
      <c r="F198" s="6">
        <v>209</v>
      </c>
      <c r="G198" s="6">
        <v>77</v>
      </c>
      <c r="H198" s="8">
        <v>0.36842105263157893</v>
      </c>
      <c r="I198" s="8">
        <v>-0.5389965007326869</v>
      </c>
      <c r="J198" s="6">
        <v>73</v>
      </c>
      <c r="K198" s="6">
        <v>11</v>
      </c>
      <c r="L198" s="8">
        <v>0.15068493150684931</v>
      </c>
      <c r="M198" s="8">
        <v>-1.7292391122467212</v>
      </c>
      <c r="N198" s="6">
        <f t="shared" si="13"/>
        <v>132</v>
      </c>
      <c r="O198" s="6">
        <f t="shared" si="14"/>
        <v>62</v>
      </c>
      <c r="P198" s="6"/>
      <c r="Q198" s="6"/>
      <c r="R198" s="7">
        <f t="shared" si="15"/>
        <v>43297</v>
      </c>
      <c r="S198" s="6">
        <v>73</v>
      </c>
      <c r="T198" s="6">
        <v>11</v>
      </c>
      <c r="V198">
        <v>43297</v>
      </c>
    </row>
    <row r="199" spans="1:22" x14ac:dyDescent="0.2">
      <c r="A199">
        <f t="shared" si="12"/>
        <v>2</v>
      </c>
      <c r="B199">
        <v>17</v>
      </c>
      <c r="C199" s="6" t="s">
        <v>16</v>
      </c>
      <c r="D199" s="6">
        <v>7</v>
      </c>
      <c r="E199" s="6">
        <v>2018</v>
      </c>
      <c r="F199" s="6">
        <v>235</v>
      </c>
      <c r="G199" s="6">
        <v>79</v>
      </c>
      <c r="H199" s="8">
        <v>0.33617021276595743</v>
      </c>
      <c r="I199" s="8">
        <v>-0.6804081547825156</v>
      </c>
      <c r="J199" s="6">
        <v>91</v>
      </c>
      <c r="K199" s="6">
        <v>15</v>
      </c>
      <c r="L199" s="8">
        <v>0.16483516483516483</v>
      </c>
      <c r="M199" s="8">
        <v>-1.622683139184121</v>
      </c>
      <c r="N199" s="6">
        <f t="shared" si="13"/>
        <v>156</v>
      </c>
      <c r="O199" s="6">
        <f t="shared" si="14"/>
        <v>76</v>
      </c>
      <c r="P199" s="6"/>
      <c r="Q199" s="6"/>
      <c r="R199" s="7">
        <f t="shared" si="15"/>
        <v>43298</v>
      </c>
      <c r="S199" s="6">
        <v>91</v>
      </c>
      <c r="T199" s="6">
        <v>15</v>
      </c>
      <c r="V199">
        <v>43298</v>
      </c>
    </row>
    <row r="200" spans="1:22" x14ac:dyDescent="0.2">
      <c r="A200">
        <f t="shared" si="12"/>
        <v>2</v>
      </c>
      <c r="B200">
        <v>18</v>
      </c>
      <c r="C200" s="6" t="s">
        <v>16</v>
      </c>
      <c r="D200" s="6">
        <v>7</v>
      </c>
      <c r="E200" s="6">
        <v>2018</v>
      </c>
      <c r="F200" s="6">
        <v>207</v>
      </c>
      <c r="G200" s="6">
        <v>68</v>
      </c>
      <c r="H200" s="8">
        <v>0.32850241545893721</v>
      </c>
      <c r="I200" s="8">
        <v>-0.71496622795458509</v>
      </c>
      <c r="J200" s="6">
        <v>87</v>
      </c>
      <c r="K200" s="6">
        <v>17</v>
      </c>
      <c r="L200" s="8">
        <v>0.19540229885057472</v>
      </c>
      <c r="M200" s="8">
        <v>-1.415281897993143</v>
      </c>
      <c r="N200" s="6">
        <f t="shared" si="13"/>
        <v>139</v>
      </c>
      <c r="O200" s="6">
        <f t="shared" si="14"/>
        <v>70</v>
      </c>
      <c r="P200" s="6"/>
      <c r="Q200" s="6"/>
      <c r="R200" s="7">
        <f t="shared" si="15"/>
        <v>43299</v>
      </c>
      <c r="S200" s="6">
        <v>87</v>
      </c>
      <c r="T200" s="6">
        <v>17</v>
      </c>
      <c r="V200">
        <v>43299</v>
      </c>
    </row>
    <row r="201" spans="1:22" x14ac:dyDescent="0.2">
      <c r="A201">
        <f t="shared" si="12"/>
        <v>2</v>
      </c>
      <c r="B201">
        <v>19</v>
      </c>
      <c r="C201" s="6" t="s">
        <v>16</v>
      </c>
      <c r="D201" s="6">
        <v>7</v>
      </c>
      <c r="E201" s="6">
        <v>2018</v>
      </c>
      <c r="F201" s="6">
        <v>221</v>
      </c>
      <c r="G201" s="6">
        <v>84</v>
      </c>
      <c r="H201" s="8">
        <v>0.38009049773755654</v>
      </c>
      <c r="I201" s="8">
        <v>-0.48916412698481143</v>
      </c>
      <c r="J201" s="6">
        <v>102</v>
      </c>
      <c r="K201" s="6">
        <v>13</v>
      </c>
      <c r="L201" s="8">
        <v>0.12745098039215685</v>
      </c>
      <c r="M201" s="8">
        <v>-1.9236870122706031</v>
      </c>
      <c r="N201" s="6">
        <f t="shared" si="13"/>
        <v>137</v>
      </c>
      <c r="O201" s="6">
        <f t="shared" si="14"/>
        <v>89</v>
      </c>
      <c r="P201" s="6"/>
      <c r="Q201" s="6"/>
      <c r="R201" s="7">
        <f t="shared" si="15"/>
        <v>43300</v>
      </c>
      <c r="S201" s="6">
        <v>102</v>
      </c>
      <c r="T201" s="6">
        <v>13</v>
      </c>
      <c r="V201">
        <v>43300</v>
      </c>
    </row>
    <row r="202" spans="1:22" x14ac:dyDescent="0.2">
      <c r="A202">
        <f t="shared" si="12"/>
        <v>2</v>
      </c>
      <c r="B202">
        <v>20</v>
      </c>
      <c r="C202" s="6" t="s">
        <v>16</v>
      </c>
      <c r="D202" s="6">
        <v>7</v>
      </c>
      <c r="E202" s="6">
        <v>2018</v>
      </c>
      <c r="F202" s="6">
        <v>141</v>
      </c>
      <c r="G202" s="6">
        <v>55</v>
      </c>
      <c r="H202" s="8">
        <v>0.39007092198581561</v>
      </c>
      <c r="I202" s="8">
        <v>-0.44701411102103678</v>
      </c>
      <c r="J202" s="6">
        <v>82</v>
      </c>
      <c r="K202" s="6">
        <v>14</v>
      </c>
      <c r="L202" s="8">
        <v>0.17073170731707318</v>
      </c>
      <c r="M202" s="8">
        <v>-1.5804503755608479</v>
      </c>
      <c r="N202" s="6">
        <f t="shared" si="13"/>
        <v>86</v>
      </c>
      <c r="O202" s="6">
        <f t="shared" si="14"/>
        <v>68</v>
      </c>
      <c r="P202" s="6"/>
      <c r="Q202" s="6"/>
      <c r="R202" s="7">
        <f t="shared" si="15"/>
        <v>43301</v>
      </c>
      <c r="S202" s="6">
        <v>82</v>
      </c>
      <c r="T202" s="6">
        <v>14</v>
      </c>
      <c r="V202">
        <v>43301</v>
      </c>
    </row>
    <row r="203" spans="1:22" x14ac:dyDescent="0.2">
      <c r="A203">
        <f t="shared" si="12"/>
        <v>2</v>
      </c>
      <c r="B203">
        <v>21</v>
      </c>
      <c r="C203" s="6" t="s">
        <v>16</v>
      </c>
      <c r="D203" s="6">
        <v>7</v>
      </c>
      <c r="E203" s="6">
        <v>2018</v>
      </c>
      <c r="F203" s="6">
        <v>117</v>
      </c>
      <c r="G203" s="6">
        <v>26</v>
      </c>
      <c r="H203" s="8">
        <v>0.22222222222222221</v>
      </c>
      <c r="I203" s="8">
        <v>-1.2527629684953681</v>
      </c>
      <c r="J203" s="6">
        <v>63</v>
      </c>
      <c r="K203" s="6">
        <v>7</v>
      </c>
      <c r="L203" s="8">
        <v>0.1111111111111111</v>
      </c>
      <c r="M203" s="8">
        <v>-2.0794415416798357</v>
      </c>
      <c r="N203" s="6">
        <f t="shared" si="13"/>
        <v>91</v>
      </c>
      <c r="O203" s="6">
        <f t="shared" si="14"/>
        <v>56</v>
      </c>
      <c r="P203" s="6"/>
      <c r="Q203" s="6"/>
      <c r="R203" s="7">
        <f t="shared" si="15"/>
        <v>43302</v>
      </c>
      <c r="S203" s="6">
        <v>63</v>
      </c>
      <c r="T203" s="6">
        <v>7</v>
      </c>
      <c r="V203">
        <v>43302</v>
      </c>
    </row>
    <row r="204" spans="1:22" x14ac:dyDescent="0.2">
      <c r="A204">
        <f t="shared" si="12"/>
        <v>2</v>
      </c>
      <c r="B204">
        <v>22</v>
      </c>
      <c r="C204" s="6" t="s">
        <v>16</v>
      </c>
      <c r="D204" s="6">
        <v>7</v>
      </c>
      <c r="E204" s="6">
        <v>2018</v>
      </c>
      <c r="F204" s="6">
        <v>204</v>
      </c>
      <c r="G204" s="6">
        <v>70</v>
      </c>
      <c r="H204" s="8">
        <v>0.34313725490196079</v>
      </c>
      <c r="I204" s="8">
        <v>-0.64934455790155243</v>
      </c>
      <c r="J204" s="6">
        <v>73</v>
      </c>
      <c r="K204" s="6">
        <v>14</v>
      </c>
      <c r="L204" s="8">
        <v>0.19178082191780821</v>
      </c>
      <c r="M204" s="8">
        <v>-1.4384801142904609</v>
      </c>
      <c r="N204" s="6">
        <f t="shared" si="13"/>
        <v>134</v>
      </c>
      <c r="O204" s="6">
        <f t="shared" si="14"/>
        <v>59</v>
      </c>
      <c r="P204" s="6"/>
      <c r="Q204" s="6"/>
      <c r="R204" s="7">
        <f t="shared" si="15"/>
        <v>43303</v>
      </c>
      <c r="S204" s="6">
        <v>73</v>
      </c>
      <c r="T204" s="6">
        <v>14</v>
      </c>
      <c r="V204">
        <v>43303</v>
      </c>
    </row>
    <row r="205" spans="1:22" x14ac:dyDescent="0.2">
      <c r="A205">
        <f t="shared" si="12"/>
        <v>2</v>
      </c>
      <c r="B205">
        <v>23</v>
      </c>
      <c r="C205" s="6" t="s">
        <v>16</v>
      </c>
      <c r="D205" s="6">
        <v>7</v>
      </c>
      <c r="E205" s="6">
        <v>2018</v>
      </c>
      <c r="F205" s="6">
        <v>223</v>
      </c>
      <c r="G205" s="6">
        <v>62</v>
      </c>
      <c r="H205" s="8">
        <v>0.27802690582959644</v>
      </c>
      <c r="I205" s="8">
        <v>-0.95426997993937124</v>
      </c>
      <c r="J205" s="6">
        <v>80</v>
      </c>
      <c r="K205" s="6">
        <v>12</v>
      </c>
      <c r="L205" s="8">
        <v>0.15</v>
      </c>
      <c r="M205" s="8">
        <v>-1.7346010553881064</v>
      </c>
      <c r="N205" s="6">
        <f t="shared" si="13"/>
        <v>161</v>
      </c>
      <c r="O205" s="6">
        <f t="shared" si="14"/>
        <v>68</v>
      </c>
      <c r="P205" s="6"/>
      <c r="Q205" s="6"/>
      <c r="R205" s="7">
        <f t="shared" si="15"/>
        <v>43304</v>
      </c>
      <c r="S205" s="6">
        <v>80</v>
      </c>
      <c r="T205" s="6">
        <v>12</v>
      </c>
      <c r="V205">
        <v>43304</v>
      </c>
    </row>
    <row r="206" spans="1:22" x14ac:dyDescent="0.2">
      <c r="A206">
        <f t="shared" si="12"/>
        <v>2</v>
      </c>
      <c r="B206">
        <v>24</v>
      </c>
      <c r="C206" s="6" t="s">
        <v>16</v>
      </c>
      <c r="D206" s="6">
        <v>7</v>
      </c>
      <c r="E206" s="6">
        <v>2018</v>
      </c>
      <c r="F206" s="6">
        <v>214</v>
      </c>
      <c r="G206" s="6">
        <v>69</v>
      </c>
      <c r="H206" s="8">
        <v>0.32242990654205606</v>
      </c>
      <c r="I206" s="8">
        <v>-0.74262723782331508</v>
      </c>
      <c r="J206" s="6">
        <v>82</v>
      </c>
      <c r="K206" s="6">
        <v>24</v>
      </c>
      <c r="L206" s="8">
        <v>0.29268292682926828</v>
      </c>
      <c r="M206" s="8">
        <v>-0.88238918019847368</v>
      </c>
      <c r="N206" s="6">
        <f t="shared" si="13"/>
        <v>145</v>
      </c>
      <c r="O206" s="6">
        <f t="shared" si="14"/>
        <v>58</v>
      </c>
      <c r="P206" s="6"/>
      <c r="Q206" s="6"/>
      <c r="R206" s="7">
        <f t="shared" si="15"/>
        <v>43305</v>
      </c>
      <c r="S206" s="6">
        <v>82</v>
      </c>
      <c r="T206" s="6">
        <v>24</v>
      </c>
      <c r="V206">
        <v>43305</v>
      </c>
    </row>
    <row r="207" spans="1:22" x14ac:dyDescent="0.2">
      <c r="A207">
        <f t="shared" si="12"/>
        <v>2</v>
      </c>
      <c r="B207">
        <v>25</v>
      </c>
      <c r="C207" s="6" t="s">
        <v>16</v>
      </c>
      <c r="D207" s="6">
        <v>7</v>
      </c>
      <c r="E207" s="6">
        <v>2018</v>
      </c>
      <c r="F207" s="6">
        <v>212</v>
      </c>
      <c r="G207" s="6">
        <v>70</v>
      </c>
      <c r="H207" s="8">
        <v>0.330188679245283</v>
      </c>
      <c r="I207" s="8">
        <v>-0.70733181555190172</v>
      </c>
      <c r="J207" s="6">
        <v>82</v>
      </c>
      <c r="K207" s="6">
        <v>12</v>
      </c>
      <c r="L207" s="8">
        <v>0.14634146341463414</v>
      </c>
      <c r="M207" s="8">
        <v>-1.7635885922613588</v>
      </c>
      <c r="N207" s="6">
        <f t="shared" si="13"/>
        <v>142</v>
      </c>
      <c r="O207" s="6">
        <f t="shared" si="14"/>
        <v>70</v>
      </c>
      <c r="P207" s="6"/>
      <c r="Q207" s="6"/>
      <c r="R207" s="7">
        <f t="shared" si="15"/>
        <v>43306</v>
      </c>
      <c r="S207" s="6">
        <v>82</v>
      </c>
      <c r="T207" s="6">
        <v>12</v>
      </c>
      <c r="V207">
        <v>43306</v>
      </c>
    </row>
    <row r="208" spans="1:22" x14ac:dyDescent="0.2">
      <c r="A208">
        <f t="shared" si="12"/>
        <v>2</v>
      </c>
      <c r="B208">
        <v>26</v>
      </c>
      <c r="C208" s="6" t="s">
        <v>16</v>
      </c>
      <c r="D208" s="6">
        <v>7</v>
      </c>
      <c r="E208" s="6">
        <v>2018</v>
      </c>
      <c r="F208" s="6">
        <v>223</v>
      </c>
      <c r="G208" s="6">
        <v>55</v>
      </c>
      <c r="H208" s="8">
        <v>0.24663677130044842</v>
      </c>
      <c r="I208" s="8">
        <v>-1.116630794170788</v>
      </c>
      <c r="J208" s="6">
        <v>72</v>
      </c>
      <c r="K208" s="6">
        <v>14</v>
      </c>
      <c r="L208" s="8">
        <v>0.19444444444444445</v>
      </c>
      <c r="M208" s="8">
        <v>-1.4213856809311607</v>
      </c>
      <c r="N208" s="6">
        <f t="shared" si="13"/>
        <v>168</v>
      </c>
      <c r="O208" s="6">
        <f t="shared" si="14"/>
        <v>58</v>
      </c>
      <c r="P208" s="6"/>
      <c r="Q208" s="6"/>
      <c r="R208" s="7">
        <f t="shared" si="15"/>
        <v>43307</v>
      </c>
      <c r="S208" s="6">
        <v>72</v>
      </c>
      <c r="T208" s="6">
        <v>14</v>
      </c>
      <c r="V208">
        <v>43307</v>
      </c>
    </row>
    <row r="209" spans="1:22" x14ac:dyDescent="0.2">
      <c r="A209">
        <f t="shared" si="12"/>
        <v>2</v>
      </c>
      <c r="B209">
        <v>27</v>
      </c>
      <c r="C209" s="6" t="s">
        <v>16</v>
      </c>
      <c r="D209" s="6">
        <v>7</v>
      </c>
      <c r="E209" s="6">
        <v>2018</v>
      </c>
      <c r="F209" s="6">
        <v>186</v>
      </c>
      <c r="G209" s="6">
        <v>47</v>
      </c>
      <c r="H209" s="8">
        <v>0.25268817204301075</v>
      </c>
      <c r="I209" s="8">
        <v>-1.0843263314206331</v>
      </c>
      <c r="J209" s="6">
        <v>71</v>
      </c>
      <c r="K209" s="6">
        <v>9</v>
      </c>
      <c r="L209" s="8">
        <v>0.12676056338028169</v>
      </c>
      <c r="M209" s="8">
        <v>-1.9299098077088721</v>
      </c>
      <c r="N209" s="6">
        <f t="shared" si="13"/>
        <v>139</v>
      </c>
      <c r="O209" s="6">
        <f t="shared" si="14"/>
        <v>62</v>
      </c>
      <c r="P209" s="6"/>
      <c r="Q209" s="6"/>
      <c r="R209" s="7">
        <f t="shared" si="15"/>
        <v>43308</v>
      </c>
      <c r="S209" s="6">
        <v>71</v>
      </c>
      <c r="T209" s="6">
        <v>9</v>
      </c>
      <c r="V209">
        <v>43308</v>
      </c>
    </row>
    <row r="210" spans="1:22" x14ac:dyDescent="0.2">
      <c r="A210">
        <f t="shared" si="12"/>
        <v>2</v>
      </c>
      <c r="B210">
        <v>28</v>
      </c>
      <c r="C210" s="6" t="s">
        <v>16</v>
      </c>
      <c r="D210" s="6">
        <v>7</v>
      </c>
      <c r="E210" s="6">
        <v>2018</v>
      </c>
      <c r="F210" s="6">
        <v>129</v>
      </c>
      <c r="G210" s="6">
        <v>24</v>
      </c>
      <c r="H210" s="8">
        <v>0.18604651162790697</v>
      </c>
      <c r="I210" s="8">
        <v>-1.4759065198095778</v>
      </c>
      <c r="J210" s="6">
        <v>64</v>
      </c>
      <c r="K210" s="6">
        <v>13</v>
      </c>
      <c r="L210" s="8">
        <v>0.203125</v>
      </c>
      <c r="M210" s="8">
        <v>-1.3668762752627892</v>
      </c>
      <c r="N210" s="6">
        <f t="shared" si="13"/>
        <v>105</v>
      </c>
      <c r="O210" s="6">
        <f t="shared" si="14"/>
        <v>51</v>
      </c>
      <c r="P210" s="6"/>
      <c r="Q210" s="6"/>
      <c r="R210" s="7">
        <f t="shared" si="15"/>
        <v>43309</v>
      </c>
      <c r="S210" s="6">
        <v>64</v>
      </c>
      <c r="T210" s="6">
        <v>13</v>
      </c>
      <c r="V210">
        <v>43309</v>
      </c>
    </row>
    <row r="211" spans="1:22" x14ac:dyDescent="0.2">
      <c r="A211">
        <f t="shared" si="12"/>
        <v>2</v>
      </c>
      <c r="B211">
        <v>29</v>
      </c>
      <c r="C211" s="6" t="s">
        <v>16</v>
      </c>
      <c r="D211" s="6">
        <v>7</v>
      </c>
      <c r="E211" s="6">
        <v>2018</v>
      </c>
      <c r="F211" s="6">
        <v>231</v>
      </c>
      <c r="G211" s="6">
        <v>59</v>
      </c>
      <c r="H211" s="8">
        <v>0.25541125541125542</v>
      </c>
      <c r="I211" s="8">
        <v>-1.0699570329077337</v>
      </c>
      <c r="J211" s="6">
        <v>77</v>
      </c>
      <c r="K211" s="6">
        <v>17</v>
      </c>
      <c r="L211" s="8">
        <v>0.22077922077922077</v>
      </c>
      <c r="M211" s="8">
        <v>-1.2611312181658847</v>
      </c>
      <c r="N211" s="6">
        <f t="shared" si="13"/>
        <v>172</v>
      </c>
      <c r="O211" s="6">
        <f t="shared" si="14"/>
        <v>60</v>
      </c>
      <c r="P211" s="6"/>
      <c r="Q211" s="6"/>
      <c r="R211" s="7">
        <f t="shared" si="15"/>
        <v>43310</v>
      </c>
      <c r="S211" s="6">
        <v>77</v>
      </c>
      <c r="T211" s="6">
        <v>17</v>
      </c>
      <c r="V211">
        <v>43310</v>
      </c>
    </row>
    <row r="212" spans="1:22" x14ac:dyDescent="0.2">
      <c r="A212">
        <f t="shared" si="12"/>
        <v>2</v>
      </c>
      <c r="B212">
        <v>30</v>
      </c>
      <c r="C212" s="6" t="s">
        <v>16</v>
      </c>
      <c r="D212" s="6">
        <v>7</v>
      </c>
      <c r="E212" s="6">
        <v>2018</v>
      </c>
      <c r="F212" s="6">
        <v>168</v>
      </c>
      <c r="G212" s="6">
        <v>84</v>
      </c>
      <c r="H212" s="8">
        <v>0.5</v>
      </c>
      <c r="I212" s="8">
        <v>0</v>
      </c>
      <c r="J212" s="6">
        <v>81</v>
      </c>
      <c r="K212" s="6">
        <v>12</v>
      </c>
      <c r="L212" s="8">
        <v>0.14814814814814814</v>
      </c>
      <c r="M212" s="8">
        <v>-1.7491998548092591</v>
      </c>
      <c r="N212" s="6">
        <f t="shared" si="13"/>
        <v>84</v>
      </c>
      <c r="O212" s="6">
        <f t="shared" si="14"/>
        <v>69</v>
      </c>
      <c r="P212" s="6"/>
      <c r="Q212" s="6"/>
      <c r="R212" s="7">
        <f t="shared" si="15"/>
        <v>43311</v>
      </c>
      <c r="S212" s="6">
        <v>81</v>
      </c>
      <c r="T212" s="6">
        <v>12</v>
      </c>
      <c r="V212">
        <v>43311</v>
      </c>
    </row>
    <row r="213" spans="1:22" x14ac:dyDescent="0.2">
      <c r="A213">
        <f t="shared" si="12"/>
        <v>2</v>
      </c>
      <c r="B213">
        <v>31</v>
      </c>
      <c r="C213" s="6" t="s">
        <v>16</v>
      </c>
      <c r="D213" s="6">
        <v>7</v>
      </c>
      <c r="E213" s="6">
        <v>2018</v>
      </c>
      <c r="F213" s="6">
        <v>191</v>
      </c>
      <c r="G213" s="6">
        <v>68</v>
      </c>
      <c r="H213" s="8">
        <v>0.35602094240837695</v>
      </c>
      <c r="I213" s="8">
        <v>-0.59267665019631099</v>
      </c>
      <c r="J213" s="6">
        <v>80</v>
      </c>
      <c r="K213" s="6">
        <v>18</v>
      </c>
      <c r="L213" s="8">
        <v>0.22500000000000001</v>
      </c>
      <c r="M213" s="8">
        <v>-1.2367626271489267</v>
      </c>
      <c r="N213" s="6">
        <f t="shared" si="13"/>
        <v>123</v>
      </c>
      <c r="O213" s="6">
        <f t="shared" si="14"/>
        <v>62</v>
      </c>
      <c r="P213" s="6"/>
      <c r="Q213" s="6"/>
      <c r="R213" s="7">
        <f t="shared" si="15"/>
        <v>43312</v>
      </c>
      <c r="S213" s="6">
        <v>80</v>
      </c>
      <c r="T213" s="6">
        <v>18</v>
      </c>
      <c r="V213">
        <v>43312</v>
      </c>
    </row>
    <row r="214" spans="1:22" x14ac:dyDescent="0.2">
      <c r="A214">
        <f t="shared" si="12"/>
        <v>1</v>
      </c>
      <c r="B214">
        <v>1</v>
      </c>
      <c r="C214" s="6" t="s">
        <v>15</v>
      </c>
      <c r="D214" s="6">
        <v>1</v>
      </c>
      <c r="E214" s="6">
        <v>2019</v>
      </c>
      <c r="F214" s="6">
        <v>218</v>
      </c>
      <c r="G214" s="6">
        <v>26</v>
      </c>
      <c r="H214" s="8">
        <v>0.11926605504587157</v>
      </c>
      <c r="I214" s="8">
        <v>-1.9993988340062996</v>
      </c>
      <c r="J214" s="6">
        <v>90</v>
      </c>
      <c r="K214" s="6">
        <v>10</v>
      </c>
      <c r="L214" s="8">
        <v>0.1111111111111111</v>
      </c>
      <c r="M214" s="8">
        <v>-2.0794415416798357</v>
      </c>
      <c r="N214" s="6">
        <f t="shared" si="13"/>
        <v>192</v>
      </c>
      <c r="O214" s="6">
        <f t="shared" si="14"/>
        <v>80</v>
      </c>
      <c r="P214" s="6"/>
      <c r="Q214" s="6"/>
      <c r="R214" s="7">
        <f t="shared" si="15"/>
        <v>43466</v>
      </c>
      <c r="S214" s="6">
        <v>90</v>
      </c>
      <c r="T214" s="6">
        <v>10</v>
      </c>
      <c r="V214">
        <v>43466</v>
      </c>
    </row>
    <row r="215" spans="1:22" x14ac:dyDescent="0.2">
      <c r="A215">
        <f t="shared" si="12"/>
        <v>1</v>
      </c>
      <c r="B215">
        <v>2</v>
      </c>
      <c r="C215" s="6" t="s">
        <v>15</v>
      </c>
      <c r="D215" s="6">
        <v>1</v>
      </c>
      <c r="E215" s="6">
        <v>2019</v>
      </c>
      <c r="F215" s="6">
        <v>186</v>
      </c>
      <c r="G215" s="6">
        <v>59</v>
      </c>
      <c r="H215" s="8">
        <v>0.31720430107526881</v>
      </c>
      <c r="I215" s="8">
        <v>-0.76664964255287193</v>
      </c>
      <c r="J215" s="6">
        <v>75</v>
      </c>
      <c r="K215" s="6">
        <v>23</v>
      </c>
      <c r="L215" s="8">
        <v>0.30666666666666664</v>
      </c>
      <c r="M215" s="8">
        <v>-0.81574950265227786</v>
      </c>
      <c r="N215" s="6">
        <f t="shared" si="13"/>
        <v>127</v>
      </c>
      <c r="O215" s="6">
        <f t="shared" si="14"/>
        <v>52</v>
      </c>
      <c r="P215" s="6"/>
      <c r="Q215" s="6"/>
      <c r="R215" s="7">
        <f t="shared" si="15"/>
        <v>43467</v>
      </c>
      <c r="S215" s="6">
        <v>75</v>
      </c>
      <c r="T215" s="6">
        <v>23</v>
      </c>
      <c r="V215">
        <v>43467</v>
      </c>
    </row>
    <row r="216" spans="1:22" x14ac:dyDescent="0.2">
      <c r="A216">
        <f t="shared" si="12"/>
        <v>1</v>
      </c>
      <c r="B216">
        <v>3</v>
      </c>
      <c r="C216" s="6" t="s">
        <v>15</v>
      </c>
      <c r="D216" s="6">
        <v>1</v>
      </c>
      <c r="E216" s="6">
        <v>2019</v>
      </c>
      <c r="F216" s="6">
        <v>186</v>
      </c>
      <c r="G216" s="6">
        <v>73</v>
      </c>
      <c r="H216" s="8">
        <v>0.39247311827956988</v>
      </c>
      <c r="I216" s="8">
        <v>-0.43692837756394942</v>
      </c>
      <c r="J216" s="6">
        <v>77</v>
      </c>
      <c r="K216" s="6">
        <v>14</v>
      </c>
      <c r="L216" s="8">
        <v>0.18181818181818182</v>
      </c>
      <c r="M216" s="8">
        <v>-1.5040773967762739</v>
      </c>
      <c r="N216" s="6">
        <f t="shared" si="13"/>
        <v>113</v>
      </c>
      <c r="O216" s="6">
        <f t="shared" si="14"/>
        <v>63</v>
      </c>
      <c r="P216" s="6"/>
      <c r="Q216" s="6"/>
      <c r="R216" s="7">
        <f t="shared" si="15"/>
        <v>43468</v>
      </c>
      <c r="S216" s="6">
        <v>77</v>
      </c>
      <c r="T216" s="6">
        <v>14</v>
      </c>
      <c r="V216">
        <v>43468</v>
      </c>
    </row>
    <row r="217" spans="1:22" x14ac:dyDescent="0.2">
      <c r="A217">
        <f t="shared" si="12"/>
        <v>1</v>
      </c>
      <c r="B217">
        <v>4</v>
      </c>
      <c r="C217" s="6" t="s">
        <v>15</v>
      </c>
      <c r="D217" s="6">
        <v>1</v>
      </c>
      <c r="E217" s="6">
        <v>2019</v>
      </c>
      <c r="F217" s="6">
        <v>162</v>
      </c>
      <c r="G217" s="6">
        <v>35</v>
      </c>
      <c r="H217" s="8">
        <v>0.21604938271604937</v>
      </c>
      <c r="I217" s="8">
        <v>-1.2888390249691777</v>
      </c>
      <c r="J217" s="6">
        <v>60</v>
      </c>
      <c r="K217" s="6">
        <v>12</v>
      </c>
      <c r="L217" s="8">
        <v>0.2</v>
      </c>
      <c r="M217" s="8">
        <v>-1.3862943611198906</v>
      </c>
      <c r="N217" s="6">
        <f t="shared" si="13"/>
        <v>127</v>
      </c>
      <c r="O217" s="6">
        <f t="shared" si="14"/>
        <v>48</v>
      </c>
      <c r="P217" s="6"/>
      <c r="Q217" s="6"/>
      <c r="R217" s="7">
        <f t="shared" si="15"/>
        <v>43469</v>
      </c>
      <c r="S217" s="6">
        <v>60</v>
      </c>
      <c r="T217" s="6">
        <v>12</v>
      </c>
      <c r="V217">
        <v>43469</v>
      </c>
    </row>
    <row r="218" spans="1:22" x14ac:dyDescent="0.2">
      <c r="A218">
        <f t="shared" si="12"/>
        <v>1</v>
      </c>
      <c r="B218">
        <v>5</v>
      </c>
      <c r="C218" s="6" t="s">
        <v>15</v>
      </c>
      <c r="D218" s="6">
        <v>1</v>
      </c>
      <c r="E218" s="6">
        <v>2019</v>
      </c>
      <c r="F218" s="6">
        <v>141</v>
      </c>
      <c r="G218" s="6">
        <v>28</v>
      </c>
      <c r="H218" s="8">
        <v>0.19858156028368795</v>
      </c>
      <c r="I218" s="8">
        <v>-1.3951833085371366</v>
      </c>
      <c r="J218" s="6">
        <v>57</v>
      </c>
      <c r="K218" s="6">
        <v>7</v>
      </c>
      <c r="L218" s="8">
        <v>0.12280701754385964</v>
      </c>
      <c r="M218" s="8">
        <v>-1.966112856372833</v>
      </c>
      <c r="N218" s="6">
        <f t="shared" si="13"/>
        <v>113</v>
      </c>
      <c r="O218" s="6">
        <f t="shared" si="14"/>
        <v>50</v>
      </c>
      <c r="P218" s="6"/>
      <c r="Q218" s="6"/>
      <c r="R218" s="7">
        <f t="shared" si="15"/>
        <v>43470</v>
      </c>
      <c r="S218" s="6">
        <v>57</v>
      </c>
      <c r="T218" s="6">
        <v>7</v>
      </c>
      <c r="V218">
        <v>43470</v>
      </c>
    </row>
    <row r="219" spans="1:22" x14ac:dyDescent="0.2">
      <c r="A219">
        <f t="shared" si="12"/>
        <v>1</v>
      </c>
      <c r="B219">
        <v>6</v>
      </c>
      <c r="C219" s="6" t="s">
        <v>15</v>
      </c>
      <c r="D219" s="6">
        <v>1</v>
      </c>
      <c r="E219" s="6">
        <v>2019</v>
      </c>
      <c r="F219" s="6">
        <v>212</v>
      </c>
      <c r="G219" s="6">
        <v>73</v>
      </c>
      <c r="H219" s="8">
        <v>0.34433962264150941</v>
      </c>
      <c r="I219" s="8">
        <v>-0.64401449198230076</v>
      </c>
      <c r="J219" s="6">
        <v>74</v>
      </c>
      <c r="K219" s="6">
        <v>23</v>
      </c>
      <c r="L219" s="8">
        <v>0.3108108108108108</v>
      </c>
      <c r="M219" s="8">
        <v>-0.79633141679517616</v>
      </c>
      <c r="N219" s="6">
        <f t="shared" si="13"/>
        <v>139</v>
      </c>
      <c r="O219" s="6">
        <f t="shared" si="14"/>
        <v>51</v>
      </c>
      <c r="P219" s="6"/>
      <c r="Q219" s="6"/>
      <c r="R219" s="7">
        <f t="shared" si="15"/>
        <v>43471</v>
      </c>
      <c r="S219" s="6">
        <v>74</v>
      </c>
      <c r="T219" s="6">
        <v>23</v>
      </c>
      <c r="V219">
        <v>43471</v>
      </c>
    </row>
    <row r="220" spans="1:22" x14ac:dyDescent="0.2">
      <c r="A220">
        <f t="shared" si="12"/>
        <v>1</v>
      </c>
      <c r="B220">
        <v>7</v>
      </c>
      <c r="C220" s="6" t="s">
        <v>15</v>
      </c>
      <c r="D220" s="6">
        <v>1</v>
      </c>
      <c r="E220" s="6">
        <v>2019</v>
      </c>
      <c r="F220" s="6">
        <v>186</v>
      </c>
      <c r="G220" s="6">
        <v>65</v>
      </c>
      <c r="H220" s="8">
        <v>0.34946236559139787</v>
      </c>
      <c r="I220" s="8">
        <v>-0.62140327570110376</v>
      </c>
      <c r="J220" s="6">
        <v>89</v>
      </c>
      <c r="K220" s="6">
        <v>15</v>
      </c>
      <c r="L220" s="8">
        <v>0.16853932584269662</v>
      </c>
      <c r="M220" s="8">
        <v>-1.5960148921019597</v>
      </c>
      <c r="N220" s="6">
        <f t="shared" si="13"/>
        <v>121</v>
      </c>
      <c r="O220" s="6">
        <f t="shared" si="14"/>
        <v>74</v>
      </c>
      <c r="P220" s="6"/>
      <c r="Q220" s="6"/>
      <c r="R220" s="7">
        <f t="shared" si="15"/>
        <v>43472</v>
      </c>
      <c r="S220" s="6">
        <v>89</v>
      </c>
      <c r="T220" s="6">
        <v>15</v>
      </c>
      <c r="V220">
        <v>43472</v>
      </c>
    </row>
    <row r="221" spans="1:22" x14ac:dyDescent="0.2">
      <c r="A221">
        <f t="shared" si="12"/>
        <v>1</v>
      </c>
      <c r="B221">
        <v>8</v>
      </c>
      <c r="C221" s="6" t="s">
        <v>15</v>
      </c>
      <c r="D221" s="6">
        <v>1</v>
      </c>
      <c r="E221" s="6">
        <v>2019</v>
      </c>
      <c r="F221" s="6">
        <v>175</v>
      </c>
      <c r="G221" s="6">
        <v>70</v>
      </c>
      <c r="H221" s="8">
        <v>0.4</v>
      </c>
      <c r="I221" s="8">
        <v>-0.40546510810816427</v>
      </c>
      <c r="J221" s="6">
        <v>75</v>
      </c>
      <c r="K221" s="6">
        <v>10</v>
      </c>
      <c r="L221" s="8">
        <v>0.13333333333333333</v>
      </c>
      <c r="M221" s="8">
        <v>-1.8718021769015916</v>
      </c>
      <c r="N221" s="6">
        <f t="shared" si="13"/>
        <v>105</v>
      </c>
      <c r="O221" s="6">
        <f t="shared" si="14"/>
        <v>65</v>
      </c>
      <c r="P221" s="6"/>
      <c r="Q221" s="6"/>
      <c r="R221" s="7">
        <f t="shared" si="15"/>
        <v>43473</v>
      </c>
      <c r="S221" s="6">
        <v>75</v>
      </c>
      <c r="T221" s="6">
        <v>10</v>
      </c>
      <c r="V221">
        <v>43473</v>
      </c>
    </row>
    <row r="222" spans="1:22" x14ac:dyDescent="0.2">
      <c r="A222">
        <f t="shared" si="12"/>
        <v>1</v>
      </c>
      <c r="B222">
        <v>9</v>
      </c>
      <c r="C222" s="6" t="s">
        <v>15</v>
      </c>
      <c r="D222" s="6">
        <v>1</v>
      </c>
      <c r="E222" s="6">
        <v>2019</v>
      </c>
      <c r="F222" s="6">
        <v>172</v>
      </c>
      <c r="G222" s="6">
        <v>69</v>
      </c>
      <c r="H222" s="8">
        <v>0.40116279069767441</v>
      </c>
      <c r="I222" s="8">
        <v>-0.40062248363237635</v>
      </c>
      <c r="J222" s="6">
        <v>61</v>
      </c>
      <c r="K222" s="6">
        <v>14</v>
      </c>
      <c r="L222" s="8">
        <v>0.22950819672131148</v>
      </c>
      <c r="M222" s="8">
        <v>-1.2110902720947998</v>
      </c>
      <c r="N222" s="6">
        <f t="shared" si="13"/>
        <v>103</v>
      </c>
      <c r="O222" s="6">
        <f t="shared" si="14"/>
        <v>47</v>
      </c>
      <c r="P222" s="6"/>
      <c r="Q222" s="6"/>
      <c r="R222" s="7">
        <f t="shared" si="15"/>
        <v>43474</v>
      </c>
      <c r="S222" s="6">
        <v>61</v>
      </c>
      <c r="T222" s="6">
        <v>14</v>
      </c>
      <c r="V222">
        <v>43474</v>
      </c>
    </row>
    <row r="223" spans="1:22" x14ac:dyDescent="0.2">
      <c r="A223">
        <f t="shared" si="12"/>
        <v>1</v>
      </c>
      <c r="B223">
        <v>10</v>
      </c>
      <c r="C223" s="6" t="s">
        <v>15</v>
      </c>
      <c r="D223" s="6">
        <v>1</v>
      </c>
      <c r="E223" s="6">
        <v>2019</v>
      </c>
      <c r="F223" s="6">
        <v>184</v>
      </c>
      <c r="G223" s="6">
        <v>76</v>
      </c>
      <c r="H223" s="8">
        <v>0.41304347826086957</v>
      </c>
      <c r="I223" s="8">
        <v>-0.35139788683788842</v>
      </c>
      <c r="J223" s="6">
        <v>73</v>
      </c>
      <c r="K223" s="6">
        <v>15</v>
      </c>
      <c r="L223" s="8">
        <v>0.20547945205479451</v>
      </c>
      <c r="M223" s="8">
        <v>-1.3523928094442095</v>
      </c>
      <c r="N223" s="6">
        <f t="shared" si="13"/>
        <v>108</v>
      </c>
      <c r="O223" s="6">
        <f t="shared" si="14"/>
        <v>58</v>
      </c>
      <c r="P223" s="6"/>
      <c r="Q223" s="6"/>
      <c r="R223" s="7">
        <f t="shared" si="15"/>
        <v>43475</v>
      </c>
      <c r="S223" s="6">
        <v>73</v>
      </c>
      <c r="T223" s="6">
        <v>15</v>
      </c>
      <c r="V223">
        <v>43475</v>
      </c>
    </row>
    <row r="224" spans="1:22" x14ac:dyDescent="0.2">
      <c r="A224">
        <f t="shared" si="12"/>
        <v>1</v>
      </c>
      <c r="B224">
        <v>11</v>
      </c>
      <c r="C224" s="6" t="s">
        <v>15</v>
      </c>
      <c r="D224" s="6">
        <v>1</v>
      </c>
      <c r="E224" s="6">
        <v>2019</v>
      </c>
      <c r="F224" s="6">
        <v>158</v>
      </c>
      <c r="G224" s="6">
        <v>51</v>
      </c>
      <c r="H224" s="8">
        <v>0.32278481012658228</v>
      </c>
      <c r="I224" s="8">
        <v>-0.7410032017375805</v>
      </c>
      <c r="J224" s="6">
        <v>73</v>
      </c>
      <c r="K224" s="6">
        <v>23</v>
      </c>
      <c r="L224" s="8">
        <v>0.31506849315068491</v>
      </c>
      <c r="M224" s="8">
        <v>-0.77652878949899662</v>
      </c>
      <c r="N224" s="6">
        <f t="shared" si="13"/>
        <v>107</v>
      </c>
      <c r="O224" s="6">
        <f t="shared" si="14"/>
        <v>50</v>
      </c>
      <c r="P224" s="6"/>
      <c r="Q224" s="6"/>
      <c r="R224" s="7">
        <f t="shared" si="15"/>
        <v>43476</v>
      </c>
      <c r="S224" s="6">
        <v>73</v>
      </c>
      <c r="T224" s="6">
        <v>23</v>
      </c>
      <c r="V224">
        <v>43476</v>
      </c>
    </row>
    <row r="225" spans="1:22" x14ac:dyDescent="0.2">
      <c r="A225">
        <f t="shared" si="12"/>
        <v>1</v>
      </c>
      <c r="B225">
        <v>12</v>
      </c>
      <c r="C225" s="6" t="s">
        <v>15</v>
      </c>
      <c r="D225" s="6">
        <v>1</v>
      </c>
      <c r="E225" s="6">
        <v>2019</v>
      </c>
      <c r="F225" s="6">
        <v>142</v>
      </c>
      <c r="G225" s="6">
        <v>40</v>
      </c>
      <c r="H225" s="8">
        <v>0.28169014084507044</v>
      </c>
      <c r="I225" s="8">
        <v>-0.93609335917033465</v>
      </c>
      <c r="J225" s="6">
        <v>65</v>
      </c>
      <c r="K225" s="6">
        <v>13</v>
      </c>
      <c r="L225" s="8">
        <v>0.2</v>
      </c>
      <c r="M225" s="8">
        <v>-1.3862943611198906</v>
      </c>
      <c r="N225" s="6">
        <f t="shared" si="13"/>
        <v>102</v>
      </c>
      <c r="O225" s="6">
        <f t="shared" si="14"/>
        <v>52</v>
      </c>
      <c r="P225" s="6"/>
      <c r="Q225" s="6"/>
      <c r="R225" s="7">
        <f t="shared" si="15"/>
        <v>43477</v>
      </c>
      <c r="S225" s="6">
        <v>65</v>
      </c>
      <c r="T225" s="6">
        <v>13</v>
      </c>
      <c r="V225">
        <v>43477</v>
      </c>
    </row>
    <row r="226" spans="1:22" x14ac:dyDescent="0.2">
      <c r="A226">
        <f t="shared" si="12"/>
        <v>1</v>
      </c>
      <c r="B226">
        <v>13</v>
      </c>
      <c r="C226" s="6" t="s">
        <v>15</v>
      </c>
      <c r="D226" s="6">
        <v>1</v>
      </c>
      <c r="E226" s="6">
        <v>2019</v>
      </c>
      <c r="F226" s="6">
        <v>208</v>
      </c>
      <c r="G226" s="6">
        <v>75</v>
      </c>
      <c r="H226" s="8">
        <v>0.36057692307692307</v>
      </c>
      <c r="I226" s="8">
        <v>-0.57286101468544326</v>
      </c>
      <c r="J226" s="6">
        <v>82</v>
      </c>
      <c r="K226" s="6">
        <v>20</v>
      </c>
      <c r="L226" s="8">
        <v>0.24390243902439024</v>
      </c>
      <c r="M226" s="8">
        <v>-1.1314021114911006</v>
      </c>
      <c r="N226" s="6">
        <f t="shared" si="13"/>
        <v>133</v>
      </c>
      <c r="O226" s="6">
        <f t="shared" si="14"/>
        <v>62</v>
      </c>
      <c r="P226" s="6"/>
      <c r="Q226" s="6"/>
      <c r="R226" s="7">
        <f t="shared" si="15"/>
        <v>43478</v>
      </c>
      <c r="S226" s="6">
        <v>82</v>
      </c>
      <c r="T226" s="6">
        <v>20</v>
      </c>
      <c r="V226">
        <v>43478</v>
      </c>
    </row>
    <row r="227" spans="1:22" x14ac:dyDescent="0.2">
      <c r="A227">
        <f t="shared" si="12"/>
        <v>1</v>
      </c>
      <c r="B227">
        <v>14</v>
      </c>
      <c r="C227" s="6" t="s">
        <v>15</v>
      </c>
      <c r="D227" s="6">
        <v>1</v>
      </c>
      <c r="E227" s="6">
        <v>2019</v>
      </c>
      <c r="F227" s="6">
        <v>189</v>
      </c>
      <c r="G227" s="6">
        <v>60</v>
      </c>
      <c r="H227" s="8">
        <v>0.31746031746031744</v>
      </c>
      <c r="I227" s="8">
        <v>-0.76546784213957153</v>
      </c>
      <c r="J227" s="6">
        <v>64</v>
      </c>
      <c r="K227" s="6">
        <v>20</v>
      </c>
      <c r="L227" s="8">
        <v>0.3125</v>
      </c>
      <c r="M227" s="8">
        <v>-0.78845736036427017</v>
      </c>
      <c r="N227" s="6">
        <f t="shared" si="13"/>
        <v>129</v>
      </c>
      <c r="O227" s="6">
        <f t="shared" si="14"/>
        <v>44</v>
      </c>
      <c r="P227" s="6"/>
      <c r="Q227" s="6"/>
      <c r="R227" s="7">
        <f t="shared" si="15"/>
        <v>43479</v>
      </c>
      <c r="S227" s="6">
        <v>64</v>
      </c>
      <c r="T227" s="6">
        <v>20</v>
      </c>
      <c r="V227">
        <v>43479</v>
      </c>
    </row>
    <row r="228" spans="1:22" x14ac:dyDescent="0.2">
      <c r="A228">
        <f t="shared" si="12"/>
        <v>1</v>
      </c>
      <c r="B228">
        <v>15</v>
      </c>
      <c r="C228" s="6" t="s">
        <v>15</v>
      </c>
      <c r="D228" s="6">
        <v>1</v>
      </c>
      <c r="E228" s="6">
        <v>2019</v>
      </c>
      <c r="F228" s="6">
        <v>225</v>
      </c>
      <c r="G228" s="6">
        <v>70</v>
      </c>
      <c r="H228" s="8">
        <v>0.31111111111111112</v>
      </c>
      <c r="I228" s="8">
        <v>-0.79492987486988764</v>
      </c>
      <c r="J228" s="6">
        <v>91</v>
      </c>
      <c r="K228" s="6">
        <v>8</v>
      </c>
      <c r="L228" s="8">
        <v>8.7912087912087919E-2</v>
      </c>
      <c r="M228" s="8">
        <v>-2.3393990661167621</v>
      </c>
      <c r="N228" s="6">
        <f t="shared" si="13"/>
        <v>155</v>
      </c>
      <c r="O228" s="6">
        <f t="shared" si="14"/>
        <v>83</v>
      </c>
      <c r="P228" s="6"/>
      <c r="Q228" s="6"/>
      <c r="R228" s="7">
        <f t="shared" si="15"/>
        <v>43480</v>
      </c>
      <c r="S228" s="6">
        <v>91</v>
      </c>
      <c r="T228" s="6">
        <v>8</v>
      </c>
      <c r="V228">
        <v>43480</v>
      </c>
    </row>
    <row r="229" spans="1:22" x14ac:dyDescent="0.2">
      <c r="A229">
        <f t="shared" si="12"/>
        <v>2</v>
      </c>
      <c r="B229">
        <v>16</v>
      </c>
      <c r="C229" s="6" t="s">
        <v>15</v>
      </c>
      <c r="D229" s="6">
        <v>1</v>
      </c>
      <c r="E229" s="6">
        <v>2019</v>
      </c>
      <c r="F229" s="6">
        <v>154</v>
      </c>
      <c r="G229" s="6">
        <v>72</v>
      </c>
      <c r="H229" s="8">
        <v>0.46753246753246752</v>
      </c>
      <c r="I229" s="8">
        <v>-0.13005312824819792</v>
      </c>
      <c r="J229" s="6">
        <v>65</v>
      </c>
      <c r="K229" s="6">
        <v>21</v>
      </c>
      <c r="L229" s="8">
        <v>0.32307692307692309</v>
      </c>
      <c r="M229" s="8">
        <v>-0.73966719619483812</v>
      </c>
      <c r="N229" s="6">
        <f t="shared" si="13"/>
        <v>82</v>
      </c>
      <c r="O229" s="6">
        <f t="shared" si="14"/>
        <v>44</v>
      </c>
      <c r="P229" s="6"/>
      <c r="Q229" s="6"/>
      <c r="R229" s="7">
        <f t="shared" si="15"/>
        <v>43481</v>
      </c>
      <c r="S229" s="6">
        <v>65</v>
      </c>
      <c r="T229" s="6">
        <v>21</v>
      </c>
      <c r="V229">
        <v>43481</v>
      </c>
    </row>
    <row r="230" spans="1:22" x14ac:dyDescent="0.2">
      <c r="A230">
        <f t="shared" si="12"/>
        <v>2</v>
      </c>
      <c r="B230">
        <v>17</v>
      </c>
      <c r="C230" s="6" t="s">
        <v>15</v>
      </c>
      <c r="D230" s="6">
        <v>1</v>
      </c>
      <c r="E230" s="6">
        <v>2019</v>
      </c>
      <c r="F230" s="6">
        <v>170</v>
      </c>
      <c r="G230" s="6">
        <v>56</v>
      </c>
      <c r="H230" s="8">
        <v>0.32941176470588235</v>
      </c>
      <c r="I230" s="8">
        <v>-0.71084675765934624</v>
      </c>
      <c r="J230" s="6">
        <v>81</v>
      </c>
      <c r="K230" s="6">
        <v>12</v>
      </c>
      <c r="L230" s="8">
        <v>0.14814814814814814</v>
      </c>
      <c r="M230" s="8">
        <v>-1.7491998548092591</v>
      </c>
      <c r="N230" s="6">
        <f t="shared" si="13"/>
        <v>114</v>
      </c>
      <c r="O230" s="6">
        <f t="shared" si="14"/>
        <v>69</v>
      </c>
      <c r="P230" s="6"/>
      <c r="Q230" s="6"/>
      <c r="R230" s="7">
        <f t="shared" si="15"/>
        <v>43482</v>
      </c>
      <c r="S230" s="6">
        <v>81</v>
      </c>
      <c r="T230" s="6">
        <v>12</v>
      </c>
      <c r="V230">
        <v>43482</v>
      </c>
    </row>
    <row r="231" spans="1:22" x14ac:dyDescent="0.2">
      <c r="A231">
        <f t="shared" si="12"/>
        <v>2</v>
      </c>
      <c r="B231">
        <v>18</v>
      </c>
      <c r="C231" s="6" t="s">
        <v>15</v>
      </c>
      <c r="D231" s="6">
        <v>1</v>
      </c>
      <c r="E231" s="6">
        <v>2019</v>
      </c>
      <c r="F231" s="6">
        <v>155</v>
      </c>
      <c r="G231" s="6">
        <v>38</v>
      </c>
      <c r="H231" s="8">
        <v>0.24516129032258063</v>
      </c>
      <c r="I231" s="8">
        <v>-1.1245877750713704</v>
      </c>
      <c r="J231" s="6">
        <v>61</v>
      </c>
      <c r="K231" s="6">
        <v>9</v>
      </c>
      <c r="L231" s="8">
        <v>0.14754098360655737</v>
      </c>
      <c r="M231" s="8">
        <v>-1.754019141245208</v>
      </c>
      <c r="N231" s="6">
        <f t="shared" si="13"/>
        <v>117</v>
      </c>
      <c r="O231" s="6">
        <f t="shared" si="14"/>
        <v>52</v>
      </c>
      <c r="P231" s="6"/>
      <c r="Q231" s="6"/>
      <c r="R231" s="7">
        <f t="shared" si="15"/>
        <v>43483</v>
      </c>
      <c r="S231" s="6">
        <v>61</v>
      </c>
      <c r="T231" s="6">
        <v>9</v>
      </c>
      <c r="V231">
        <v>43483</v>
      </c>
    </row>
    <row r="232" spans="1:22" x14ac:dyDescent="0.2">
      <c r="A232">
        <f t="shared" si="12"/>
        <v>2</v>
      </c>
      <c r="B232">
        <v>19</v>
      </c>
      <c r="C232" s="6" t="s">
        <v>15</v>
      </c>
      <c r="D232" s="6">
        <v>1</v>
      </c>
      <c r="E232" s="6">
        <v>2019</v>
      </c>
      <c r="F232" s="6">
        <v>152</v>
      </c>
      <c r="G232" s="6">
        <v>30</v>
      </c>
      <c r="H232" s="8">
        <v>0.19736842105263158</v>
      </c>
      <c r="I232" s="8">
        <v>-1.4028236630711011</v>
      </c>
      <c r="J232" s="6">
        <v>65</v>
      </c>
      <c r="K232" s="6">
        <v>4</v>
      </c>
      <c r="L232" s="8">
        <v>6.1538461538461542E-2</v>
      </c>
      <c r="M232" s="8">
        <v>-2.7245795030534206</v>
      </c>
      <c r="N232" s="6">
        <f t="shared" si="13"/>
        <v>122</v>
      </c>
      <c r="O232" s="6">
        <f t="shared" si="14"/>
        <v>61</v>
      </c>
      <c r="P232" s="6"/>
      <c r="Q232" s="6"/>
      <c r="R232" s="7">
        <f t="shared" si="15"/>
        <v>43484</v>
      </c>
      <c r="S232" s="6">
        <v>65</v>
      </c>
      <c r="T232" s="6">
        <v>4</v>
      </c>
      <c r="V232">
        <v>43484</v>
      </c>
    </row>
    <row r="233" spans="1:22" x14ac:dyDescent="0.2">
      <c r="A233">
        <f t="shared" si="12"/>
        <v>2</v>
      </c>
      <c r="B233">
        <v>20</v>
      </c>
      <c r="C233" s="6" t="s">
        <v>15</v>
      </c>
      <c r="D233" s="6">
        <v>1</v>
      </c>
      <c r="E233" s="6">
        <v>2019</v>
      </c>
      <c r="F233" s="6">
        <v>226</v>
      </c>
      <c r="G233" s="6">
        <v>70</v>
      </c>
      <c r="H233" s="8">
        <v>0.30973451327433627</v>
      </c>
      <c r="I233" s="8">
        <v>-0.80136076520017807</v>
      </c>
      <c r="J233" s="6">
        <v>78</v>
      </c>
      <c r="K233" s="6">
        <v>18</v>
      </c>
      <c r="L233" s="8">
        <v>0.23076923076923078</v>
      </c>
      <c r="M233" s="8">
        <v>-1.2039728043259359</v>
      </c>
      <c r="N233" s="6">
        <f t="shared" si="13"/>
        <v>156</v>
      </c>
      <c r="O233" s="6">
        <f t="shared" si="14"/>
        <v>60</v>
      </c>
      <c r="P233" s="6"/>
      <c r="Q233" s="6"/>
      <c r="R233" s="7">
        <f t="shared" si="15"/>
        <v>43485</v>
      </c>
      <c r="S233" s="6">
        <v>78</v>
      </c>
      <c r="T233" s="6">
        <v>18</v>
      </c>
      <c r="V233">
        <v>43485</v>
      </c>
    </row>
    <row r="234" spans="1:22" x14ac:dyDescent="0.2">
      <c r="A234">
        <f t="shared" si="12"/>
        <v>2</v>
      </c>
      <c r="B234">
        <v>21</v>
      </c>
      <c r="C234" s="6" t="s">
        <v>15</v>
      </c>
      <c r="D234" s="6">
        <v>1</v>
      </c>
      <c r="E234" s="6">
        <v>2019</v>
      </c>
      <c r="F234" s="6">
        <v>209</v>
      </c>
      <c r="G234" s="6">
        <v>57</v>
      </c>
      <c r="H234" s="8">
        <v>0.27272727272727271</v>
      </c>
      <c r="I234" s="8">
        <v>-0.98082925301172641</v>
      </c>
      <c r="J234" s="6">
        <v>74</v>
      </c>
      <c r="K234" s="6">
        <v>10</v>
      </c>
      <c r="L234" s="8">
        <v>0.13513513513513514</v>
      </c>
      <c r="M234" s="8">
        <v>-1.8562979903656263</v>
      </c>
      <c r="N234" s="6">
        <f t="shared" si="13"/>
        <v>152</v>
      </c>
      <c r="O234" s="6">
        <f t="shared" si="14"/>
        <v>64</v>
      </c>
      <c r="P234" s="6"/>
      <c r="Q234" s="6"/>
      <c r="R234" s="7">
        <f t="shared" si="15"/>
        <v>43486</v>
      </c>
      <c r="S234" s="6">
        <v>74</v>
      </c>
      <c r="T234" s="6">
        <v>10</v>
      </c>
      <c r="V234">
        <v>43486</v>
      </c>
    </row>
    <row r="235" spans="1:22" x14ac:dyDescent="0.2">
      <c r="A235">
        <f t="shared" si="12"/>
        <v>2</v>
      </c>
      <c r="B235">
        <v>22</v>
      </c>
      <c r="C235" s="6" t="s">
        <v>15</v>
      </c>
      <c r="D235" s="6">
        <v>1</v>
      </c>
      <c r="E235" s="6">
        <v>2019</v>
      </c>
      <c r="F235" s="6">
        <v>235</v>
      </c>
      <c r="G235" s="6">
        <v>69</v>
      </c>
      <c r="H235" s="8">
        <v>0.29361702127659572</v>
      </c>
      <c r="I235" s="8">
        <v>-0.87788128375928398</v>
      </c>
      <c r="J235" s="6">
        <v>84</v>
      </c>
      <c r="K235" s="6">
        <v>15</v>
      </c>
      <c r="L235" s="8">
        <v>0.17857142857142858</v>
      </c>
      <c r="M235" s="8">
        <v>-1.5260563034950492</v>
      </c>
      <c r="N235" s="6">
        <f t="shared" si="13"/>
        <v>166</v>
      </c>
      <c r="O235" s="6">
        <f t="shared" si="14"/>
        <v>69</v>
      </c>
      <c r="P235" s="6"/>
      <c r="Q235" s="6"/>
      <c r="R235" s="7">
        <f t="shared" si="15"/>
        <v>43487</v>
      </c>
      <c r="S235" s="6">
        <v>84</v>
      </c>
      <c r="T235" s="6">
        <v>15</v>
      </c>
      <c r="V235">
        <v>43487</v>
      </c>
    </row>
    <row r="236" spans="1:22" x14ac:dyDescent="0.2">
      <c r="A236">
        <f t="shared" si="12"/>
        <v>2</v>
      </c>
      <c r="B236">
        <v>23</v>
      </c>
      <c r="C236" s="6" t="s">
        <v>15</v>
      </c>
      <c r="D236" s="6">
        <v>1</v>
      </c>
      <c r="E236" s="6">
        <v>2019</v>
      </c>
      <c r="F236" s="6">
        <v>177</v>
      </c>
      <c r="G236" s="6">
        <v>79</v>
      </c>
      <c r="H236" s="8">
        <v>0.4463276836158192</v>
      </c>
      <c r="I236" s="8">
        <v>-0.21551962620355042</v>
      </c>
      <c r="J236" s="6">
        <v>92</v>
      </c>
      <c r="K236" s="6">
        <v>16</v>
      </c>
      <c r="L236" s="8">
        <v>0.17391304347826086</v>
      </c>
      <c r="M236" s="8">
        <v>-1.5581446180465499</v>
      </c>
      <c r="N236" s="6">
        <f t="shared" si="13"/>
        <v>98</v>
      </c>
      <c r="O236" s="6">
        <f t="shared" si="14"/>
        <v>76</v>
      </c>
      <c r="P236" s="6"/>
      <c r="Q236" s="6"/>
      <c r="R236" s="7">
        <f t="shared" si="15"/>
        <v>43488</v>
      </c>
      <c r="S236" s="6">
        <v>92</v>
      </c>
      <c r="T236" s="6">
        <v>16</v>
      </c>
      <c r="V236">
        <v>43488</v>
      </c>
    </row>
    <row r="237" spans="1:22" x14ac:dyDescent="0.2">
      <c r="A237">
        <f t="shared" si="12"/>
        <v>2</v>
      </c>
      <c r="B237">
        <v>24</v>
      </c>
      <c r="C237" s="6" t="s">
        <v>15</v>
      </c>
      <c r="D237" s="6">
        <v>1</v>
      </c>
      <c r="E237" s="6">
        <v>2019</v>
      </c>
      <c r="F237" s="6">
        <v>201</v>
      </c>
      <c r="G237" s="6">
        <v>61</v>
      </c>
      <c r="H237" s="8">
        <v>0.30348258706467662</v>
      </c>
      <c r="I237" s="8">
        <v>-0.83076855843599295</v>
      </c>
      <c r="J237" s="6">
        <v>90</v>
      </c>
      <c r="K237" s="6">
        <v>13</v>
      </c>
      <c r="L237" s="8">
        <v>0.14444444444444443</v>
      </c>
      <c r="M237" s="8">
        <v>-1.7788560643921472</v>
      </c>
      <c r="N237" s="6">
        <f t="shared" si="13"/>
        <v>140</v>
      </c>
      <c r="O237" s="6">
        <f t="shared" si="14"/>
        <v>77</v>
      </c>
      <c r="P237" s="6"/>
      <c r="Q237" s="6"/>
      <c r="R237" s="7">
        <f t="shared" si="15"/>
        <v>43489</v>
      </c>
      <c r="S237" s="6">
        <v>90</v>
      </c>
      <c r="T237" s="6">
        <v>13</v>
      </c>
      <c r="V237">
        <v>43489</v>
      </c>
    </row>
    <row r="238" spans="1:22" x14ac:dyDescent="0.2">
      <c r="A238">
        <f t="shared" si="12"/>
        <v>2</v>
      </c>
      <c r="B238">
        <v>25</v>
      </c>
      <c r="C238" s="6" t="s">
        <v>15</v>
      </c>
      <c r="D238" s="6">
        <v>1</v>
      </c>
      <c r="E238" s="6">
        <v>2019</v>
      </c>
      <c r="F238" s="6">
        <v>148</v>
      </c>
      <c r="G238" s="6">
        <v>56</v>
      </c>
      <c r="H238" s="8">
        <v>0.3783783783783784</v>
      </c>
      <c r="I238" s="8">
        <v>-0.49643688631389099</v>
      </c>
      <c r="J238" s="6">
        <v>74</v>
      </c>
      <c r="K238" s="6">
        <v>10</v>
      </c>
      <c r="L238" s="8">
        <v>0.13513513513513514</v>
      </c>
      <c r="M238" s="8">
        <v>-1.8562979903656263</v>
      </c>
      <c r="N238" s="6">
        <f t="shared" si="13"/>
        <v>92</v>
      </c>
      <c r="O238" s="6">
        <f t="shared" si="14"/>
        <v>64</v>
      </c>
      <c r="P238" s="6"/>
      <c r="Q238" s="6"/>
      <c r="R238" s="7">
        <f t="shared" si="15"/>
        <v>43490</v>
      </c>
      <c r="S238" s="6">
        <v>74</v>
      </c>
      <c r="T238" s="6">
        <v>10</v>
      </c>
      <c r="V238">
        <v>43490</v>
      </c>
    </row>
    <row r="239" spans="1:22" x14ac:dyDescent="0.2">
      <c r="A239">
        <f t="shared" si="12"/>
        <v>2</v>
      </c>
      <c r="B239">
        <v>26</v>
      </c>
      <c r="C239" s="6" t="s">
        <v>15</v>
      </c>
      <c r="D239" s="6">
        <v>1</v>
      </c>
      <c r="E239" s="6">
        <v>2019</v>
      </c>
      <c r="F239" s="6">
        <v>130</v>
      </c>
      <c r="G239" s="6">
        <v>30</v>
      </c>
      <c r="H239" s="8">
        <v>0.23076923076923078</v>
      </c>
      <c r="I239" s="8">
        <v>-1.2039728043259359</v>
      </c>
      <c r="J239" s="6">
        <v>75</v>
      </c>
      <c r="K239" s="6">
        <v>9</v>
      </c>
      <c r="L239" s="8">
        <v>0.12</v>
      </c>
      <c r="M239" s="8">
        <v>-1.9924301646902063</v>
      </c>
      <c r="N239" s="6">
        <f t="shared" si="13"/>
        <v>100</v>
      </c>
      <c r="O239" s="6">
        <f t="shared" si="14"/>
        <v>66</v>
      </c>
      <c r="P239" s="6"/>
      <c r="Q239" s="6"/>
      <c r="R239" s="7">
        <f t="shared" si="15"/>
        <v>43491</v>
      </c>
      <c r="S239" s="6">
        <v>75</v>
      </c>
      <c r="T239" s="6">
        <v>9</v>
      </c>
      <c r="V239">
        <v>43491</v>
      </c>
    </row>
    <row r="240" spans="1:22" x14ac:dyDescent="0.2">
      <c r="A240">
        <f t="shared" si="12"/>
        <v>2</v>
      </c>
      <c r="B240">
        <v>27</v>
      </c>
      <c r="C240" s="6" t="s">
        <v>15</v>
      </c>
      <c r="D240" s="6">
        <v>1</v>
      </c>
      <c r="E240" s="6">
        <v>2019</v>
      </c>
      <c r="F240" s="6">
        <v>264</v>
      </c>
      <c r="G240" s="6">
        <v>82</v>
      </c>
      <c r="H240" s="8">
        <v>0.31060606060606061</v>
      </c>
      <c r="I240" s="8">
        <v>-0.79728743981254235</v>
      </c>
      <c r="J240" s="6">
        <v>89</v>
      </c>
      <c r="K240" s="6">
        <v>27</v>
      </c>
      <c r="L240" s="8">
        <v>0.30337078651685395</v>
      </c>
      <c r="M240" s="8">
        <v>-0.83129751904076232</v>
      </c>
      <c r="N240" s="6">
        <f t="shared" si="13"/>
        <v>182</v>
      </c>
      <c r="O240" s="6">
        <f t="shared" si="14"/>
        <v>62</v>
      </c>
      <c r="P240" s="6"/>
      <c r="Q240" s="6"/>
      <c r="R240" s="7">
        <f t="shared" si="15"/>
        <v>43492</v>
      </c>
      <c r="S240" s="6">
        <v>89</v>
      </c>
      <c r="T240" s="6">
        <v>27</v>
      </c>
      <c r="V240">
        <v>43492</v>
      </c>
    </row>
    <row r="241" spans="1:22" x14ac:dyDescent="0.2">
      <c r="A241">
        <f t="shared" si="12"/>
        <v>2</v>
      </c>
      <c r="B241">
        <v>28</v>
      </c>
      <c r="C241" s="6" t="s">
        <v>15</v>
      </c>
      <c r="D241" s="6">
        <v>1</v>
      </c>
      <c r="E241" s="6">
        <v>2019</v>
      </c>
      <c r="F241" s="6">
        <v>174</v>
      </c>
      <c r="G241" s="6">
        <v>74</v>
      </c>
      <c r="H241" s="8">
        <v>0.42528735632183906</v>
      </c>
      <c r="I241" s="8">
        <v>-0.30110509278392161</v>
      </c>
      <c r="J241" s="6">
        <v>69</v>
      </c>
      <c r="K241" s="6">
        <v>12</v>
      </c>
      <c r="L241" s="8">
        <v>0.17391304347826086</v>
      </c>
      <c r="M241" s="8">
        <v>-1.5581446180465499</v>
      </c>
      <c r="N241" s="6">
        <f t="shared" si="13"/>
        <v>100</v>
      </c>
      <c r="O241" s="6">
        <f t="shared" si="14"/>
        <v>57</v>
      </c>
      <c r="P241" s="6"/>
      <c r="Q241" s="6"/>
      <c r="R241" s="7">
        <f t="shared" si="15"/>
        <v>43493</v>
      </c>
      <c r="S241" s="6">
        <v>69</v>
      </c>
      <c r="T241" s="6">
        <v>12</v>
      </c>
      <c r="V241">
        <v>43493</v>
      </c>
    </row>
    <row r="242" spans="1:22" x14ac:dyDescent="0.2">
      <c r="A242">
        <f t="shared" si="12"/>
        <v>2</v>
      </c>
      <c r="B242">
        <v>29</v>
      </c>
      <c r="C242" s="6" t="s">
        <v>15</v>
      </c>
      <c r="D242" s="6">
        <v>1</v>
      </c>
      <c r="E242" s="6">
        <v>2019</v>
      </c>
      <c r="F242" s="6">
        <v>198</v>
      </c>
      <c r="G242" s="6">
        <v>65</v>
      </c>
      <c r="H242" s="8">
        <v>0.32828282828282829</v>
      </c>
      <c r="I242" s="8">
        <v>-0.71596185832611658</v>
      </c>
      <c r="J242" s="6">
        <v>64</v>
      </c>
      <c r="K242" s="6">
        <v>27</v>
      </c>
      <c r="L242" s="8">
        <v>0.421875</v>
      </c>
      <c r="M242" s="8">
        <v>-0.31508104663989539</v>
      </c>
      <c r="N242" s="6">
        <f t="shared" si="13"/>
        <v>133</v>
      </c>
      <c r="O242" s="6">
        <f t="shared" si="14"/>
        <v>37</v>
      </c>
      <c r="P242" s="6"/>
      <c r="Q242" s="6"/>
      <c r="R242" s="7">
        <f t="shared" si="15"/>
        <v>43494</v>
      </c>
      <c r="S242" s="6">
        <v>64</v>
      </c>
      <c r="T242" s="6">
        <v>27</v>
      </c>
      <c r="V242">
        <v>43494</v>
      </c>
    </row>
    <row r="243" spans="1:22" x14ac:dyDescent="0.2">
      <c r="A243">
        <f t="shared" si="12"/>
        <v>2</v>
      </c>
      <c r="B243">
        <v>30</v>
      </c>
      <c r="C243" s="6" t="s">
        <v>15</v>
      </c>
      <c r="D243" s="6">
        <v>1</v>
      </c>
      <c r="E243" s="6">
        <v>2019</v>
      </c>
      <c r="F243" s="6">
        <v>186</v>
      </c>
      <c r="G243" s="6">
        <v>61</v>
      </c>
      <c r="H243" s="8">
        <v>0.32795698924731181</v>
      </c>
      <c r="I243" s="8">
        <v>-0.71743987312899005</v>
      </c>
      <c r="J243" s="6">
        <v>75</v>
      </c>
      <c r="K243" s="6">
        <v>19</v>
      </c>
      <c r="L243" s="8">
        <v>0.25333333333333335</v>
      </c>
      <c r="M243" s="8">
        <v>-1.0809127115687085</v>
      </c>
      <c r="N243" s="6">
        <f t="shared" si="13"/>
        <v>125</v>
      </c>
      <c r="O243" s="6">
        <f t="shared" si="14"/>
        <v>56</v>
      </c>
      <c r="P243" s="6"/>
      <c r="Q243" s="6"/>
      <c r="R243" s="7">
        <f t="shared" si="15"/>
        <v>43495</v>
      </c>
      <c r="S243" s="6">
        <v>75</v>
      </c>
      <c r="T243" s="6">
        <v>19</v>
      </c>
      <c r="V243">
        <v>43495</v>
      </c>
    </row>
    <row r="244" spans="1:22" x14ac:dyDescent="0.2">
      <c r="A244">
        <f t="shared" si="12"/>
        <v>2</v>
      </c>
      <c r="B244">
        <v>31</v>
      </c>
      <c r="C244" s="6" t="s">
        <v>15</v>
      </c>
      <c r="D244" s="6">
        <v>1</v>
      </c>
      <c r="E244" s="6">
        <v>2019</v>
      </c>
      <c r="F244" s="6">
        <v>221</v>
      </c>
      <c r="G244" s="6">
        <v>67</v>
      </c>
      <c r="H244" s="8">
        <v>0.30316742081447962</v>
      </c>
      <c r="I244" s="8">
        <v>-0.83225998302266313</v>
      </c>
      <c r="J244" s="6">
        <v>79</v>
      </c>
      <c r="K244" s="6">
        <v>15</v>
      </c>
      <c r="L244" s="8">
        <v>0.189873417721519</v>
      </c>
      <c r="M244" s="8">
        <v>-1.4508328822574617</v>
      </c>
      <c r="N244" s="6">
        <f t="shared" si="13"/>
        <v>154</v>
      </c>
      <c r="O244" s="6">
        <f t="shared" si="14"/>
        <v>64</v>
      </c>
      <c r="P244" s="6"/>
      <c r="Q244" s="6"/>
      <c r="R244" s="7">
        <f t="shared" si="15"/>
        <v>43496</v>
      </c>
      <c r="S244" s="6">
        <v>79</v>
      </c>
      <c r="T244" s="6">
        <v>15</v>
      </c>
      <c r="V244">
        <v>43496</v>
      </c>
    </row>
    <row r="245" spans="1:22" x14ac:dyDescent="0.2">
      <c r="A245">
        <f t="shared" si="12"/>
        <v>1</v>
      </c>
      <c r="B245">
        <v>1</v>
      </c>
      <c r="C245" s="6" t="s">
        <v>14</v>
      </c>
      <c r="D245" s="6">
        <v>2</v>
      </c>
      <c r="E245" s="6">
        <v>2019</v>
      </c>
      <c r="F245" s="6">
        <v>143</v>
      </c>
      <c r="G245" s="6">
        <v>43</v>
      </c>
      <c r="H245" s="8">
        <v>0.30069930069930068</v>
      </c>
      <c r="I245" s="8">
        <v>-0.84397007029452908</v>
      </c>
      <c r="J245" s="6">
        <v>55</v>
      </c>
      <c r="K245" s="6">
        <v>8</v>
      </c>
      <c r="L245" s="8">
        <v>0.14545454545454545</v>
      </c>
      <c r="M245" s="8">
        <v>-1.7707060600302227</v>
      </c>
      <c r="N245" s="6">
        <f t="shared" si="13"/>
        <v>100</v>
      </c>
      <c r="O245" s="6">
        <f t="shared" si="14"/>
        <v>47</v>
      </c>
      <c r="P245" s="6"/>
      <c r="Q245" s="6"/>
      <c r="R245" s="7">
        <f t="shared" si="15"/>
        <v>43497</v>
      </c>
      <c r="S245" s="6">
        <v>55</v>
      </c>
      <c r="T245" s="6">
        <v>8</v>
      </c>
      <c r="V245">
        <v>43497</v>
      </c>
    </row>
    <row r="246" spans="1:22" x14ac:dyDescent="0.2">
      <c r="A246">
        <f t="shared" si="12"/>
        <v>1</v>
      </c>
      <c r="B246">
        <v>2</v>
      </c>
      <c r="C246" s="6" t="s">
        <v>14</v>
      </c>
      <c r="D246" s="6">
        <v>2</v>
      </c>
      <c r="E246" s="6">
        <v>2019</v>
      </c>
      <c r="F246" s="6">
        <v>152</v>
      </c>
      <c r="G246" s="6">
        <v>34</v>
      </c>
      <c r="H246" s="8">
        <v>0.22368421052631579</v>
      </c>
      <c r="I246" s="8">
        <v>-1.2443240998495033</v>
      </c>
      <c r="J246" s="6">
        <v>57</v>
      </c>
      <c r="K246" s="6">
        <v>11</v>
      </c>
      <c r="L246" s="8">
        <v>0.19298245614035087</v>
      </c>
      <c r="M246" s="8">
        <v>-1.4307461236907246</v>
      </c>
      <c r="N246" s="6">
        <f t="shared" si="13"/>
        <v>118</v>
      </c>
      <c r="O246" s="6">
        <f t="shared" si="14"/>
        <v>46</v>
      </c>
      <c r="P246" s="6"/>
      <c r="Q246" s="6"/>
      <c r="R246" s="7">
        <f t="shared" si="15"/>
        <v>43498</v>
      </c>
      <c r="S246" s="6">
        <v>57</v>
      </c>
      <c r="T246" s="6">
        <v>11</v>
      </c>
      <c r="V246">
        <v>43498</v>
      </c>
    </row>
    <row r="247" spans="1:22" x14ac:dyDescent="0.2">
      <c r="A247">
        <f t="shared" si="12"/>
        <v>1</v>
      </c>
      <c r="B247">
        <v>3</v>
      </c>
      <c r="C247" s="6" t="s">
        <v>14</v>
      </c>
      <c r="D247" s="6">
        <v>2</v>
      </c>
      <c r="E247" s="6">
        <v>2019</v>
      </c>
      <c r="F247" s="6">
        <v>251</v>
      </c>
      <c r="G247" s="6">
        <v>84</v>
      </c>
      <c r="H247" s="8">
        <v>0.33466135458167329</v>
      </c>
      <c r="I247" s="8">
        <v>-0.68717701357344152</v>
      </c>
      <c r="J247" s="6">
        <v>93</v>
      </c>
      <c r="K247" s="6">
        <v>20</v>
      </c>
      <c r="L247" s="8">
        <v>0.21505376344086022</v>
      </c>
      <c r="M247" s="8">
        <v>-1.2947271675944001</v>
      </c>
      <c r="N247" s="6">
        <f t="shared" si="13"/>
        <v>167</v>
      </c>
      <c r="O247" s="6">
        <f t="shared" si="14"/>
        <v>73</v>
      </c>
      <c r="P247" s="6"/>
      <c r="Q247" s="6"/>
      <c r="R247" s="7">
        <f t="shared" si="15"/>
        <v>43499</v>
      </c>
      <c r="S247" s="6">
        <v>93</v>
      </c>
      <c r="T247" s="6">
        <v>20</v>
      </c>
      <c r="V247">
        <v>43499</v>
      </c>
    </row>
    <row r="248" spans="1:22" x14ac:dyDescent="0.2">
      <c r="A248">
        <f t="shared" si="12"/>
        <v>1</v>
      </c>
      <c r="B248">
        <v>4</v>
      </c>
      <c r="C248" s="6" t="s">
        <v>14</v>
      </c>
      <c r="D248" s="6">
        <v>2</v>
      </c>
      <c r="E248" s="6">
        <v>2019</v>
      </c>
      <c r="F248" s="6">
        <v>183</v>
      </c>
      <c r="G248" s="6">
        <v>68</v>
      </c>
      <c r="H248" s="8">
        <v>0.37158469945355194</v>
      </c>
      <c r="I248" s="8">
        <v>-0.52542442318714333</v>
      </c>
      <c r="J248" s="6">
        <v>69</v>
      </c>
      <c r="K248" s="6">
        <v>12</v>
      </c>
      <c r="L248" s="8">
        <v>0.17391304347826086</v>
      </c>
      <c r="M248" s="8">
        <v>-1.5581446180465499</v>
      </c>
      <c r="N248" s="6">
        <f t="shared" si="13"/>
        <v>115</v>
      </c>
      <c r="O248" s="6">
        <f t="shared" si="14"/>
        <v>57</v>
      </c>
      <c r="P248" s="6"/>
      <c r="Q248" s="6"/>
      <c r="R248" s="7">
        <f t="shared" si="15"/>
        <v>43500</v>
      </c>
      <c r="S248" s="6">
        <v>69</v>
      </c>
      <c r="T248" s="6">
        <v>12</v>
      </c>
      <c r="V248">
        <v>43500</v>
      </c>
    </row>
    <row r="249" spans="1:22" x14ac:dyDescent="0.2">
      <c r="A249">
        <f t="shared" si="12"/>
        <v>1</v>
      </c>
      <c r="B249">
        <v>5</v>
      </c>
      <c r="C249" s="6" t="s">
        <v>14</v>
      </c>
      <c r="D249" s="6">
        <v>2</v>
      </c>
      <c r="E249" s="6">
        <v>2019</v>
      </c>
      <c r="F249" s="6">
        <v>196</v>
      </c>
      <c r="G249" s="6">
        <v>57</v>
      </c>
      <c r="H249" s="8">
        <v>0.29081632653061223</v>
      </c>
      <c r="I249" s="8">
        <v>-0.89142266529614156</v>
      </c>
      <c r="J249" s="6">
        <v>76</v>
      </c>
      <c r="K249" s="6">
        <v>13</v>
      </c>
      <c r="L249" s="8">
        <v>0.17105263157894737</v>
      </c>
      <c r="M249" s="8">
        <v>-1.5781853689299961</v>
      </c>
      <c r="N249" s="6">
        <f t="shared" si="13"/>
        <v>139</v>
      </c>
      <c r="O249" s="6">
        <f t="shared" si="14"/>
        <v>63</v>
      </c>
      <c r="P249" s="6"/>
      <c r="Q249" s="6"/>
      <c r="R249" s="7">
        <f t="shared" si="15"/>
        <v>43501</v>
      </c>
      <c r="S249" s="6">
        <v>76</v>
      </c>
      <c r="T249" s="6">
        <v>13</v>
      </c>
      <c r="V249">
        <v>43501</v>
      </c>
    </row>
    <row r="250" spans="1:22" x14ac:dyDescent="0.2">
      <c r="A250">
        <f t="shared" si="12"/>
        <v>1</v>
      </c>
      <c r="B250">
        <v>6</v>
      </c>
      <c r="C250" s="6" t="s">
        <v>14</v>
      </c>
      <c r="D250" s="6">
        <v>2</v>
      </c>
      <c r="E250" s="6">
        <v>2019</v>
      </c>
      <c r="F250" s="6">
        <v>191</v>
      </c>
      <c r="G250" s="6">
        <v>63</v>
      </c>
      <c r="H250" s="8">
        <v>0.32984293193717279</v>
      </c>
      <c r="I250" s="8">
        <v>-0.70889553752808443</v>
      </c>
      <c r="J250" s="6">
        <v>70</v>
      </c>
      <c r="K250" s="6">
        <v>8</v>
      </c>
      <c r="L250" s="8">
        <v>0.11428571428571428</v>
      </c>
      <c r="M250" s="8">
        <v>-2.0476928433652555</v>
      </c>
      <c r="N250" s="6">
        <f t="shared" si="13"/>
        <v>128</v>
      </c>
      <c r="O250" s="6">
        <f t="shared" si="14"/>
        <v>62</v>
      </c>
      <c r="P250" s="6"/>
      <c r="Q250" s="6"/>
      <c r="R250" s="7">
        <f t="shared" si="15"/>
        <v>43502</v>
      </c>
      <c r="S250" s="6">
        <v>70</v>
      </c>
      <c r="T250" s="6">
        <v>8</v>
      </c>
      <c r="V250">
        <v>43502</v>
      </c>
    </row>
    <row r="251" spans="1:22" x14ac:dyDescent="0.2">
      <c r="A251">
        <f t="shared" si="12"/>
        <v>1</v>
      </c>
      <c r="B251">
        <v>7</v>
      </c>
      <c r="C251" s="6" t="s">
        <v>14</v>
      </c>
      <c r="D251" s="6">
        <v>2</v>
      </c>
      <c r="E251" s="6">
        <v>2019</v>
      </c>
      <c r="F251" s="6">
        <v>238</v>
      </c>
      <c r="G251" s="6">
        <v>83</v>
      </c>
      <c r="H251" s="8">
        <v>0.34873949579831931</v>
      </c>
      <c r="I251" s="8">
        <v>-0.62458450912264885</v>
      </c>
      <c r="J251" s="6">
        <v>59</v>
      </c>
      <c r="K251" s="6">
        <v>16</v>
      </c>
      <c r="L251" s="8">
        <v>0.2711864406779661</v>
      </c>
      <c r="M251" s="8">
        <v>-0.98861139345378124</v>
      </c>
      <c r="N251" s="6">
        <f t="shared" si="13"/>
        <v>155</v>
      </c>
      <c r="O251" s="6">
        <f t="shared" si="14"/>
        <v>43</v>
      </c>
      <c r="P251" s="6"/>
      <c r="Q251" s="6"/>
      <c r="R251" s="7">
        <f t="shared" si="15"/>
        <v>43503</v>
      </c>
      <c r="S251" s="6">
        <v>59</v>
      </c>
      <c r="T251" s="6">
        <v>16</v>
      </c>
      <c r="V251">
        <v>43503</v>
      </c>
    </row>
    <row r="252" spans="1:22" x14ac:dyDescent="0.2">
      <c r="A252">
        <f t="shared" si="12"/>
        <v>1</v>
      </c>
      <c r="B252">
        <v>8</v>
      </c>
      <c r="C252" s="6" t="s">
        <v>14</v>
      </c>
      <c r="D252" s="6">
        <v>2</v>
      </c>
      <c r="E252" s="6">
        <v>2019</v>
      </c>
      <c r="F252" s="6">
        <v>135</v>
      </c>
      <c r="G252" s="6">
        <v>42</v>
      </c>
      <c r="H252" s="8">
        <v>0.31111111111111112</v>
      </c>
      <c r="I252" s="8">
        <v>-0.79492987486988764</v>
      </c>
      <c r="J252" s="6">
        <v>77</v>
      </c>
      <c r="K252" s="6">
        <v>19</v>
      </c>
      <c r="L252" s="8">
        <v>0.24675324675324675</v>
      </c>
      <c r="M252" s="8">
        <v>-1.1160040313799788</v>
      </c>
      <c r="N252" s="6">
        <f t="shared" si="13"/>
        <v>93</v>
      </c>
      <c r="O252" s="6">
        <f t="shared" si="14"/>
        <v>58</v>
      </c>
      <c r="P252" s="6"/>
      <c r="Q252" s="6"/>
      <c r="R252" s="7">
        <f t="shared" si="15"/>
        <v>43504</v>
      </c>
      <c r="S252" s="6">
        <v>77</v>
      </c>
      <c r="T252" s="6">
        <v>19</v>
      </c>
      <c r="V252">
        <v>43504</v>
      </c>
    </row>
    <row r="253" spans="1:22" x14ac:dyDescent="0.2">
      <c r="A253">
        <f t="shared" si="12"/>
        <v>1</v>
      </c>
      <c r="B253">
        <v>9</v>
      </c>
      <c r="C253" s="6" t="s">
        <v>14</v>
      </c>
      <c r="D253" s="6">
        <v>2</v>
      </c>
      <c r="E253" s="6">
        <v>2019</v>
      </c>
      <c r="F253" s="6">
        <v>105</v>
      </c>
      <c r="G253" s="6">
        <v>36</v>
      </c>
      <c r="H253" s="8">
        <v>0.34285714285714286</v>
      </c>
      <c r="I253" s="8">
        <v>-0.65058756614114943</v>
      </c>
      <c r="J253" s="6">
        <v>60</v>
      </c>
      <c r="K253" s="6">
        <v>18</v>
      </c>
      <c r="L253" s="8">
        <v>0.3</v>
      </c>
      <c r="M253" s="8">
        <v>-0.84729786038720356</v>
      </c>
      <c r="N253" s="6">
        <f t="shared" si="13"/>
        <v>69</v>
      </c>
      <c r="O253" s="6">
        <f t="shared" si="14"/>
        <v>42</v>
      </c>
      <c r="P253" s="6"/>
      <c r="Q253" s="6"/>
      <c r="R253" s="7">
        <f t="shared" si="15"/>
        <v>43505</v>
      </c>
      <c r="S253" s="6">
        <v>60</v>
      </c>
      <c r="T253" s="6">
        <v>18</v>
      </c>
      <c r="V253">
        <v>43505</v>
      </c>
    </row>
    <row r="254" spans="1:22" x14ac:dyDescent="0.2">
      <c r="A254">
        <f t="shared" si="12"/>
        <v>1</v>
      </c>
      <c r="B254">
        <v>10</v>
      </c>
      <c r="C254" s="6" t="s">
        <v>14</v>
      </c>
      <c r="D254" s="6">
        <v>2</v>
      </c>
      <c r="E254" s="6">
        <v>2019</v>
      </c>
      <c r="F254" s="6">
        <v>222</v>
      </c>
      <c r="G254" s="6">
        <v>87</v>
      </c>
      <c r="H254" s="8">
        <v>0.39189189189189189</v>
      </c>
      <c r="I254" s="8">
        <v>-0.43936665978384581</v>
      </c>
      <c r="J254" s="6">
        <v>72</v>
      </c>
      <c r="K254" s="6">
        <v>22</v>
      </c>
      <c r="L254" s="8">
        <v>0.30555555555555558</v>
      </c>
      <c r="M254" s="8">
        <v>-0.82098055206983012</v>
      </c>
      <c r="N254" s="6">
        <f t="shared" si="13"/>
        <v>135</v>
      </c>
      <c r="O254" s="6">
        <f t="shared" si="14"/>
        <v>50</v>
      </c>
      <c r="P254" s="6"/>
      <c r="Q254" s="6"/>
      <c r="R254" s="7">
        <f t="shared" si="15"/>
        <v>43506</v>
      </c>
      <c r="S254" s="6">
        <v>72</v>
      </c>
      <c r="T254" s="6">
        <v>22</v>
      </c>
      <c r="V254">
        <v>43506</v>
      </c>
    </row>
    <row r="255" spans="1:22" x14ac:dyDescent="0.2">
      <c r="A255">
        <f t="shared" si="12"/>
        <v>1</v>
      </c>
      <c r="B255">
        <v>11</v>
      </c>
      <c r="C255" s="6" t="s">
        <v>14</v>
      </c>
      <c r="D255" s="6">
        <v>2</v>
      </c>
      <c r="E255" s="6">
        <v>2019</v>
      </c>
      <c r="F255" s="6">
        <v>212</v>
      </c>
      <c r="G255" s="6">
        <v>78</v>
      </c>
      <c r="H255" s="8">
        <v>0.36792452830188677</v>
      </c>
      <c r="I255" s="8">
        <v>-0.54113097326131965</v>
      </c>
      <c r="J255" s="6">
        <v>67</v>
      </c>
      <c r="K255" s="6">
        <v>18</v>
      </c>
      <c r="L255" s="8">
        <v>0.26865671641791045</v>
      </c>
      <c r="M255" s="8">
        <v>-1.0014485402144619</v>
      </c>
      <c r="N255" s="6">
        <f t="shared" si="13"/>
        <v>134</v>
      </c>
      <c r="O255" s="6">
        <f t="shared" si="14"/>
        <v>49</v>
      </c>
      <c r="P255" s="6"/>
      <c r="Q255" s="6"/>
      <c r="R255" s="7">
        <f t="shared" si="15"/>
        <v>43507</v>
      </c>
      <c r="S255" s="6">
        <v>67</v>
      </c>
      <c r="T255" s="6">
        <v>18</v>
      </c>
      <c r="V255">
        <v>43507</v>
      </c>
    </row>
    <row r="256" spans="1:22" x14ac:dyDescent="0.2">
      <c r="A256">
        <f t="shared" si="12"/>
        <v>1</v>
      </c>
      <c r="B256">
        <v>12</v>
      </c>
      <c r="C256" s="6" t="s">
        <v>14</v>
      </c>
      <c r="D256" s="6">
        <v>2</v>
      </c>
      <c r="E256" s="6">
        <v>2019</v>
      </c>
      <c r="F256" s="6">
        <v>224</v>
      </c>
      <c r="G256" s="6">
        <v>77</v>
      </c>
      <c r="H256" s="8">
        <v>0.34375</v>
      </c>
      <c r="I256" s="8">
        <v>-0.64662716492505246</v>
      </c>
      <c r="J256" s="6">
        <v>77</v>
      </c>
      <c r="K256" s="6">
        <v>21</v>
      </c>
      <c r="L256" s="8">
        <v>0.27272727272727271</v>
      </c>
      <c r="M256" s="8">
        <v>-0.98082925301172641</v>
      </c>
      <c r="N256" s="6">
        <f t="shared" si="13"/>
        <v>147</v>
      </c>
      <c r="O256" s="6">
        <f t="shared" si="14"/>
        <v>56</v>
      </c>
      <c r="P256" s="6"/>
      <c r="Q256" s="6"/>
      <c r="R256" s="7">
        <f t="shared" si="15"/>
        <v>43508</v>
      </c>
      <c r="S256" s="6">
        <v>77</v>
      </c>
      <c r="T256" s="6">
        <v>21</v>
      </c>
      <c r="V256">
        <v>43508</v>
      </c>
    </row>
    <row r="257" spans="1:22" x14ac:dyDescent="0.2">
      <c r="A257">
        <f t="shared" si="12"/>
        <v>1</v>
      </c>
      <c r="B257">
        <v>13</v>
      </c>
      <c r="C257" s="6" t="s">
        <v>14</v>
      </c>
      <c r="D257" s="6">
        <v>2</v>
      </c>
      <c r="E257" s="6">
        <v>2019</v>
      </c>
      <c r="F257" s="6">
        <v>217</v>
      </c>
      <c r="G257" s="6">
        <v>60</v>
      </c>
      <c r="H257" s="8">
        <v>0.27649769585253459</v>
      </c>
      <c r="I257" s="8">
        <v>-0.96190124312620728</v>
      </c>
      <c r="J257" s="6">
        <v>103</v>
      </c>
      <c r="K257" s="6">
        <v>20</v>
      </c>
      <c r="L257" s="8">
        <v>0.1941747572815534</v>
      </c>
      <c r="M257" s="8">
        <v>-1.423108334242607</v>
      </c>
      <c r="N257" s="6">
        <f t="shared" si="13"/>
        <v>157</v>
      </c>
      <c r="O257" s="6">
        <f t="shared" si="14"/>
        <v>83</v>
      </c>
      <c r="P257" s="6"/>
      <c r="Q257" s="6"/>
      <c r="R257" s="7">
        <f t="shared" si="15"/>
        <v>43509</v>
      </c>
      <c r="S257" s="6">
        <v>103</v>
      </c>
      <c r="T257" s="6">
        <v>20</v>
      </c>
      <c r="V257">
        <v>43509</v>
      </c>
    </row>
    <row r="258" spans="1:22" x14ac:dyDescent="0.2">
      <c r="A258">
        <f t="shared" ref="A258:A321" si="16">IF(B258&lt;16,1,2)</f>
        <v>1</v>
      </c>
      <c r="B258">
        <v>14</v>
      </c>
      <c r="C258" s="6" t="s">
        <v>14</v>
      </c>
      <c r="D258" s="6">
        <v>2</v>
      </c>
      <c r="E258" s="6">
        <v>2019</v>
      </c>
      <c r="F258" s="6">
        <v>193</v>
      </c>
      <c r="G258" s="6">
        <v>76</v>
      </c>
      <c r="H258" s="8">
        <v>0.39378238341968913</v>
      </c>
      <c r="I258" s="8">
        <v>-0.43144059451142486</v>
      </c>
      <c r="J258" s="6">
        <v>94</v>
      </c>
      <c r="K258" s="6">
        <v>15</v>
      </c>
      <c r="L258" s="8">
        <v>0.15957446808510639</v>
      </c>
      <c r="M258" s="8">
        <v>-1.6613976513648114</v>
      </c>
      <c r="N258" s="6">
        <f t="shared" ref="N258:N321" si="17">F258-G258</f>
        <v>117</v>
      </c>
      <c r="O258" s="6">
        <f t="shared" ref="O258:O321" si="18">J258-K258</f>
        <v>79</v>
      </c>
      <c r="P258" s="6"/>
      <c r="Q258" s="6"/>
      <c r="R258" s="7">
        <f t="shared" ref="R258:R321" si="19">DATE(E258,D258,B258)</f>
        <v>43510</v>
      </c>
      <c r="S258" s="6">
        <v>94</v>
      </c>
      <c r="T258" s="6">
        <v>15</v>
      </c>
      <c r="V258">
        <v>43510</v>
      </c>
    </row>
    <row r="259" spans="1:22" x14ac:dyDescent="0.2">
      <c r="A259">
        <f t="shared" si="16"/>
        <v>1</v>
      </c>
      <c r="B259">
        <v>15</v>
      </c>
      <c r="C259" s="6" t="s">
        <v>14</v>
      </c>
      <c r="D259" s="6">
        <v>2</v>
      </c>
      <c r="E259" s="6">
        <v>2019</v>
      </c>
      <c r="F259" s="6">
        <v>142</v>
      </c>
      <c r="G259" s="6">
        <v>59</v>
      </c>
      <c r="H259" s="8">
        <v>0.41549295774647887</v>
      </c>
      <c r="I259" s="8">
        <v>-0.34130316389087856</v>
      </c>
      <c r="J259" s="6">
        <v>60</v>
      </c>
      <c r="K259" s="6">
        <v>13</v>
      </c>
      <c r="L259" s="8">
        <v>0.21666666666666667</v>
      </c>
      <c r="M259" s="8">
        <v>-1.2851982442485219</v>
      </c>
      <c r="N259" s="6">
        <f t="shared" si="17"/>
        <v>83</v>
      </c>
      <c r="O259" s="6">
        <f t="shared" si="18"/>
        <v>47</v>
      </c>
      <c r="P259" s="6"/>
      <c r="Q259" s="6"/>
      <c r="R259" s="7">
        <f t="shared" si="19"/>
        <v>43511</v>
      </c>
      <c r="S259" s="6">
        <v>60</v>
      </c>
      <c r="T259" s="6">
        <v>13</v>
      </c>
      <c r="V259">
        <v>43511</v>
      </c>
    </row>
    <row r="260" spans="1:22" x14ac:dyDescent="0.2">
      <c r="A260">
        <f t="shared" si="16"/>
        <v>2</v>
      </c>
      <c r="B260">
        <v>16</v>
      </c>
      <c r="C260" s="6" t="s">
        <v>14</v>
      </c>
      <c r="D260" s="6">
        <v>2</v>
      </c>
      <c r="E260" s="6">
        <v>2019</v>
      </c>
      <c r="F260" s="6">
        <v>150</v>
      </c>
      <c r="G260" s="6">
        <v>22</v>
      </c>
      <c r="H260" s="8">
        <v>0.14666666666666667</v>
      </c>
      <c r="I260" s="8">
        <v>-1.7609878105613013</v>
      </c>
      <c r="J260" s="6">
        <v>66</v>
      </c>
      <c r="K260" s="6">
        <v>10</v>
      </c>
      <c r="L260" s="8">
        <v>0.15151515151515152</v>
      </c>
      <c r="M260" s="8">
        <v>-1.7227665977411035</v>
      </c>
      <c r="N260" s="6">
        <f t="shared" si="17"/>
        <v>128</v>
      </c>
      <c r="O260" s="6">
        <f t="shared" si="18"/>
        <v>56</v>
      </c>
      <c r="P260" s="6"/>
      <c r="Q260" s="6"/>
      <c r="R260" s="7">
        <f t="shared" si="19"/>
        <v>43512</v>
      </c>
      <c r="S260" s="6">
        <v>66</v>
      </c>
      <c r="T260" s="6">
        <v>10</v>
      </c>
      <c r="V260">
        <v>43512</v>
      </c>
    </row>
    <row r="261" spans="1:22" x14ac:dyDescent="0.2">
      <c r="A261">
        <f t="shared" si="16"/>
        <v>2</v>
      </c>
      <c r="B261">
        <v>17</v>
      </c>
      <c r="C261" s="6" t="s">
        <v>14</v>
      </c>
      <c r="D261" s="6">
        <v>2</v>
      </c>
      <c r="E261" s="6">
        <v>2019</v>
      </c>
      <c r="F261" s="6">
        <v>189</v>
      </c>
      <c r="G261" s="6">
        <v>72</v>
      </c>
      <c r="H261" s="8">
        <v>0.38095238095238093</v>
      </c>
      <c r="I261" s="8">
        <v>-0.48550781578170094</v>
      </c>
      <c r="J261" s="6">
        <v>86</v>
      </c>
      <c r="K261" s="6">
        <v>21</v>
      </c>
      <c r="L261" s="8">
        <v>0.2441860465116279</v>
      </c>
      <c r="M261" s="8">
        <v>-1.1298648321722142</v>
      </c>
      <c r="N261" s="6">
        <f t="shared" si="17"/>
        <v>117</v>
      </c>
      <c r="O261" s="6">
        <f t="shared" si="18"/>
        <v>65</v>
      </c>
      <c r="P261" s="6"/>
      <c r="Q261" s="6"/>
      <c r="R261" s="7">
        <f t="shared" si="19"/>
        <v>43513</v>
      </c>
      <c r="S261" s="6">
        <v>86</v>
      </c>
      <c r="T261" s="6">
        <v>21</v>
      </c>
      <c r="V261">
        <v>43513</v>
      </c>
    </row>
    <row r="262" spans="1:22" x14ac:dyDescent="0.2">
      <c r="A262">
        <f t="shared" si="16"/>
        <v>2</v>
      </c>
      <c r="B262">
        <v>18</v>
      </c>
      <c r="C262" s="6" t="s">
        <v>14</v>
      </c>
      <c r="D262" s="6">
        <v>2</v>
      </c>
      <c r="E262" s="6">
        <v>2019</v>
      </c>
      <c r="F262" s="6">
        <v>197</v>
      </c>
      <c r="G262" s="6">
        <v>71</v>
      </c>
      <c r="H262" s="8">
        <v>0.3604060913705584</v>
      </c>
      <c r="I262" s="8">
        <v>-0.5736020299101624</v>
      </c>
      <c r="J262" s="6">
        <v>89</v>
      </c>
      <c r="K262" s="6">
        <v>19</v>
      </c>
      <c r="L262" s="8">
        <v>0.21348314606741572</v>
      </c>
      <c r="M262" s="8">
        <v>-1.3040562628829186</v>
      </c>
      <c r="N262" s="6">
        <f t="shared" si="17"/>
        <v>126</v>
      </c>
      <c r="O262" s="6">
        <f t="shared" si="18"/>
        <v>70</v>
      </c>
      <c r="P262" s="6"/>
      <c r="Q262" s="6"/>
      <c r="R262" s="7">
        <f t="shared" si="19"/>
        <v>43514</v>
      </c>
      <c r="S262" s="6">
        <v>89</v>
      </c>
      <c r="T262" s="6">
        <v>19</v>
      </c>
      <c r="V262">
        <v>43514</v>
      </c>
    </row>
    <row r="263" spans="1:22" x14ac:dyDescent="0.2">
      <c r="A263">
        <f t="shared" si="16"/>
        <v>2</v>
      </c>
      <c r="B263">
        <v>19</v>
      </c>
      <c r="C263" s="6" t="s">
        <v>14</v>
      </c>
      <c r="D263" s="6">
        <v>2</v>
      </c>
      <c r="E263" s="6">
        <v>2019</v>
      </c>
      <c r="F263" s="6">
        <v>207</v>
      </c>
      <c r="G263" s="6">
        <v>89</v>
      </c>
      <c r="H263" s="8">
        <v>0.42995169082125606</v>
      </c>
      <c r="I263" s="8">
        <v>-0.28204825473352479</v>
      </c>
      <c r="J263" s="6">
        <v>62</v>
      </c>
      <c r="K263" s="6">
        <v>21</v>
      </c>
      <c r="L263" s="8">
        <v>0.33870967741935482</v>
      </c>
      <c r="M263" s="8">
        <v>-0.66904962898088505</v>
      </c>
      <c r="N263" s="6">
        <f t="shared" si="17"/>
        <v>118</v>
      </c>
      <c r="O263" s="6">
        <f t="shared" si="18"/>
        <v>41</v>
      </c>
      <c r="P263" s="6"/>
      <c r="Q263" s="6"/>
      <c r="R263" s="7">
        <f t="shared" si="19"/>
        <v>43515</v>
      </c>
      <c r="S263" s="6">
        <v>62</v>
      </c>
      <c r="T263" s="6">
        <v>21</v>
      </c>
      <c r="V263">
        <v>43515</v>
      </c>
    </row>
    <row r="264" spans="1:22" x14ac:dyDescent="0.2">
      <c r="A264">
        <f t="shared" si="16"/>
        <v>2</v>
      </c>
      <c r="B264">
        <v>20</v>
      </c>
      <c r="C264" s="6" t="s">
        <v>14</v>
      </c>
      <c r="D264" s="6">
        <v>2</v>
      </c>
      <c r="E264" s="6">
        <v>2019</v>
      </c>
      <c r="F264" s="6">
        <v>181</v>
      </c>
      <c r="G264" s="6">
        <v>65</v>
      </c>
      <c r="H264" s="8">
        <v>0.35911602209944754</v>
      </c>
      <c r="I264" s="8">
        <v>-0.57920292121072747</v>
      </c>
      <c r="J264" s="6">
        <v>85</v>
      </c>
      <c r="K264" s="6">
        <v>8</v>
      </c>
      <c r="L264" s="8">
        <v>9.4117647058823528E-2</v>
      </c>
      <c r="M264" s="8">
        <v>-2.2643638801738479</v>
      </c>
      <c r="N264" s="6">
        <f t="shared" si="17"/>
        <v>116</v>
      </c>
      <c r="O264" s="6">
        <f t="shared" si="18"/>
        <v>77</v>
      </c>
      <c r="P264" s="6"/>
      <c r="Q264" s="6"/>
      <c r="R264" s="7">
        <f t="shared" si="19"/>
        <v>43516</v>
      </c>
      <c r="S264" s="6">
        <v>85</v>
      </c>
      <c r="T264" s="6">
        <v>8</v>
      </c>
      <c r="V264">
        <v>43516</v>
      </c>
    </row>
    <row r="265" spans="1:22" x14ac:dyDescent="0.2">
      <c r="A265">
        <f t="shared" si="16"/>
        <v>2</v>
      </c>
      <c r="B265">
        <v>21</v>
      </c>
      <c r="C265" s="6" t="s">
        <v>14</v>
      </c>
      <c r="D265" s="6">
        <v>2</v>
      </c>
      <c r="E265" s="6">
        <v>2019</v>
      </c>
      <c r="F265" s="6">
        <v>209</v>
      </c>
      <c r="G265" s="6">
        <v>61</v>
      </c>
      <c r="H265" s="8">
        <v>0.291866028708134</v>
      </c>
      <c r="I265" s="8">
        <v>-0.88633840959080368</v>
      </c>
      <c r="J265" s="6">
        <v>78</v>
      </c>
      <c r="K265" s="6">
        <v>8</v>
      </c>
      <c r="L265" s="8">
        <v>0.10256410256410256</v>
      </c>
      <c r="M265" s="8">
        <v>-2.1690537003695232</v>
      </c>
      <c r="N265" s="6">
        <f t="shared" si="17"/>
        <v>148</v>
      </c>
      <c r="O265" s="6">
        <f t="shared" si="18"/>
        <v>70</v>
      </c>
      <c r="P265" s="6"/>
      <c r="Q265" s="6"/>
      <c r="R265" s="7">
        <f t="shared" si="19"/>
        <v>43517</v>
      </c>
      <c r="S265" s="6">
        <v>78</v>
      </c>
      <c r="T265" s="6">
        <v>8</v>
      </c>
      <c r="V265">
        <v>43517</v>
      </c>
    </row>
    <row r="266" spans="1:22" x14ac:dyDescent="0.2">
      <c r="A266">
        <f t="shared" si="16"/>
        <v>2</v>
      </c>
      <c r="B266">
        <v>22</v>
      </c>
      <c r="C266" s="6" t="s">
        <v>14</v>
      </c>
      <c r="D266" s="6">
        <v>2</v>
      </c>
      <c r="E266" s="6">
        <v>2019</v>
      </c>
      <c r="F266" s="6">
        <v>159</v>
      </c>
      <c r="G266" s="6">
        <v>46</v>
      </c>
      <c r="H266" s="8">
        <v>0.28930817610062892</v>
      </c>
      <c r="I266" s="8">
        <v>-0.89874642222324563</v>
      </c>
      <c r="J266" s="6">
        <v>55</v>
      </c>
      <c r="K266" s="6">
        <v>13</v>
      </c>
      <c r="L266" s="8">
        <v>0.23636363636363636</v>
      </c>
      <c r="M266" s="8">
        <v>-1.1727202608218317</v>
      </c>
      <c r="N266" s="6">
        <f t="shared" si="17"/>
        <v>113</v>
      </c>
      <c r="O266" s="6">
        <f t="shared" si="18"/>
        <v>42</v>
      </c>
      <c r="P266" s="6"/>
      <c r="Q266" s="6"/>
      <c r="R266" s="7">
        <f t="shared" si="19"/>
        <v>43518</v>
      </c>
      <c r="S266" s="6">
        <v>55</v>
      </c>
      <c r="T266" s="6">
        <v>13</v>
      </c>
      <c r="V266">
        <v>43518</v>
      </c>
    </row>
    <row r="267" spans="1:22" x14ac:dyDescent="0.2">
      <c r="A267">
        <f t="shared" si="16"/>
        <v>2</v>
      </c>
      <c r="B267">
        <v>23</v>
      </c>
      <c r="C267" s="6" t="s">
        <v>14</v>
      </c>
      <c r="D267" s="6">
        <v>2</v>
      </c>
      <c r="E267" s="6">
        <v>2019</v>
      </c>
      <c r="F267" s="6">
        <v>147</v>
      </c>
      <c r="G267" s="6">
        <v>20</v>
      </c>
      <c r="H267" s="8">
        <v>0.1360544217687075</v>
      </c>
      <c r="I267" s="8">
        <v>-1.8484548129046001</v>
      </c>
      <c r="J267" s="6">
        <v>63</v>
      </c>
      <c r="K267" s="6">
        <v>13</v>
      </c>
      <c r="L267" s="8">
        <v>0.20634920634920634</v>
      </c>
      <c r="M267" s="8">
        <v>-1.3470736479666094</v>
      </c>
      <c r="N267" s="6">
        <f t="shared" si="17"/>
        <v>127</v>
      </c>
      <c r="O267" s="6">
        <f t="shared" si="18"/>
        <v>50</v>
      </c>
      <c r="P267" s="6"/>
      <c r="Q267" s="6"/>
      <c r="R267" s="7">
        <f t="shared" si="19"/>
        <v>43519</v>
      </c>
      <c r="S267" s="6">
        <v>63</v>
      </c>
      <c r="T267" s="6">
        <v>13</v>
      </c>
      <c r="V267">
        <v>43519</v>
      </c>
    </row>
    <row r="268" spans="1:22" x14ac:dyDescent="0.2">
      <c r="A268">
        <f t="shared" si="16"/>
        <v>2</v>
      </c>
      <c r="B268">
        <v>24</v>
      </c>
      <c r="C268" s="6" t="s">
        <v>14</v>
      </c>
      <c r="D268" s="6">
        <v>2</v>
      </c>
      <c r="E268" s="6">
        <v>2019</v>
      </c>
      <c r="F268" s="6">
        <v>213</v>
      </c>
      <c r="G268" s="6">
        <v>73</v>
      </c>
      <c r="H268" s="8">
        <v>0.34272300469483569</v>
      </c>
      <c r="I268" s="8">
        <v>-0.65118298146091314</v>
      </c>
      <c r="J268" s="6">
        <v>85</v>
      </c>
      <c r="K268" s="6">
        <v>14</v>
      </c>
      <c r="L268" s="8">
        <v>0.16470588235294117</v>
      </c>
      <c r="M268" s="8">
        <v>-1.6236225474260568</v>
      </c>
      <c r="N268" s="6">
        <f t="shared" si="17"/>
        <v>140</v>
      </c>
      <c r="O268" s="6">
        <f t="shared" si="18"/>
        <v>71</v>
      </c>
      <c r="P268" s="6"/>
      <c r="Q268" s="6"/>
      <c r="R268" s="7">
        <f t="shared" si="19"/>
        <v>43520</v>
      </c>
      <c r="S268" s="6">
        <v>85</v>
      </c>
      <c r="T268" s="6">
        <v>14</v>
      </c>
      <c r="V268">
        <v>43520</v>
      </c>
    </row>
    <row r="269" spans="1:22" x14ac:dyDescent="0.2">
      <c r="A269">
        <f t="shared" si="16"/>
        <v>2</v>
      </c>
      <c r="B269">
        <v>25</v>
      </c>
      <c r="C269" s="6" t="s">
        <v>14</v>
      </c>
      <c r="D269" s="6">
        <v>2</v>
      </c>
      <c r="E269" s="6">
        <v>2019</v>
      </c>
      <c r="F269" s="6">
        <v>204</v>
      </c>
      <c r="G269" s="6">
        <v>59</v>
      </c>
      <c r="H269" s="8">
        <v>0.28921568627450983</v>
      </c>
      <c r="I269" s="8">
        <v>-0.89919629851485472</v>
      </c>
      <c r="J269" s="6">
        <v>67</v>
      </c>
      <c r="K269" s="6">
        <v>17</v>
      </c>
      <c r="L269" s="8">
        <v>0.2537313432835821</v>
      </c>
      <c r="M269" s="8">
        <v>-1.0788096613719298</v>
      </c>
      <c r="N269" s="6">
        <f t="shared" si="17"/>
        <v>145</v>
      </c>
      <c r="O269" s="6">
        <f t="shared" si="18"/>
        <v>50</v>
      </c>
      <c r="P269" s="6"/>
      <c r="Q269" s="6"/>
      <c r="R269" s="7">
        <f t="shared" si="19"/>
        <v>43521</v>
      </c>
      <c r="S269" s="6">
        <v>67</v>
      </c>
      <c r="T269" s="6">
        <v>17</v>
      </c>
      <c r="V269">
        <v>43521</v>
      </c>
    </row>
    <row r="270" spans="1:22" x14ac:dyDescent="0.2">
      <c r="A270">
        <f t="shared" si="16"/>
        <v>2</v>
      </c>
      <c r="B270">
        <v>26</v>
      </c>
      <c r="C270" s="6" t="s">
        <v>14</v>
      </c>
      <c r="D270" s="6">
        <v>2</v>
      </c>
      <c r="E270" s="6">
        <v>2019</v>
      </c>
      <c r="F270" s="6">
        <v>216</v>
      </c>
      <c r="G270" s="6">
        <v>71</v>
      </c>
      <c r="H270" s="8">
        <v>0.32870370370370372</v>
      </c>
      <c r="I270" s="8">
        <v>-0.71405386537925886</v>
      </c>
      <c r="J270" s="6">
        <v>73</v>
      </c>
      <c r="K270" s="6">
        <v>14</v>
      </c>
      <c r="L270" s="8">
        <v>0.19178082191780821</v>
      </c>
      <c r="M270" s="8">
        <v>-1.4384801142904609</v>
      </c>
      <c r="N270" s="6">
        <f t="shared" si="17"/>
        <v>145</v>
      </c>
      <c r="O270" s="6">
        <f t="shared" si="18"/>
        <v>59</v>
      </c>
      <c r="P270" s="6"/>
      <c r="Q270" s="6"/>
      <c r="R270" s="7">
        <f t="shared" si="19"/>
        <v>43522</v>
      </c>
      <c r="S270" s="6">
        <v>73</v>
      </c>
      <c r="T270" s="6">
        <v>14</v>
      </c>
      <c r="V270">
        <v>43522</v>
      </c>
    </row>
    <row r="271" spans="1:22" x14ac:dyDescent="0.2">
      <c r="A271">
        <f t="shared" si="16"/>
        <v>2</v>
      </c>
      <c r="B271">
        <v>27</v>
      </c>
      <c r="C271" s="6" t="s">
        <v>14</v>
      </c>
      <c r="D271" s="6">
        <v>2</v>
      </c>
      <c r="E271" s="6">
        <v>2019</v>
      </c>
      <c r="F271" s="6">
        <v>160</v>
      </c>
      <c r="G271" s="6">
        <v>72</v>
      </c>
      <c r="H271" s="8">
        <v>0.45</v>
      </c>
      <c r="I271" s="8">
        <v>-0.20067069546215124</v>
      </c>
      <c r="J271" s="6">
        <v>67</v>
      </c>
      <c r="K271" s="6">
        <v>12</v>
      </c>
      <c r="L271" s="8">
        <v>0.17910447761194029</v>
      </c>
      <c r="M271" s="8">
        <v>-1.5224265354444706</v>
      </c>
      <c r="N271" s="6">
        <f t="shared" si="17"/>
        <v>88</v>
      </c>
      <c r="O271" s="6">
        <f t="shared" si="18"/>
        <v>55</v>
      </c>
      <c r="P271" s="6"/>
      <c r="Q271" s="6"/>
      <c r="R271" s="7">
        <f t="shared" si="19"/>
        <v>43523</v>
      </c>
      <c r="S271" s="6">
        <v>67</v>
      </c>
      <c r="T271" s="6">
        <v>12</v>
      </c>
      <c r="V271">
        <v>43523</v>
      </c>
    </row>
    <row r="272" spans="1:22" x14ac:dyDescent="0.2">
      <c r="A272">
        <f t="shared" si="16"/>
        <v>2</v>
      </c>
      <c r="B272">
        <v>28</v>
      </c>
      <c r="C272" s="6" t="s">
        <v>14</v>
      </c>
      <c r="D272" s="6">
        <v>2</v>
      </c>
      <c r="E272" s="6">
        <v>2019</v>
      </c>
      <c r="F272" s="6">
        <v>187</v>
      </c>
      <c r="G272" s="6">
        <v>71</v>
      </c>
      <c r="H272" s="8">
        <v>0.37967914438502676</v>
      </c>
      <c r="I272" s="8">
        <v>-0.49091031406504931</v>
      </c>
      <c r="J272" s="6">
        <v>76</v>
      </c>
      <c r="K272" s="6">
        <v>7</v>
      </c>
      <c r="L272" s="8">
        <v>9.2105263157894732E-2</v>
      </c>
      <c r="M272" s="8">
        <v>-2.2881963555419462</v>
      </c>
      <c r="N272" s="6">
        <f t="shared" si="17"/>
        <v>116</v>
      </c>
      <c r="O272" s="6">
        <f t="shared" si="18"/>
        <v>69</v>
      </c>
      <c r="P272" s="6"/>
      <c r="Q272" s="6"/>
      <c r="R272" s="7">
        <f t="shared" si="19"/>
        <v>43524</v>
      </c>
      <c r="S272" s="6">
        <v>76</v>
      </c>
      <c r="T272" s="6">
        <v>7</v>
      </c>
      <c r="V272">
        <v>43524</v>
      </c>
    </row>
    <row r="273" spans="1:22" x14ac:dyDescent="0.2">
      <c r="A273">
        <f t="shared" si="16"/>
        <v>1</v>
      </c>
      <c r="B273">
        <v>1</v>
      </c>
      <c r="C273" s="6" t="s">
        <v>18</v>
      </c>
      <c r="D273" s="6">
        <v>3</v>
      </c>
      <c r="E273" s="6">
        <v>2019</v>
      </c>
      <c r="F273" s="6">
        <v>133</v>
      </c>
      <c r="G273" s="6">
        <v>38</v>
      </c>
      <c r="H273" s="8">
        <v>0.2857142857142857</v>
      </c>
      <c r="I273" s="8">
        <v>-0.91629073187415511</v>
      </c>
      <c r="J273" s="6">
        <v>56</v>
      </c>
      <c r="K273" s="6">
        <v>8</v>
      </c>
      <c r="L273" s="8">
        <v>0.14285714285714285</v>
      </c>
      <c r="M273" s="8">
        <v>-1.791759469228055</v>
      </c>
      <c r="N273" s="6">
        <f t="shared" si="17"/>
        <v>95</v>
      </c>
      <c r="O273" s="6">
        <f t="shared" si="18"/>
        <v>48</v>
      </c>
      <c r="P273" s="6"/>
      <c r="Q273" s="6"/>
      <c r="R273" s="7">
        <f t="shared" si="19"/>
        <v>43525</v>
      </c>
      <c r="S273" s="6">
        <v>56</v>
      </c>
      <c r="T273" s="6">
        <v>8</v>
      </c>
      <c r="V273">
        <v>43525</v>
      </c>
    </row>
    <row r="274" spans="1:22" x14ac:dyDescent="0.2">
      <c r="A274">
        <f t="shared" si="16"/>
        <v>1</v>
      </c>
      <c r="B274">
        <v>2</v>
      </c>
      <c r="C274" s="6" t="s">
        <v>18</v>
      </c>
      <c r="D274" s="6">
        <v>3</v>
      </c>
      <c r="E274" s="6">
        <v>2019</v>
      </c>
      <c r="F274" s="6">
        <v>131</v>
      </c>
      <c r="G274" s="6">
        <v>39</v>
      </c>
      <c r="H274" s="8">
        <v>0.29770992366412213</v>
      </c>
      <c r="I274" s="8">
        <v>-0.85822693091939406</v>
      </c>
      <c r="J274" s="6">
        <v>54</v>
      </c>
      <c r="K274" s="6">
        <v>9</v>
      </c>
      <c r="L274" s="8">
        <v>0.16666666666666666</v>
      </c>
      <c r="M274" s="8">
        <v>-1.6094379124341005</v>
      </c>
      <c r="N274" s="6">
        <f t="shared" si="17"/>
        <v>92</v>
      </c>
      <c r="O274" s="6">
        <f t="shared" si="18"/>
        <v>45</v>
      </c>
      <c r="P274" s="6"/>
      <c r="Q274" s="6"/>
      <c r="R274" s="7">
        <f t="shared" si="19"/>
        <v>43526</v>
      </c>
      <c r="S274" s="6">
        <v>54</v>
      </c>
      <c r="T274" s="6">
        <v>9</v>
      </c>
      <c r="V274">
        <v>43526</v>
      </c>
    </row>
    <row r="275" spans="1:22" x14ac:dyDescent="0.2">
      <c r="A275">
        <f t="shared" si="16"/>
        <v>1</v>
      </c>
      <c r="B275">
        <v>3</v>
      </c>
      <c r="C275" s="6" t="s">
        <v>18</v>
      </c>
      <c r="D275" s="6">
        <v>3</v>
      </c>
      <c r="E275" s="6">
        <v>2019</v>
      </c>
      <c r="F275" s="6">
        <v>223</v>
      </c>
      <c r="G275" s="6">
        <v>71</v>
      </c>
      <c r="H275" s="8">
        <v>0.31838565022421522</v>
      </c>
      <c r="I275" s="8">
        <v>-0.761200643804961</v>
      </c>
      <c r="J275" s="6">
        <v>94</v>
      </c>
      <c r="K275" s="6">
        <v>19</v>
      </c>
      <c r="L275" s="8">
        <v>0.20212765957446807</v>
      </c>
      <c r="M275" s="8">
        <v>-1.3730491343698701</v>
      </c>
      <c r="N275" s="6">
        <f t="shared" si="17"/>
        <v>152</v>
      </c>
      <c r="O275" s="6">
        <f t="shared" si="18"/>
        <v>75</v>
      </c>
      <c r="P275" s="6"/>
      <c r="Q275" s="6"/>
      <c r="R275" s="7">
        <f t="shared" si="19"/>
        <v>43527</v>
      </c>
      <c r="S275" s="6">
        <v>94</v>
      </c>
      <c r="T275" s="6">
        <v>19</v>
      </c>
      <c r="V275">
        <v>43527</v>
      </c>
    </row>
    <row r="276" spans="1:22" x14ac:dyDescent="0.2">
      <c r="A276">
        <f t="shared" si="16"/>
        <v>1</v>
      </c>
      <c r="B276">
        <v>4</v>
      </c>
      <c r="C276" s="6" t="s">
        <v>18</v>
      </c>
      <c r="D276" s="6">
        <v>3</v>
      </c>
      <c r="E276" s="6">
        <v>2019</v>
      </c>
      <c r="F276" s="6">
        <v>209</v>
      </c>
      <c r="G276" s="6">
        <v>82</v>
      </c>
      <c r="H276" s="8">
        <v>0.3923444976076555</v>
      </c>
      <c r="I276" s="8">
        <v>-0.43746783919433807</v>
      </c>
      <c r="J276" s="6">
        <v>72</v>
      </c>
      <c r="K276" s="6">
        <v>15</v>
      </c>
      <c r="L276" s="8">
        <v>0.20833333333333334</v>
      </c>
      <c r="M276" s="8">
        <v>-1.33500106673234</v>
      </c>
      <c r="N276" s="6">
        <f t="shared" si="17"/>
        <v>127</v>
      </c>
      <c r="O276" s="6">
        <f t="shared" si="18"/>
        <v>57</v>
      </c>
      <c r="P276" s="6"/>
      <c r="Q276" s="6"/>
      <c r="R276" s="7">
        <f t="shared" si="19"/>
        <v>43528</v>
      </c>
      <c r="S276" s="6">
        <v>72</v>
      </c>
      <c r="T276" s="6">
        <v>15</v>
      </c>
      <c r="V276">
        <v>43528</v>
      </c>
    </row>
    <row r="277" spans="1:22" x14ac:dyDescent="0.2">
      <c r="A277">
        <f t="shared" si="16"/>
        <v>1</v>
      </c>
      <c r="B277">
        <v>5</v>
      </c>
      <c r="C277" s="6" t="s">
        <v>18</v>
      </c>
      <c r="D277" s="6">
        <v>3</v>
      </c>
      <c r="E277" s="6">
        <v>2019</v>
      </c>
      <c r="F277" s="6">
        <v>209</v>
      </c>
      <c r="G277" s="6">
        <v>54</v>
      </c>
      <c r="H277" s="8">
        <v>0.25837320574162681</v>
      </c>
      <c r="I277" s="8">
        <v>-1.0544410703549723</v>
      </c>
      <c r="J277" s="6">
        <v>69</v>
      </c>
      <c r="K277" s="6">
        <v>16</v>
      </c>
      <c r="L277" s="8">
        <v>0.2318840579710145</v>
      </c>
      <c r="M277" s="8">
        <v>-1.1977031913123406</v>
      </c>
      <c r="N277" s="6">
        <f t="shared" si="17"/>
        <v>155</v>
      </c>
      <c r="O277" s="6">
        <f t="shared" si="18"/>
        <v>53</v>
      </c>
      <c r="P277" s="6"/>
      <c r="Q277" s="6"/>
      <c r="R277" s="7">
        <f t="shared" si="19"/>
        <v>43529</v>
      </c>
      <c r="S277" s="6">
        <v>69</v>
      </c>
      <c r="T277" s="6">
        <v>16</v>
      </c>
      <c r="V277">
        <v>43529</v>
      </c>
    </row>
    <row r="278" spans="1:22" x14ac:dyDescent="0.2">
      <c r="A278">
        <f t="shared" si="16"/>
        <v>1</v>
      </c>
      <c r="B278">
        <v>6</v>
      </c>
      <c r="C278" s="6" t="s">
        <v>18</v>
      </c>
      <c r="D278" s="6">
        <v>3</v>
      </c>
      <c r="E278" s="6">
        <v>2019</v>
      </c>
      <c r="F278" s="6">
        <v>179</v>
      </c>
      <c r="G278" s="6">
        <v>66</v>
      </c>
      <c r="H278" s="8">
        <v>0.36871508379888268</v>
      </c>
      <c r="I278" s="8">
        <v>-0.53773307668591519</v>
      </c>
      <c r="J278" s="6">
        <v>72</v>
      </c>
      <c r="K278" s="6">
        <v>12</v>
      </c>
      <c r="L278" s="8">
        <v>0.16666666666666666</v>
      </c>
      <c r="M278" s="8">
        <v>-1.6094379124341005</v>
      </c>
      <c r="N278" s="6">
        <f t="shared" si="17"/>
        <v>113</v>
      </c>
      <c r="O278" s="6">
        <f t="shared" si="18"/>
        <v>60</v>
      </c>
      <c r="P278" s="6"/>
      <c r="Q278" s="6"/>
      <c r="R278" s="7">
        <f t="shared" si="19"/>
        <v>43530</v>
      </c>
      <c r="S278" s="6">
        <v>72</v>
      </c>
      <c r="T278" s="6">
        <v>12</v>
      </c>
      <c r="V278">
        <v>43530</v>
      </c>
    </row>
    <row r="279" spans="1:22" x14ac:dyDescent="0.2">
      <c r="A279">
        <f t="shared" si="16"/>
        <v>1</v>
      </c>
      <c r="B279">
        <v>7</v>
      </c>
      <c r="C279" s="6" t="s">
        <v>18</v>
      </c>
      <c r="D279" s="6">
        <v>3</v>
      </c>
      <c r="E279" s="6">
        <v>2019</v>
      </c>
      <c r="F279" s="6">
        <v>209</v>
      </c>
      <c r="G279" s="6">
        <v>65</v>
      </c>
      <c r="H279" s="8">
        <v>0.31100478468899523</v>
      </c>
      <c r="I279" s="8">
        <v>-0.79542602968036347</v>
      </c>
      <c r="J279" s="6">
        <v>86</v>
      </c>
      <c r="K279" s="6">
        <v>17</v>
      </c>
      <c r="L279" s="8">
        <v>0.19767441860465115</v>
      </c>
      <c r="M279" s="8">
        <v>-1.4008931605410433</v>
      </c>
      <c r="N279" s="6">
        <f t="shared" si="17"/>
        <v>144</v>
      </c>
      <c r="O279" s="6">
        <f t="shared" si="18"/>
        <v>69</v>
      </c>
      <c r="P279" s="6"/>
      <c r="Q279" s="6"/>
      <c r="R279" s="7">
        <f t="shared" si="19"/>
        <v>43531</v>
      </c>
      <c r="S279" s="6">
        <v>86</v>
      </c>
      <c r="T279" s="6">
        <v>17</v>
      </c>
      <c r="V279">
        <v>43531</v>
      </c>
    </row>
    <row r="280" spans="1:22" x14ac:dyDescent="0.2">
      <c r="A280">
        <f t="shared" si="16"/>
        <v>1</v>
      </c>
      <c r="B280">
        <v>8</v>
      </c>
      <c r="C280" s="6" t="s">
        <v>18</v>
      </c>
      <c r="D280" s="6">
        <v>3</v>
      </c>
      <c r="E280" s="6">
        <v>2019</v>
      </c>
      <c r="F280" s="6">
        <v>148</v>
      </c>
      <c r="G280" s="6">
        <v>42</v>
      </c>
      <c r="H280" s="8">
        <v>0.28378378378378377</v>
      </c>
      <c r="I280" s="8">
        <v>-0.92576947582869895</v>
      </c>
      <c r="J280" s="6">
        <v>72</v>
      </c>
      <c r="K280" s="6">
        <v>14</v>
      </c>
      <c r="L280" s="8">
        <v>0.19444444444444445</v>
      </c>
      <c r="M280" s="8">
        <v>-1.4213856809311607</v>
      </c>
      <c r="N280" s="6">
        <f t="shared" si="17"/>
        <v>106</v>
      </c>
      <c r="O280" s="6">
        <f t="shared" si="18"/>
        <v>58</v>
      </c>
      <c r="P280" s="6"/>
      <c r="Q280" s="6"/>
      <c r="R280" s="7">
        <f t="shared" si="19"/>
        <v>43532</v>
      </c>
      <c r="S280" s="6">
        <v>72</v>
      </c>
      <c r="T280" s="6">
        <v>14</v>
      </c>
      <c r="V280">
        <v>43532</v>
      </c>
    </row>
    <row r="281" spans="1:22" x14ac:dyDescent="0.2">
      <c r="A281">
        <f t="shared" si="16"/>
        <v>1</v>
      </c>
      <c r="B281">
        <v>9</v>
      </c>
      <c r="C281" s="6" t="s">
        <v>18</v>
      </c>
      <c r="D281" s="6">
        <v>3</v>
      </c>
      <c r="E281" s="6">
        <v>2019</v>
      </c>
      <c r="F281" s="6">
        <v>131</v>
      </c>
      <c r="G281" s="6">
        <v>27</v>
      </c>
      <c r="H281" s="8">
        <v>0.20610687022900764</v>
      </c>
      <c r="I281" s="8">
        <v>-1.3485540331370436</v>
      </c>
      <c r="J281" s="6">
        <v>61</v>
      </c>
      <c r="K281" s="6">
        <v>10</v>
      </c>
      <c r="L281" s="8">
        <v>0.16393442622950818</v>
      </c>
      <c r="M281" s="8">
        <v>-1.6292405397302803</v>
      </c>
      <c r="N281" s="6">
        <f t="shared" si="17"/>
        <v>104</v>
      </c>
      <c r="O281" s="6">
        <f t="shared" si="18"/>
        <v>51</v>
      </c>
      <c r="P281" s="6"/>
      <c r="Q281" s="6"/>
      <c r="R281" s="7">
        <f t="shared" si="19"/>
        <v>43533</v>
      </c>
      <c r="S281" s="6">
        <v>61</v>
      </c>
      <c r="T281" s="6">
        <v>10</v>
      </c>
      <c r="V281">
        <v>43533</v>
      </c>
    </row>
    <row r="282" spans="1:22" x14ac:dyDescent="0.2">
      <c r="A282">
        <f t="shared" si="16"/>
        <v>1</v>
      </c>
      <c r="B282">
        <v>10</v>
      </c>
      <c r="C282" s="6" t="s">
        <v>18</v>
      </c>
      <c r="D282" s="6">
        <v>3</v>
      </c>
      <c r="E282" s="6">
        <v>2019</v>
      </c>
      <c r="F282" s="6">
        <v>224</v>
      </c>
      <c r="G282" s="6">
        <v>69</v>
      </c>
      <c r="H282" s="8">
        <v>0.3080357142857143</v>
      </c>
      <c r="I282" s="8">
        <v>-0.80931861232198721</v>
      </c>
      <c r="J282" s="6">
        <v>90</v>
      </c>
      <c r="K282" s="6">
        <v>20</v>
      </c>
      <c r="L282" s="8">
        <v>0.22222222222222221</v>
      </c>
      <c r="M282" s="8">
        <v>-1.2527629684953681</v>
      </c>
      <c r="N282" s="6">
        <f t="shared" si="17"/>
        <v>155</v>
      </c>
      <c r="O282" s="6">
        <f t="shared" si="18"/>
        <v>70</v>
      </c>
      <c r="P282" s="6"/>
      <c r="Q282" s="6"/>
      <c r="R282" s="7">
        <f t="shared" si="19"/>
        <v>43534</v>
      </c>
      <c r="S282" s="6">
        <v>90</v>
      </c>
      <c r="T282" s="6">
        <v>20</v>
      </c>
      <c r="V282">
        <v>43534</v>
      </c>
    </row>
    <row r="283" spans="1:22" x14ac:dyDescent="0.2">
      <c r="A283">
        <f t="shared" si="16"/>
        <v>1</v>
      </c>
      <c r="B283">
        <v>11</v>
      </c>
      <c r="C283" s="6" t="s">
        <v>18</v>
      </c>
      <c r="D283" s="6">
        <v>3</v>
      </c>
      <c r="E283" s="6">
        <v>2019</v>
      </c>
      <c r="F283" s="6">
        <v>180</v>
      </c>
      <c r="G283" s="6">
        <v>83</v>
      </c>
      <c r="H283" s="8">
        <v>0.46111111111111114</v>
      </c>
      <c r="I283" s="8">
        <v>-0.15587037070678481</v>
      </c>
      <c r="J283" s="6">
        <v>85</v>
      </c>
      <c r="K283" s="6">
        <v>10</v>
      </c>
      <c r="L283" s="8">
        <v>0.11764705882352941</v>
      </c>
      <c r="M283" s="8">
        <v>-2.0149030205422647</v>
      </c>
      <c r="N283" s="6">
        <f t="shared" si="17"/>
        <v>97</v>
      </c>
      <c r="O283" s="6">
        <f t="shared" si="18"/>
        <v>75</v>
      </c>
      <c r="P283" s="6"/>
      <c r="Q283" s="6"/>
      <c r="R283" s="7">
        <f t="shared" si="19"/>
        <v>43535</v>
      </c>
      <c r="S283" s="6">
        <v>85</v>
      </c>
      <c r="T283" s="6">
        <v>10</v>
      </c>
      <c r="V283">
        <v>43535</v>
      </c>
    </row>
    <row r="284" spans="1:22" x14ac:dyDescent="0.2">
      <c r="A284">
        <f t="shared" si="16"/>
        <v>1</v>
      </c>
      <c r="B284">
        <v>12</v>
      </c>
      <c r="C284" s="6" t="s">
        <v>18</v>
      </c>
      <c r="D284" s="6">
        <v>3</v>
      </c>
      <c r="E284" s="6">
        <v>2019</v>
      </c>
      <c r="F284" s="6">
        <v>220</v>
      </c>
      <c r="G284" s="6">
        <v>54</v>
      </c>
      <c r="H284" s="8">
        <v>0.24545454545454545</v>
      </c>
      <c r="I284" s="8">
        <v>-1.1230037417922689</v>
      </c>
      <c r="J284" s="6">
        <v>78</v>
      </c>
      <c r="K284" s="6">
        <v>18</v>
      </c>
      <c r="L284" s="8">
        <v>0.23076923076923078</v>
      </c>
      <c r="M284" s="8">
        <v>-1.2039728043259359</v>
      </c>
      <c r="N284" s="6">
        <f t="shared" si="17"/>
        <v>166</v>
      </c>
      <c r="O284" s="6">
        <f t="shared" si="18"/>
        <v>60</v>
      </c>
      <c r="P284" s="6"/>
      <c r="Q284" s="6"/>
      <c r="R284" s="7">
        <f t="shared" si="19"/>
        <v>43536</v>
      </c>
      <c r="S284" s="6">
        <v>78</v>
      </c>
      <c r="T284" s="6">
        <v>18</v>
      </c>
      <c r="V284">
        <v>43536</v>
      </c>
    </row>
    <row r="285" spans="1:22" x14ac:dyDescent="0.2">
      <c r="A285">
        <f t="shared" si="16"/>
        <v>1</v>
      </c>
      <c r="B285">
        <v>13</v>
      </c>
      <c r="C285" s="6" t="s">
        <v>18</v>
      </c>
      <c r="D285" s="6">
        <v>3</v>
      </c>
      <c r="E285" s="6">
        <v>2019</v>
      </c>
      <c r="F285" s="6">
        <v>211</v>
      </c>
      <c r="G285" s="6">
        <v>71</v>
      </c>
      <c r="H285" s="8">
        <v>0.33649289099526064</v>
      </c>
      <c r="I285" s="8">
        <v>-0.67896254556798896</v>
      </c>
      <c r="J285" s="6">
        <v>80</v>
      </c>
      <c r="K285" s="6">
        <v>12</v>
      </c>
      <c r="L285" s="8">
        <v>0.15</v>
      </c>
      <c r="M285" s="8">
        <v>-1.7346010553881064</v>
      </c>
      <c r="N285" s="6">
        <f t="shared" si="17"/>
        <v>140</v>
      </c>
      <c r="O285" s="6">
        <f t="shared" si="18"/>
        <v>68</v>
      </c>
      <c r="P285" s="6"/>
      <c r="Q285" s="6"/>
      <c r="R285" s="7">
        <f t="shared" si="19"/>
        <v>43537</v>
      </c>
      <c r="S285" s="6">
        <v>80</v>
      </c>
      <c r="T285" s="6">
        <v>12</v>
      </c>
      <c r="V285">
        <v>43537</v>
      </c>
    </row>
    <row r="286" spans="1:22" x14ac:dyDescent="0.2">
      <c r="A286">
        <f t="shared" si="16"/>
        <v>1</v>
      </c>
      <c r="B286">
        <v>14</v>
      </c>
      <c r="C286" s="6" t="s">
        <v>18</v>
      </c>
      <c r="D286" s="6">
        <v>3</v>
      </c>
      <c r="E286" s="6">
        <v>2019</v>
      </c>
      <c r="F286" s="6">
        <v>171</v>
      </c>
      <c r="G286" s="6">
        <v>70</v>
      </c>
      <c r="H286" s="8">
        <v>0.40935672514619881</v>
      </c>
      <c r="I286" s="8">
        <v>-0.36662527479190055</v>
      </c>
      <c r="J286" s="6">
        <v>70</v>
      </c>
      <c r="K286" s="6">
        <v>18</v>
      </c>
      <c r="L286" s="8">
        <v>0.25714285714285712</v>
      </c>
      <c r="M286" s="8">
        <v>-1.0608719606852628</v>
      </c>
      <c r="N286" s="6">
        <f t="shared" si="17"/>
        <v>101</v>
      </c>
      <c r="O286" s="6">
        <f t="shared" si="18"/>
        <v>52</v>
      </c>
      <c r="P286" s="6"/>
      <c r="Q286" s="6"/>
      <c r="R286" s="7">
        <f t="shared" si="19"/>
        <v>43538</v>
      </c>
      <c r="S286" s="6">
        <v>70</v>
      </c>
      <c r="T286" s="6">
        <v>18</v>
      </c>
      <c r="V286">
        <v>43538</v>
      </c>
    </row>
    <row r="287" spans="1:22" x14ac:dyDescent="0.2">
      <c r="A287">
        <f t="shared" si="16"/>
        <v>1</v>
      </c>
      <c r="B287">
        <v>15</v>
      </c>
      <c r="C287" s="6" t="s">
        <v>18</v>
      </c>
      <c r="D287" s="6">
        <v>3</v>
      </c>
      <c r="E287" s="6">
        <v>2019</v>
      </c>
      <c r="F287" s="6">
        <v>169</v>
      </c>
      <c r="G287" s="6">
        <v>42</v>
      </c>
      <c r="H287" s="8">
        <v>0.24852071005917159</v>
      </c>
      <c r="I287" s="8">
        <v>-1.106517468175223</v>
      </c>
      <c r="J287" s="6">
        <v>63</v>
      </c>
      <c r="K287" s="6">
        <v>8</v>
      </c>
      <c r="L287" s="8">
        <v>0.12698412698412698</v>
      </c>
      <c r="M287" s="8">
        <v>-1.927891643552635</v>
      </c>
      <c r="N287" s="6">
        <f t="shared" si="17"/>
        <v>127</v>
      </c>
      <c r="O287" s="6">
        <f t="shared" si="18"/>
        <v>55</v>
      </c>
      <c r="P287" s="6"/>
      <c r="Q287" s="6"/>
      <c r="R287" s="7">
        <f t="shared" si="19"/>
        <v>43539</v>
      </c>
      <c r="S287" s="6">
        <v>63</v>
      </c>
      <c r="T287" s="6">
        <v>8</v>
      </c>
      <c r="V287">
        <v>43539</v>
      </c>
    </row>
    <row r="288" spans="1:22" x14ac:dyDescent="0.2">
      <c r="A288">
        <f t="shared" si="16"/>
        <v>2</v>
      </c>
      <c r="B288">
        <v>16</v>
      </c>
      <c r="C288" s="6" t="s">
        <v>18</v>
      </c>
      <c r="D288" s="6">
        <v>3</v>
      </c>
      <c r="E288" s="6">
        <v>2019</v>
      </c>
      <c r="F288" s="6">
        <v>129</v>
      </c>
      <c r="G288" s="6">
        <v>23</v>
      </c>
      <c r="H288" s="8">
        <v>0.17829457364341086</v>
      </c>
      <c r="I288" s="8">
        <v>-1.5279448781829175</v>
      </c>
      <c r="J288" s="6">
        <v>68</v>
      </c>
      <c r="K288" s="6">
        <v>7</v>
      </c>
      <c r="L288" s="8">
        <v>0.10294117647058823</v>
      </c>
      <c r="M288" s="8">
        <v>-2.1649637151179979</v>
      </c>
      <c r="N288" s="6">
        <f t="shared" si="17"/>
        <v>106</v>
      </c>
      <c r="O288" s="6">
        <f t="shared" si="18"/>
        <v>61</v>
      </c>
      <c r="P288" s="6"/>
      <c r="Q288" s="6"/>
      <c r="R288" s="7">
        <f t="shared" si="19"/>
        <v>43540</v>
      </c>
      <c r="S288" s="6">
        <v>68</v>
      </c>
      <c r="T288" s="6">
        <v>7</v>
      </c>
      <c r="V288">
        <v>43540</v>
      </c>
    </row>
    <row r="289" spans="1:22" x14ac:dyDescent="0.2">
      <c r="A289">
        <f t="shared" si="16"/>
        <v>2</v>
      </c>
      <c r="B289">
        <v>17</v>
      </c>
      <c r="C289" s="6" t="s">
        <v>18</v>
      </c>
      <c r="D289" s="6">
        <v>3</v>
      </c>
      <c r="E289" s="6">
        <v>2019</v>
      </c>
      <c r="F289" s="6">
        <v>209</v>
      </c>
      <c r="G289" s="6">
        <v>79</v>
      </c>
      <c r="H289" s="8">
        <v>0.37799043062200954</v>
      </c>
      <c r="I289" s="8">
        <v>-0.49808659798856103</v>
      </c>
      <c r="J289" s="6">
        <v>84</v>
      </c>
      <c r="K289" s="6">
        <v>20</v>
      </c>
      <c r="L289" s="8">
        <v>0.23809523809523808</v>
      </c>
      <c r="M289" s="8">
        <v>-1.1631508098056809</v>
      </c>
      <c r="N289" s="6">
        <f t="shared" si="17"/>
        <v>130</v>
      </c>
      <c r="O289" s="6">
        <f t="shared" si="18"/>
        <v>64</v>
      </c>
      <c r="P289" s="6"/>
      <c r="Q289" s="6"/>
      <c r="R289" s="7">
        <f t="shared" si="19"/>
        <v>43541</v>
      </c>
      <c r="S289" s="6">
        <v>84</v>
      </c>
      <c r="T289" s="6">
        <v>20</v>
      </c>
      <c r="V289">
        <v>43541</v>
      </c>
    </row>
    <row r="290" spans="1:22" x14ac:dyDescent="0.2">
      <c r="A290">
        <f t="shared" si="16"/>
        <v>2</v>
      </c>
      <c r="B290">
        <v>18</v>
      </c>
      <c r="C290" s="6" t="s">
        <v>18</v>
      </c>
      <c r="D290" s="6">
        <v>3</v>
      </c>
      <c r="E290" s="6">
        <v>2019</v>
      </c>
      <c r="F290" s="6">
        <v>212</v>
      </c>
      <c r="G290" s="6">
        <v>74</v>
      </c>
      <c r="H290" s="8">
        <v>0.34905660377358488</v>
      </c>
      <c r="I290" s="8">
        <v>-0.623188591953035</v>
      </c>
      <c r="J290" s="6">
        <v>67</v>
      </c>
      <c r="K290" s="6">
        <v>20</v>
      </c>
      <c r="L290" s="8">
        <v>0.29850746268656714</v>
      </c>
      <c r="M290" s="8">
        <v>-0.85441532815606769</v>
      </c>
      <c r="N290" s="6">
        <f t="shared" si="17"/>
        <v>138</v>
      </c>
      <c r="O290" s="6">
        <f t="shared" si="18"/>
        <v>47</v>
      </c>
      <c r="P290" s="6"/>
      <c r="Q290" s="6"/>
      <c r="R290" s="7">
        <f t="shared" si="19"/>
        <v>43542</v>
      </c>
      <c r="S290" s="6">
        <v>67</v>
      </c>
      <c r="T290" s="6">
        <v>20</v>
      </c>
      <c r="V290">
        <v>43542</v>
      </c>
    </row>
    <row r="291" spans="1:22" x14ac:dyDescent="0.2">
      <c r="A291">
        <f t="shared" si="16"/>
        <v>2</v>
      </c>
      <c r="B291">
        <v>19</v>
      </c>
      <c r="C291" s="6" t="s">
        <v>18</v>
      </c>
      <c r="D291" s="6">
        <v>3</v>
      </c>
      <c r="E291" s="6">
        <v>2019</v>
      </c>
      <c r="F291" s="6">
        <v>189</v>
      </c>
      <c r="G291" s="6">
        <v>72</v>
      </c>
      <c r="H291" s="8">
        <v>0.38095238095238093</v>
      </c>
      <c r="I291" s="8">
        <v>-0.48550781578170094</v>
      </c>
      <c r="J291" s="6">
        <v>74</v>
      </c>
      <c r="K291" s="6">
        <v>18</v>
      </c>
      <c r="L291" s="8">
        <v>0.24324324324324326</v>
      </c>
      <c r="M291" s="8">
        <v>-1.1349799328389845</v>
      </c>
      <c r="N291" s="6">
        <f t="shared" si="17"/>
        <v>117</v>
      </c>
      <c r="O291" s="6">
        <f t="shared" si="18"/>
        <v>56</v>
      </c>
      <c r="P291" s="6"/>
      <c r="Q291" s="6"/>
      <c r="R291" s="7">
        <f t="shared" si="19"/>
        <v>43543</v>
      </c>
      <c r="S291" s="6">
        <v>74</v>
      </c>
      <c r="T291" s="6">
        <v>18</v>
      </c>
      <c r="V291">
        <v>43543</v>
      </c>
    </row>
    <row r="292" spans="1:22" x14ac:dyDescent="0.2">
      <c r="A292">
        <f t="shared" si="16"/>
        <v>2</v>
      </c>
      <c r="B292">
        <v>20</v>
      </c>
      <c r="C292" s="6" t="s">
        <v>18</v>
      </c>
      <c r="D292" s="6">
        <v>3</v>
      </c>
      <c r="E292" s="6">
        <v>2019</v>
      </c>
      <c r="F292" s="6">
        <v>201</v>
      </c>
      <c r="G292" s="6">
        <v>66</v>
      </c>
      <c r="H292" s="8">
        <v>0.32835820895522388</v>
      </c>
      <c r="I292" s="8">
        <v>-0.71562003641200378</v>
      </c>
      <c r="J292" s="6">
        <v>72</v>
      </c>
      <c r="K292" s="6">
        <v>16</v>
      </c>
      <c r="L292" s="8">
        <v>0.22222222222222221</v>
      </c>
      <c r="M292" s="8">
        <v>-1.2527629684953681</v>
      </c>
      <c r="N292" s="6">
        <f t="shared" si="17"/>
        <v>135</v>
      </c>
      <c r="O292" s="6">
        <f t="shared" si="18"/>
        <v>56</v>
      </c>
      <c r="P292" s="6"/>
      <c r="Q292" s="6"/>
      <c r="R292" s="7">
        <f t="shared" si="19"/>
        <v>43544</v>
      </c>
      <c r="S292" s="6">
        <v>72</v>
      </c>
      <c r="T292" s="6">
        <v>16</v>
      </c>
      <c r="V292">
        <v>43544</v>
      </c>
    </row>
    <row r="293" spans="1:22" x14ac:dyDescent="0.2">
      <c r="A293">
        <f t="shared" si="16"/>
        <v>2</v>
      </c>
      <c r="B293">
        <v>21</v>
      </c>
      <c r="C293" s="6" t="s">
        <v>18</v>
      </c>
      <c r="D293" s="6">
        <v>3</v>
      </c>
      <c r="E293" s="6">
        <v>2019</v>
      </c>
      <c r="F293" s="6">
        <v>174</v>
      </c>
      <c r="G293" s="6">
        <v>59</v>
      </c>
      <c r="H293" s="8">
        <v>0.33908045977011492</v>
      </c>
      <c r="I293" s="8">
        <v>-0.66739468445753081</v>
      </c>
      <c r="J293" s="6">
        <v>72</v>
      </c>
      <c r="K293" s="6">
        <v>16</v>
      </c>
      <c r="L293" s="8">
        <v>0.22222222222222221</v>
      </c>
      <c r="M293" s="8">
        <v>-1.2527629684953681</v>
      </c>
      <c r="N293" s="6">
        <f t="shared" si="17"/>
        <v>115</v>
      </c>
      <c r="O293" s="6">
        <f t="shared" si="18"/>
        <v>56</v>
      </c>
      <c r="P293" s="6"/>
      <c r="Q293" s="6"/>
      <c r="R293" s="7">
        <f t="shared" si="19"/>
        <v>43545</v>
      </c>
      <c r="S293" s="6">
        <v>72</v>
      </c>
      <c r="T293" s="6">
        <v>16</v>
      </c>
      <c r="V293">
        <v>43545</v>
      </c>
    </row>
    <row r="294" spans="1:22" x14ac:dyDescent="0.2">
      <c r="A294">
        <f t="shared" si="16"/>
        <v>2</v>
      </c>
      <c r="B294">
        <v>22</v>
      </c>
      <c r="C294" s="6" t="s">
        <v>18</v>
      </c>
      <c r="D294" s="6">
        <v>3</v>
      </c>
      <c r="E294" s="6">
        <v>2019</v>
      </c>
      <c r="F294" s="6">
        <v>205</v>
      </c>
      <c r="G294" s="6">
        <v>43</v>
      </c>
      <c r="H294" s="8">
        <v>0.2097560975609756</v>
      </c>
      <c r="I294" s="8">
        <v>-1.3263962195388219</v>
      </c>
      <c r="J294" s="6">
        <v>91</v>
      </c>
      <c r="K294" s="6">
        <v>9</v>
      </c>
      <c r="L294" s="8">
        <v>9.8901098901098897E-2</v>
      </c>
      <c r="M294" s="8">
        <v>-2.2094946699280338</v>
      </c>
      <c r="N294" s="6">
        <f t="shared" si="17"/>
        <v>162</v>
      </c>
      <c r="O294" s="6">
        <f t="shared" si="18"/>
        <v>82</v>
      </c>
      <c r="P294" s="6"/>
      <c r="Q294" s="6"/>
      <c r="R294" s="7">
        <f t="shared" si="19"/>
        <v>43546</v>
      </c>
      <c r="S294" s="6">
        <v>91</v>
      </c>
      <c r="T294" s="6">
        <v>9</v>
      </c>
      <c r="V294">
        <v>43546</v>
      </c>
    </row>
    <row r="295" spans="1:22" x14ac:dyDescent="0.2">
      <c r="A295">
        <f t="shared" si="16"/>
        <v>2</v>
      </c>
      <c r="B295">
        <v>23</v>
      </c>
      <c r="C295" s="6" t="s">
        <v>18</v>
      </c>
      <c r="D295" s="6">
        <v>3</v>
      </c>
      <c r="E295" s="6">
        <v>2019</v>
      </c>
      <c r="F295" s="6">
        <v>151</v>
      </c>
      <c r="G295" s="6">
        <v>29</v>
      </c>
      <c r="H295" s="8">
        <v>0.19205298013245034</v>
      </c>
      <c r="I295" s="8">
        <v>-1.4367252147467824</v>
      </c>
      <c r="J295" s="6">
        <v>77</v>
      </c>
      <c r="K295" s="6">
        <v>5</v>
      </c>
      <c r="L295" s="8">
        <v>6.4935064935064929E-2</v>
      </c>
      <c r="M295" s="8">
        <v>-2.6672282065819553</v>
      </c>
      <c r="N295" s="6">
        <f t="shared" si="17"/>
        <v>122</v>
      </c>
      <c r="O295" s="6">
        <f t="shared" si="18"/>
        <v>72</v>
      </c>
      <c r="P295" s="6"/>
      <c r="Q295" s="6"/>
      <c r="R295" s="7">
        <f t="shared" si="19"/>
        <v>43547</v>
      </c>
      <c r="S295" s="6">
        <v>77</v>
      </c>
      <c r="T295" s="6">
        <v>5</v>
      </c>
      <c r="V295">
        <v>43547</v>
      </c>
    </row>
    <row r="296" spans="1:22" x14ac:dyDescent="0.2">
      <c r="A296">
        <f t="shared" si="16"/>
        <v>2</v>
      </c>
      <c r="B296">
        <v>24</v>
      </c>
      <c r="C296" s="6" t="s">
        <v>18</v>
      </c>
      <c r="D296" s="6">
        <v>3</v>
      </c>
      <c r="E296" s="6">
        <v>2019</v>
      </c>
      <c r="F296" s="6">
        <v>262</v>
      </c>
      <c r="G296" s="6">
        <v>69</v>
      </c>
      <c r="H296" s="8">
        <v>0.26335877862595419</v>
      </c>
      <c r="I296" s="8">
        <v>-1.0285836843076264</v>
      </c>
      <c r="J296" s="6">
        <v>105</v>
      </c>
      <c r="K296" s="6">
        <v>17</v>
      </c>
      <c r="L296" s="8">
        <v>0.16190476190476191</v>
      </c>
      <c r="M296" s="8">
        <v>-1.6441234704219905</v>
      </c>
      <c r="N296" s="6">
        <f t="shared" si="17"/>
        <v>193</v>
      </c>
      <c r="O296" s="6">
        <f t="shared" si="18"/>
        <v>88</v>
      </c>
      <c r="P296" s="6"/>
      <c r="Q296" s="6"/>
      <c r="R296" s="7">
        <f t="shared" si="19"/>
        <v>43548</v>
      </c>
      <c r="S296" s="6">
        <v>105</v>
      </c>
      <c r="T296" s="6">
        <v>17</v>
      </c>
      <c r="V296">
        <v>43548</v>
      </c>
    </row>
    <row r="297" spans="1:22" x14ac:dyDescent="0.2">
      <c r="A297">
        <f t="shared" si="16"/>
        <v>2</v>
      </c>
      <c r="B297">
        <v>25</v>
      </c>
      <c r="C297" s="6" t="s">
        <v>18</v>
      </c>
      <c r="D297" s="6">
        <v>3</v>
      </c>
      <c r="E297" s="6">
        <v>2019</v>
      </c>
      <c r="F297" s="6">
        <v>209</v>
      </c>
      <c r="G297" s="6">
        <v>70</v>
      </c>
      <c r="H297" s="8">
        <v>0.3349282296650718</v>
      </c>
      <c r="I297" s="8">
        <v>-0.6859786910813328</v>
      </c>
      <c r="J297" s="6">
        <v>84</v>
      </c>
      <c r="K297" s="6">
        <v>17</v>
      </c>
      <c r="L297" s="8">
        <v>0.20238095238095238</v>
      </c>
      <c r="M297" s="8">
        <v>-1.37147927533475</v>
      </c>
      <c r="N297" s="6">
        <f t="shared" si="17"/>
        <v>139</v>
      </c>
      <c r="O297" s="6">
        <f t="shared" si="18"/>
        <v>67</v>
      </c>
      <c r="P297" s="6"/>
      <c r="Q297" s="6"/>
      <c r="R297" s="7">
        <f t="shared" si="19"/>
        <v>43549</v>
      </c>
      <c r="S297" s="6">
        <v>84</v>
      </c>
      <c r="T297" s="6">
        <v>17</v>
      </c>
      <c r="V297">
        <v>43549</v>
      </c>
    </row>
    <row r="298" spans="1:22" x14ac:dyDescent="0.2">
      <c r="A298">
        <f t="shared" si="16"/>
        <v>2</v>
      </c>
      <c r="B298">
        <v>26</v>
      </c>
      <c r="C298" s="6" t="s">
        <v>18</v>
      </c>
      <c r="D298" s="6">
        <v>3</v>
      </c>
      <c r="E298" s="6">
        <v>2019</v>
      </c>
      <c r="F298" s="6">
        <v>179</v>
      </c>
      <c r="G298" s="6">
        <v>87</v>
      </c>
      <c r="H298" s="8">
        <v>0.48603351955307261</v>
      </c>
      <c r="I298" s="8">
        <v>-5.5880458394456607E-2</v>
      </c>
      <c r="J298" s="6">
        <v>70</v>
      </c>
      <c r="K298" s="6">
        <v>14</v>
      </c>
      <c r="L298" s="8">
        <v>0.2</v>
      </c>
      <c r="M298" s="8">
        <v>-1.3862943611198906</v>
      </c>
      <c r="N298" s="6">
        <f t="shared" si="17"/>
        <v>92</v>
      </c>
      <c r="O298" s="6">
        <f t="shared" si="18"/>
        <v>56</v>
      </c>
      <c r="P298" s="6"/>
      <c r="Q298" s="6"/>
      <c r="R298" s="7">
        <f t="shared" si="19"/>
        <v>43550</v>
      </c>
      <c r="S298" s="6">
        <v>70</v>
      </c>
      <c r="T298" s="6">
        <v>14</v>
      </c>
      <c r="V298">
        <v>43550</v>
      </c>
    </row>
    <row r="299" spans="1:22" x14ac:dyDescent="0.2">
      <c r="A299">
        <f t="shared" si="16"/>
        <v>2</v>
      </c>
      <c r="B299">
        <v>27</v>
      </c>
      <c r="C299" s="6" t="s">
        <v>18</v>
      </c>
      <c r="D299" s="6">
        <v>3</v>
      </c>
      <c r="E299" s="6">
        <v>2019</v>
      </c>
      <c r="F299" s="6">
        <v>199</v>
      </c>
      <c r="G299" s="6">
        <v>59</v>
      </c>
      <c r="H299" s="8">
        <v>0.29648241206030151</v>
      </c>
      <c r="I299" s="8">
        <v>-0.86410497870358471</v>
      </c>
      <c r="J299" s="6">
        <v>85</v>
      </c>
      <c r="K299" s="6">
        <v>11</v>
      </c>
      <c r="L299" s="8">
        <v>0.12941176470588237</v>
      </c>
      <c r="M299" s="8">
        <v>-1.9061698204057991</v>
      </c>
      <c r="N299" s="6">
        <f t="shared" si="17"/>
        <v>140</v>
      </c>
      <c r="O299" s="6">
        <f t="shared" si="18"/>
        <v>74</v>
      </c>
      <c r="P299" s="6"/>
      <c r="Q299" s="6"/>
      <c r="R299" s="7">
        <f t="shared" si="19"/>
        <v>43551</v>
      </c>
      <c r="S299" s="6">
        <v>85</v>
      </c>
      <c r="T299" s="6">
        <v>11</v>
      </c>
      <c r="V299">
        <v>43551</v>
      </c>
    </row>
    <row r="300" spans="1:22" x14ac:dyDescent="0.2">
      <c r="A300">
        <f t="shared" si="16"/>
        <v>2</v>
      </c>
      <c r="B300">
        <v>28</v>
      </c>
      <c r="C300" s="6" t="s">
        <v>18</v>
      </c>
      <c r="D300" s="6">
        <v>3</v>
      </c>
      <c r="E300" s="6">
        <v>2019</v>
      </c>
      <c r="F300" s="6">
        <v>203</v>
      </c>
      <c r="G300" s="6">
        <v>70</v>
      </c>
      <c r="H300" s="8">
        <v>0.34482758620689657</v>
      </c>
      <c r="I300" s="8">
        <v>-0.64185388617239458</v>
      </c>
      <c r="J300" s="6">
        <v>100</v>
      </c>
      <c r="K300" s="6">
        <v>17</v>
      </c>
      <c r="L300" s="8">
        <v>0.17</v>
      </c>
      <c r="M300" s="8">
        <v>-1.5856272637403817</v>
      </c>
      <c r="N300" s="6">
        <f t="shared" si="17"/>
        <v>133</v>
      </c>
      <c r="O300" s="6">
        <f t="shared" si="18"/>
        <v>83</v>
      </c>
      <c r="P300" s="6"/>
      <c r="Q300" s="6"/>
      <c r="R300" s="7">
        <f t="shared" si="19"/>
        <v>43552</v>
      </c>
      <c r="S300" s="6">
        <v>100</v>
      </c>
      <c r="T300" s="6">
        <v>17</v>
      </c>
      <c r="V300">
        <v>43552</v>
      </c>
    </row>
    <row r="301" spans="1:22" x14ac:dyDescent="0.2">
      <c r="A301">
        <f t="shared" si="16"/>
        <v>2</v>
      </c>
      <c r="B301">
        <v>29</v>
      </c>
      <c r="C301" s="6" t="s">
        <v>18</v>
      </c>
      <c r="D301" s="6">
        <v>3</v>
      </c>
      <c r="E301" s="6">
        <v>2019</v>
      </c>
      <c r="F301" s="6">
        <v>143</v>
      </c>
      <c r="G301" s="6">
        <v>48</v>
      </c>
      <c r="H301" s="8">
        <v>0.33566433566433568</v>
      </c>
      <c r="I301" s="8">
        <v>-0.68267588069264984</v>
      </c>
      <c r="J301" s="6">
        <v>63</v>
      </c>
      <c r="K301" s="6">
        <v>12</v>
      </c>
      <c r="L301" s="8">
        <v>0.19047619047619047</v>
      </c>
      <c r="M301" s="8">
        <v>-1.4469189829363254</v>
      </c>
      <c r="N301" s="6">
        <f t="shared" si="17"/>
        <v>95</v>
      </c>
      <c r="O301" s="6">
        <f t="shared" si="18"/>
        <v>51</v>
      </c>
      <c r="P301" s="6"/>
      <c r="Q301" s="6"/>
      <c r="R301" s="7">
        <f t="shared" si="19"/>
        <v>43553</v>
      </c>
      <c r="S301" s="6">
        <v>63</v>
      </c>
      <c r="T301" s="6">
        <v>12</v>
      </c>
      <c r="V301">
        <v>43553</v>
      </c>
    </row>
    <row r="302" spans="1:22" x14ac:dyDescent="0.2">
      <c r="A302">
        <f t="shared" si="16"/>
        <v>2</v>
      </c>
      <c r="B302">
        <v>30</v>
      </c>
      <c r="C302" s="6" t="s">
        <v>18</v>
      </c>
      <c r="D302" s="6">
        <v>3</v>
      </c>
      <c r="E302" s="6">
        <v>2019</v>
      </c>
      <c r="F302" s="6">
        <v>123</v>
      </c>
      <c r="G302" s="6">
        <v>30</v>
      </c>
      <c r="H302" s="8">
        <v>0.24390243902439024</v>
      </c>
      <c r="I302" s="8">
        <v>-1.1314021114911006</v>
      </c>
      <c r="J302" s="6">
        <v>62</v>
      </c>
      <c r="K302" s="6">
        <v>10</v>
      </c>
      <c r="L302" s="8">
        <v>0.16129032258064516</v>
      </c>
      <c r="M302" s="8">
        <v>-1.6486586255873819</v>
      </c>
      <c r="N302" s="6">
        <f t="shared" si="17"/>
        <v>93</v>
      </c>
      <c r="O302" s="6">
        <f t="shared" si="18"/>
        <v>52</v>
      </c>
      <c r="P302" s="6"/>
      <c r="Q302" s="6"/>
      <c r="R302" s="7">
        <f t="shared" si="19"/>
        <v>43554</v>
      </c>
      <c r="S302" s="6">
        <v>62</v>
      </c>
      <c r="T302" s="6">
        <v>10</v>
      </c>
      <c r="V302">
        <v>43554</v>
      </c>
    </row>
    <row r="303" spans="1:22" x14ac:dyDescent="0.2">
      <c r="A303">
        <f t="shared" si="16"/>
        <v>2</v>
      </c>
      <c r="B303">
        <v>31</v>
      </c>
      <c r="C303" s="6" t="s">
        <v>18</v>
      </c>
      <c r="D303" s="6">
        <v>3</v>
      </c>
      <c r="E303" s="6">
        <v>2019</v>
      </c>
      <c r="F303" s="6">
        <v>201</v>
      </c>
      <c r="G303" s="6">
        <v>79</v>
      </c>
      <c r="H303" s="8">
        <v>0.39303482587064675</v>
      </c>
      <c r="I303" s="8">
        <v>-0.43457319226623514</v>
      </c>
      <c r="J303" s="6">
        <v>88</v>
      </c>
      <c r="K303" s="6">
        <v>20</v>
      </c>
      <c r="L303" s="8">
        <v>0.22727272727272727</v>
      </c>
      <c r="M303" s="8">
        <v>-1.2237754316221157</v>
      </c>
      <c r="N303" s="6">
        <f t="shared" si="17"/>
        <v>122</v>
      </c>
      <c r="O303" s="6">
        <f t="shared" si="18"/>
        <v>68</v>
      </c>
      <c r="P303" s="6"/>
      <c r="Q303" s="6"/>
      <c r="R303" s="7">
        <f t="shared" si="19"/>
        <v>43555</v>
      </c>
      <c r="S303" s="6">
        <v>88</v>
      </c>
      <c r="T303" s="6">
        <v>20</v>
      </c>
      <c r="V303">
        <v>43555</v>
      </c>
    </row>
    <row r="304" spans="1:22" x14ac:dyDescent="0.2">
      <c r="A304">
        <f t="shared" si="16"/>
        <v>1</v>
      </c>
      <c r="B304">
        <v>1</v>
      </c>
      <c r="C304" s="6" t="s">
        <v>13</v>
      </c>
      <c r="D304" s="6">
        <v>4</v>
      </c>
      <c r="E304" s="6">
        <v>2019</v>
      </c>
      <c r="F304" s="6">
        <v>165</v>
      </c>
      <c r="G304" s="6">
        <v>64</v>
      </c>
      <c r="H304" s="8">
        <v>0.38787878787878788</v>
      </c>
      <c r="I304" s="8">
        <v>-0.45623743348158757</v>
      </c>
      <c r="J304" s="6">
        <v>61</v>
      </c>
      <c r="K304" s="6">
        <v>18</v>
      </c>
      <c r="L304" s="8">
        <v>0.29508196721311475</v>
      </c>
      <c r="M304" s="8">
        <v>-0.87082835779739776</v>
      </c>
      <c r="N304" s="6">
        <f t="shared" si="17"/>
        <v>101</v>
      </c>
      <c r="O304" s="6">
        <f t="shared" si="18"/>
        <v>43</v>
      </c>
      <c r="P304" s="6"/>
      <c r="Q304" s="6"/>
      <c r="R304" s="7">
        <f t="shared" si="19"/>
        <v>43556</v>
      </c>
      <c r="S304" s="6">
        <v>61</v>
      </c>
      <c r="T304" s="6">
        <v>18</v>
      </c>
      <c r="V304">
        <v>43556</v>
      </c>
    </row>
    <row r="305" spans="1:22" x14ac:dyDescent="0.2">
      <c r="A305">
        <f t="shared" si="16"/>
        <v>1</v>
      </c>
      <c r="B305">
        <v>2</v>
      </c>
      <c r="C305" s="6" t="s">
        <v>13</v>
      </c>
      <c r="D305" s="6">
        <v>4</v>
      </c>
      <c r="E305" s="6">
        <v>2019</v>
      </c>
      <c r="F305" s="6">
        <v>201</v>
      </c>
      <c r="G305" s="6">
        <v>64</v>
      </c>
      <c r="H305" s="8">
        <v>0.31840796019900497</v>
      </c>
      <c r="I305" s="8">
        <v>-0.76109784246845313</v>
      </c>
      <c r="J305" s="6">
        <v>87</v>
      </c>
      <c r="K305" s="6">
        <v>16</v>
      </c>
      <c r="L305" s="8">
        <v>0.18390804597701149</v>
      </c>
      <c r="M305" s="8">
        <v>-1.4900911548015341</v>
      </c>
      <c r="N305" s="6">
        <f t="shared" si="17"/>
        <v>137</v>
      </c>
      <c r="O305" s="6">
        <f t="shared" si="18"/>
        <v>71</v>
      </c>
      <c r="P305" s="6"/>
      <c r="Q305" s="6"/>
      <c r="R305" s="7">
        <f t="shared" si="19"/>
        <v>43557</v>
      </c>
      <c r="S305" s="6">
        <v>87</v>
      </c>
      <c r="T305" s="6">
        <v>16</v>
      </c>
      <c r="V305">
        <v>43557</v>
      </c>
    </row>
    <row r="306" spans="1:22" x14ac:dyDescent="0.2">
      <c r="A306">
        <f t="shared" si="16"/>
        <v>1</v>
      </c>
      <c r="B306">
        <v>3</v>
      </c>
      <c r="C306" s="6" t="s">
        <v>13</v>
      </c>
      <c r="D306" s="6">
        <v>4</v>
      </c>
      <c r="E306" s="6">
        <v>2019</v>
      </c>
      <c r="F306" s="6">
        <v>184</v>
      </c>
      <c r="G306" s="6">
        <v>71</v>
      </c>
      <c r="H306" s="8">
        <v>0.3858695652173913</v>
      </c>
      <c r="I306" s="8">
        <v>-0.46470794167102503</v>
      </c>
      <c r="J306" s="6">
        <v>73</v>
      </c>
      <c r="K306" s="6">
        <v>15</v>
      </c>
      <c r="L306" s="8">
        <v>0.20547945205479451</v>
      </c>
      <c r="M306" s="8">
        <v>-1.3523928094442095</v>
      </c>
      <c r="N306" s="6">
        <f t="shared" si="17"/>
        <v>113</v>
      </c>
      <c r="O306" s="6">
        <f t="shared" si="18"/>
        <v>58</v>
      </c>
      <c r="P306" s="6"/>
      <c r="Q306" s="6"/>
      <c r="R306" s="7">
        <f t="shared" si="19"/>
        <v>43558</v>
      </c>
      <c r="S306" s="6">
        <v>73</v>
      </c>
      <c r="T306" s="6">
        <v>15</v>
      </c>
      <c r="V306">
        <v>43558</v>
      </c>
    </row>
    <row r="307" spans="1:22" x14ac:dyDescent="0.2">
      <c r="A307">
        <f t="shared" si="16"/>
        <v>1</v>
      </c>
      <c r="B307">
        <v>4</v>
      </c>
      <c r="C307" s="6" t="s">
        <v>13</v>
      </c>
      <c r="D307" s="6">
        <v>4</v>
      </c>
      <c r="E307" s="6">
        <v>2019</v>
      </c>
      <c r="F307" s="6">
        <v>203</v>
      </c>
      <c r="G307" s="6">
        <v>73</v>
      </c>
      <c r="H307" s="8">
        <v>0.35960591133004927</v>
      </c>
      <c r="I307" s="8">
        <v>-0.57707500930719124</v>
      </c>
      <c r="J307" s="6">
        <v>92</v>
      </c>
      <c r="K307" s="6">
        <v>15</v>
      </c>
      <c r="L307" s="8">
        <v>0.16304347826086957</v>
      </c>
      <c r="M307" s="8">
        <v>-1.6357552207514738</v>
      </c>
      <c r="N307" s="6">
        <f t="shared" si="17"/>
        <v>130</v>
      </c>
      <c r="O307" s="6">
        <f t="shared" si="18"/>
        <v>77</v>
      </c>
      <c r="P307" s="6"/>
      <c r="Q307" s="6"/>
      <c r="R307" s="7">
        <f t="shared" si="19"/>
        <v>43559</v>
      </c>
      <c r="S307" s="6">
        <v>92</v>
      </c>
      <c r="T307" s="6">
        <v>15</v>
      </c>
      <c r="V307">
        <v>43559</v>
      </c>
    </row>
    <row r="308" spans="1:22" x14ac:dyDescent="0.2">
      <c r="A308">
        <f t="shared" si="16"/>
        <v>1</v>
      </c>
      <c r="B308">
        <v>5</v>
      </c>
      <c r="C308" s="6" t="s">
        <v>13</v>
      </c>
      <c r="D308" s="6">
        <v>4</v>
      </c>
      <c r="E308" s="6">
        <v>2019</v>
      </c>
      <c r="F308" s="6">
        <v>162</v>
      </c>
      <c r="G308" s="6">
        <v>57</v>
      </c>
      <c r="H308" s="8">
        <v>0.35185185185185186</v>
      </c>
      <c r="I308" s="8">
        <v>-0.61090908232297314</v>
      </c>
      <c r="J308" s="6">
        <v>67</v>
      </c>
      <c r="K308" s="6">
        <v>13</v>
      </c>
      <c r="L308" s="8">
        <v>0.19402985074626866</v>
      </c>
      <c r="M308" s="8">
        <v>-1.4240346891027376</v>
      </c>
      <c r="N308" s="6">
        <f t="shared" si="17"/>
        <v>105</v>
      </c>
      <c r="O308" s="6">
        <f t="shared" si="18"/>
        <v>54</v>
      </c>
      <c r="P308" s="6"/>
      <c r="Q308" s="6"/>
      <c r="R308" s="7">
        <f t="shared" si="19"/>
        <v>43560</v>
      </c>
      <c r="S308" s="6">
        <v>67</v>
      </c>
      <c r="T308" s="6">
        <v>13</v>
      </c>
      <c r="V308">
        <v>43560</v>
      </c>
    </row>
    <row r="309" spans="1:22" x14ac:dyDescent="0.2">
      <c r="A309">
        <f t="shared" si="16"/>
        <v>1</v>
      </c>
      <c r="B309">
        <v>6</v>
      </c>
      <c r="C309" s="6" t="s">
        <v>13</v>
      </c>
      <c r="D309" s="6">
        <v>4</v>
      </c>
      <c r="E309" s="6">
        <v>2019</v>
      </c>
      <c r="F309" s="6">
        <v>130</v>
      </c>
      <c r="G309" s="6">
        <v>22</v>
      </c>
      <c r="H309" s="8">
        <v>0.16923076923076924</v>
      </c>
      <c r="I309" s="8">
        <v>-1.5910887737659039</v>
      </c>
      <c r="J309" s="6">
        <v>68</v>
      </c>
      <c r="K309" s="6">
        <v>9</v>
      </c>
      <c r="L309" s="8">
        <v>0.13235294117647059</v>
      </c>
      <c r="M309" s="8">
        <v>-1.8803128665694999</v>
      </c>
      <c r="N309" s="6">
        <f t="shared" si="17"/>
        <v>108</v>
      </c>
      <c r="O309" s="6">
        <f t="shared" si="18"/>
        <v>59</v>
      </c>
      <c r="P309" s="6"/>
      <c r="Q309" s="6"/>
      <c r="R309" s="7">
        <f t="shared" si="19"/>
        <v>43561</v>
      </c>
      <c r="S309" s="6">
        <v>68</v>
      </c>
      <c r="T309" s="6">
        <v>9</v>
      </c>
      <c r="V309">
        <v>43561</v>
      </c>
    </row>
    <row r="310" spans="1:22" x14ac:dyDescent="0.2">
      <c r="A310">
        <f t="shared" si="16"/>
        <v>1</v>
      </c>
      <c r="B310">
        <v>7</v>
      </c>
      <c r="C310" s="6" t="s">
        <v>13</v>
      </c>
      <c r="D310" s="6">
        <v>4</v>
      </c>
      <c r="E310" s="6">
        <v>2019</v>
      </c>
      <c r="F310" s="6">
        <v>238</v>
      </c>
      <c r="G310" s="6">
        <v>88</v>
      </c>
      <c r="H310" s="8">
        <v>0.36974789915966388</v>
      </c>
      <c r="I310" s="8">
        <v>-0.53329847961804933</v>
      </c>
      <c r="J310" s="6">
        <v>107</v>
      </c>
      <c r="K310" s="6">
        <v>13</v>
      </c>
      <c r="L310" s="8">
        <v>0.12149532710280374</v>
      </c>
      <c r="M310" s="8">
        <v>-1.9783454248084671</v>
      </c>
      <c r="N310" s="6">
        <f t="shared" si="17"/>
        <v>150</v>
      </c>
      <c r="O310" s="6">
        <f t="shared" si="18"/>
        <v>94</v>
      </c>
      <c r="P310" s="6"/>
      <c r="Q310" s="6"/>
      <c r="R310" s="7">
        <f t="shared" si="19"/>
        <v>43562</v>
      </c>
      <c r="S310" s="6">
        <v>107</v>
      </c>
      <c r="T310" s="6">
        <v>13</v>
      </c>
      <c r="V310">
        <v>43562</v>
      </c>
    </row>
    <row r="311" spans="1:22" x14ac:dyDescent="0.2">
      <c r="A311">
        <f t="shared" si="16"/>
        <v>1</v>
      </c>
      <c r="B311">
        <v>8</v>
      </c>
      <c r="C311" s="6" t="s">
        <v>13</v>
      </c>
      <c r="D311" s="6">
        <v>4</v>
      </c>
      <c r="E311" s="6">
        <v>2019</v>
      </c>
      <c r="F311" s="6">
        <v>226</v>
      </c>
      <c r="G311" s="6">
        <v>99</v>
      </c>
      <c r="H311" s="8">
        <v>0.43805309734513276</v>
      </c>
      <c r="I311" s="8">
        <v>-0.24906723632400127</v>
      </c>
      <c r="J311" s="6">
        <v>85</v>
      </c>
      <c r="K311" s="6">
        <v>8</v>
      </c>
      <c r="L311" s="8">
        <v>9.4117647058823528E-2</v>
      </c>
      <c r="M311" s="8">
        <v>-2.2643638801738479</v>
      </c>
      <c r="N311" s="6">
        <f t="shared" si="17"/>
        <v>127</v>
      </c>
      <c r="O311" s="6">
        <f t="shared" si="18"/>
        <v>77</v>
      </c>
      <c r="P311" s="6"/>
      <c r="Q311" s="6"/>
      <c r="R311" s="7">
        <f t="shared" si="19"/>
        <v>43563</v>
      </c>
      <c r="S311" s="6">
        <v>85</v>
      </c>
      <c r="T311" s="6">
        <v>8</v>
      </c>
      <c r="V311">
        <v>43563</v>
      </c>
    </row>
    <row r="312" spans="1:22" x14ac:dyDescent="0.2">
      <c r="A312">
        <f t="shared" si="16"/>
        <v>1</v>
      </c>
      <c r="B312">
        <v>9</v>
      </c>
      <c r="C312" s="6" t="s">
        <v>13</v>
      </c>
      <c r="D312" s="6">
        <v>4</v>
      </c>
      <c r="E312" s="6">
        <v>2019</v>
      </c>
      <c r="F312" s="6">
        <v>163</v>
      </c>
      <c r="G312" s="6">
        <v>66</v>
      </c>
      <c r="H312" s="8">
        <v>0.40490797546012269</v>
      </c>
      <c r="I312" s="8">
        <v>-0.38505623647695725</v>
      </c>
      <c r="J312" s="6">
        <v>74</v>
      </c>
      <c r="K312" s="6">
        <v>14</v>
      </c>
      <c r="L312" s="8">
        <v>0.1891891891891892</v>
      </c>
      <c r="M312" s="8">
        <v>-1.455287232606842</v>
      </c>
      <c r="N312" s="6">
        <f t="shared" si="17"/>
        <v>97</v>
      </c>
      <c r="O312" s="6">
        <f t="shared" si="18"/>
        <v>60</v>
      </c>
      <c r="P312" s="6"/>
      <c r="Q312" s="6"/>
      <c r="R312" s="7">
        <f t="shared" si="19"/>
        <v>43564</v>
      </c>
      <c r="S312" s="6">
        <v>74</v>
      </c>
      <c r="T312" s="6">
        <v>14</v>
      </c>
      <c r="V312">
        <v>43564</v>
      </c>
    </row>
    <row r="313" spans="1:22" x14ac:dyDescent="0.2">
      <c r="A313">
        <f t="shared" si="16"/>
        <v>1</v>
      </c>
      <c r="B313">
        <v>10</v>
      </c>
      <c r="C313" s="6" t="s">
        <v>13</v>
      </c>
      <c r="D313" s="6">
        <v>4</v>
      </c>
      <c r="E313" s="6">
        <v>2019</v>
      </c>
      <c r="F313" s="6">
        <v>213</v>
      </c>
      <c r="G313" s="6">
        <v>73</v>
      </c>
      <c r="H313" s="8">
        <v>0.34272300469483569</v>
      </c>
      <c r="I313" s="8">
        <v>-0.65118298146091314</v>
      </c>
      <c r="J313" s="6">
        <v>86</v>
      </c>
      <c r="K313" s="6">
        <v>12</v>
      </c>
      <c r="L313" s="8">
        <v>0.13953488372093023</v>
      </c>
      <c r="M313" s="8">
        <v>-1.8191584434161694</v>
      </c>
      <c r="N313" s="6">
        <f t="shared" si="17"/>
        <v>140</v>
      </c>
      <c r="O313" s="6">
        <f t="shared" si="18"/>
        <v>74</v>
      </c>
      <c r="P313" s="6"/>
      <c r="Q313" s="6"/>
      <c r="R313" s="7">
        <f t="shared" si="19"/>
        <v>43565</v>
      </c>
      <c r="S313" s="6">
        <v>86</v>
      </c>
      <c r="T313" s="6">
        <v>12</v>
      </c>
      <c r="V313">
        <v>43565</v>
      </c>
    </row>
    <row r="314" spans="1:22" x14ac:dyDescent="0.2">
      <c r="A314">
        <f t="shared" si="16"/>
        <v>1</v>
      </c>
      <c r="B314">
        <v>11</v>
      </c>
      <c r="C314" s="6" t="s">
        <v>13</v>
      </c>
      <c r="D314" s="6">
        <v>4</v>
      </c>
      <c r="E314" s="6">
        <v>2019</v>
      </c>
      <c r="F314" s="6">
        <v>226</v>
      </c>
      <c r="G314" s="6">
        <v>84</v>
      </c>
      <c r="H314" s="8">
        <v>0.37168141592920356</v>
      </c>
      <c r="I314" s="8">
        <v>-0.52501025875794693</v>
      </c>
      <c r="J314" s="6">
        <v>84</v>
      </c>
      <c r="K314" s="6">
        <v>12</v>
      </c>
      <c r="L314" s="8">
        <v>0.14285714285714285</v>
      </c>
      <c r="M314" s="8">
        <v>-1.791759469228055</v>
      </c>
      <c r="N314" s="6">
        <f t="shared" si="17"/>
        <v>142</v>
      </c>
      <c r="O314" s="6">
        <f t="shared" si="18"/>
        <v>72</v>
      </c>
      <c r="P314" s="6"/>
      <c r="Q314" s="6"/>
      <c r="R314" s="7">
        <f t="shared" si="19"/>
        <v>43566</v>
      </c>
      <c r="S314" s="6">
        <v>84</v>
      </c>
      <c r="T314" s="6">
        <v>12</v>
      </c>
      <c r="V314">
        <v>43566</v>
      </c>
    </row>
    <row r="315" spans="1:22" x14ac:dyDescent="0.2">
      <c r="A315">
        <f t="shared" si="16"/>
        <v>1</v>
      </c>
      <c r="B315">
        <v>12</v>
      </c>
      <c r="C315" s="6" t="s">
        <v>13</v>
      </c>
      <c r="D315" s="6">
        <v>4</v>
      </c>
      <c r="E315" s="6">
        <v>2019</v>
      </c>
      <c r="F315" s="6">
        <v>150</v>
      </c>
      <c r="G315" s="6">
        <v>57</v>
      </c>
      <c r="H315" s="8">
        <v>0.38</v>
      </c>
      <c r="I315" s="8">
        <v>-0.48954822531870579</v>
      </c>
      <c r="J315" s="6">
        <v>73</v>
      </c>
      <c r="K315" s="6">
        <v>22</v>
      </c>
      <c r="L315" s="8">
        <v>0.30136986301369861</v>
      </c>
      <c r="M315" s="8">
        <v>-0.84078317936600999</v>
      </c>
      <c r="N315" s="6">
        <f t="shared" si="17"/>
        <v>93</v>
      </c>
      <c r="O315" s="6">
        <f t="shared" si="18"/>
        <v>51</v>
      </c>
      <c r="P315" s="6"/>
      <c r="Q315" s="6"/>
      <c r="R315" s="7">
        <f t="shared" si="19"/>
        <v>43567</v>
      </c>
      <c r="S315" s="6">
        <v>73</v>
      </c>
      <c r="T315" s="6">
        <v>22</v>
      </c>
      <c r="V315">
        <v>43567</v>
      </c>
    </row>
    <row r="316" spans="1:22" x14ac:dyDescent="0.2">
      <c r="A316">
        <f t="shared" si="16"/>
        <v>1</v>
      </c>
      <c r="B316">
        <v>13</v>
      </c>
      <c r="C316" s="6" t="s">
        <v>13</v>
      </c>
      <c r="D316" s="6">
        <v>4</v>
      </c>
      <c r="E316" s="6">
        <v>2019</v>
      </c>
      <c r="F316" s="6">
        <v>125</v>
      </c>
      <c r="G316" s="6">
        <v>23</v>
      </c>
      <c r="H316" s="8">
        <v>0.184</v>
      </c>
      <c r="I316" s="8">
        <v>-1.4894785973551214</v>
      </c>
      <c r="J316" s="6">
        <v>68</v>
      </c>
      <c r="K316" s="6">
        <v>5</v>
      </c>
      <c r="L316" s="8">
        <v>7.3529411764705885E-2</v>
      </c>
      <c r="M316" s="8">
        <v>-2.5336968139574325</v>
      </c>
      <c r="N316" s="6">
        <f t="shared" si="17"/>
        <v>102</v>
      </c>
      <c r="O316" s="6">
        <f t="shared" si="18"/>
        <v>63</v>
      </c>
      <c r="P316" s="6"/>
      <c r="Q316" s="6"/>
      <c r="R316" s="7">
        <f t="shared" si="19"/>
        <v>43568</v>
      </c>
      <c r="S316" s="6">
        <v>68</v>
      </c>
      <c r="T316" s="6">
        <v>5</v>
      </c>
      <c r="V316">
        <v>43568</v>
      </c>
    </row>
    <row r="317" spans="1:22" x14ac:dyDescent="0.2">
      <c r="A317">
        <f t="shared" si="16"/>
        <v>1</v>
      </c>
      <c r="B317">
        <v>14</v>
      </c>
      <c r="C317" s="6" t="s">
        <v>13</v>
      </c>
      <c r="D317" s="6">
        <v>4</v>
      </c>
      <c r="E317" s="6">
        <v>2019</v>
      </c>
      <c r="F317" s="6">
        <v>232</v>
      </c>
      <c r="G317" s="6">
        <v>90</v>
      </c>
      <c r="H317" s="8">
        <v>0.38793103448275862</v>
      </c>
      <c r="I317" s="8">
        <v>-0.45601738727099561</v>
      </c>
      <c r="J317" s="6">
        <v>95</v>
      </c>
      <c r="K317" s="6">
        <v>16</v>
      </c>
      <c r="L317" s="8">
        <v>0.16842105263157894</v>
      </c>
      <c r="M317" s="8">
        <v>-1.5968591302272404</v>
      </c>
      <c r="N317" s="6">
        <f t="shared" si="17"/>
        <v>142</v>
      </c>
      <c r="O317" s="6">
        <f t="shared" si="18"/>
        <v>79</v>
      </c>
      <c r="P317" s="6"/>
      <c r="Q317" s="6"/>
      <c r="R317" s="7">
        <f t="shared" si="19"/>
        <v>43569</v>
      </c>
      <c r="S317" s="6">
        <v>95</v>
      </c>
      <c r="T317" s="6">
        <v>16</v>
      </c>
      <c r="V317">
        <v>43569</v>
      </c>
    </row>
    <row r="318" spans="1:22" x14ac:dyDescent="0.2">
      <c r="A318">
        <f t="shared" si="16"/>
        <v>1</v>
      </c>
      <c r="B318">
        <v>15</v>
      </c>
      <c r="C318" s="6" t="s">
        <v>13</v>
      </c>
      <c r="D318" s="6">
        <v>4</v>
      </c>
      <c r="E318" s="6">
        <v>2019</v>
      </c>
      <c r="F318" s="6">
        <v>183</v>
      </c>
      <c r="G318" s="6">
        <v>81</v>
      </c>
      <c r="H318" s="8">
        <v>0.44262295081967212</v>
      </c>
      <c r="I318" s="8">
        <v>-0.23052365861183224</v>
      </c>
      <c r="J318" s="6">
        <v>91</v>
      </c>
      <c r="K318" s="6">
        <v>8</v>
      </c>
      <c r="L318" s="8">
        <v>8.7912087912087919E-2</v>
      </c>
      <c r="M318" s="8">
        <v>-2.3393990661167621</v>
      </c>
      <c r="N318" s="6">
        <f t="shared" si="17"/>
        <v>102</v>
      </c>
      <c r="O318" s="6">
        <f t="shared" si="18"/>
        <v>83</v>
      </c>
      <c r="P318" s="6"/>
      <c r="Q318" s="6"/>
      <c r="R318" s="7">
        <f t="shared" si="19"/>
        <v>43570</v>
      </c>
      <c r="S318" s="6">
        <v>91</v>
      </c>
      <c r="T318" s="6">
        <v>8</v>
      </c>
      <c r="V318">
        <v>43570</v>
      </c>
    </row>
    <row r="319" spans="1:22" x14ac:dyDescent="0.2">
      <c r="A319">
        <f t="shared" si="16"/>
        <v>2</v>
      </c>
      <c r="B319">
        <v>16</v>
      </c>
      <c r="C319" s="6" t="s">
        <v>13</v>
      </c>
      <c r="D319" s="6">
        <v>4</v>
      </c>
      <c r="E319" s="6">
        <v>2019</v>
      </c>
      <c r="F319" s="6">
        <v>212</v>
      </c>
      <c r="G319" s="6">
        <v>84</v>
      </c>
      <c r="H319" s="8">
        <v>0.39622641509433965</v>
      </c>
      <c r="I319" s="8">
        <v>-0.42121346507630336</v>
      </c>
      <c r="J319" s="6">
        <v>69</v>
      </c>
      <c r="K319" s="6">
        <v>10</v>
      </c>
      <c r="L319" s="8">
        <v>0.14492753623188406</v>
      </c>
      <c r="M319" s="8">
        <v>-1.7749523509116738</v>
      </c>
      <c r="N319" s="6">
        <f t="shared" si="17"/>
        <v>128</v>
      </c>
      <c r="O319" s="6">
        <f t="shared" si="18"/>
        <v>59</v>
      </c>
      <c r="P319" s="6"/>
      <c r="Q319" s="6"/>
      <c r="R319" s="7">
        <f t="shared" si="19"/>
        <v>43571</v>
      </c>
      <c r="S319" s="6">
        <v>69</v>
      </c>
      <c r="T319" s="6">
        <v>10</v>
      </c>
      <c r="V319">
        <v>43571</v>
      </c>
    </row>
    <row r="320" spans="1:22" x14ac:dyDescent="0.2">
      <c r="A320">
        <f t="shared" si="16"/>
        <v>2</v>
      </c>
      <c r="B320">
        <v>17</v>
      </c>
      <c r="C320" s="6" t="s">
        <v>13</v>
      </c>
      <c r="D320" s="6">
        <v>4</v>
      </c>
      <c r="E320" s="6">
        <v>2019</v>
      </c>
      <c r="F320" s="6">
        <v>196</v>
      </c>
      <c r="G320" s="6">
        <v>59</v>
      </c>
      <c r="H320" s="8">
        <v>0.30102040816326531</v>
      </c>
      <c r="I320" s="8">
        <v>-0.84244348192240548</v>
      </c>
      <c r="J320" s="6">
        <v>72</v>
      </c>
      <c r="K320" s="6">
        <v>10</v>
      </c>
      <c r="L320" s="8">
        <v>0.1388888888888889</v>
      </c>
      <c r="M320" s="8">
        <v>-1.824549292051046</v>
      </c>
      <c r="N320" s="6">
        <f t="shared" si="17"/>
        <v>137</v>
      </c>
      <c r="O320" s="6">
        <f t="shared" si="18"/>
        <v>62</v>
      </c>
      <c r="P320" s="6"/>
      <c r="Q320" s="6"/>
      <c r="R320" s="7">
        <f t="shared" si="19"/>
        <v>43572</v>
      </c>
      <c r="S320" s="6">
        <v>72</v>
      </c>
      <c r="T320" s="6">
        <v>10</v>
      </c>
      <c r="V320">
        <v>43572</v>
      </c>
    </row>
    <row r="321" spans="1:22" x14ac:dyDescent="0.2">
      <c r="A321">
        <f t="shared" si="16"/>
        <v>2</v>
      </c>
      <c r="B321">
        <v>18</v>
      </c>
      <c r="C321" s="6" t="s">
        <v>13</v>
      </c>
      <c r="D321" s="6">
        <v>4</v>
      </c>
      <c r="E321" s="6">
        <v>2019</v>
      </c>
      <c r="F321" s="6">
        <v>156</v>
      </c>
      <c r="G321" s="6">
        <v>70</v>
      </c>
      <c r="H321" s="8">
        <v>0.44871794871794873</v>
      </c>
      <c r="I321" s="8">
        <v>-0.20585205420414873</v>
      </c>
      <c r="J321" s="6">
        <v>77</v>
      </c>
      <c r="K321" s="6">
        <v>15</v>
      </c>
      <c r="L321" s="8">
        <v>0.19480519480519481</v>
      </c>
      <c r="M321" s="8">
        <v>-1.4190841839428814</v>
      </c>
      <c r="N321" s="6">
        <f t="shared" si="17"/>
        <v>86</v>
      </c>
      <c r="O321" s="6">
        <f t="shared" si="18"/>
        <v>62</v>
      </c>
      <c r="P321" s="6"/>
      <c r="Q321" s="6"/>
      <c r="R321" s="7">
        <f t="shared" si="19"/>
        <v>43573</v>
      </c>
      <c r="S321" s="6">
        <v>77</v>
      </c>
      <c r="T321" s="6">
        <v>15</v>
      </c>
      <c r="V321">
        <v>43573</v>
      </c>
    </row>
    <row r="322" spans="1:22" x14ac:dyDescent="0.2">
      <c r="A322">
        <f t="shared" ref="A322:A385" si="20">IF(B322&lt;16,1,2)</f>
        <v>2</v>
      </c>
      <c r="B322">
        <v>19</v>
      </c>
      <c r="C322" s="6" t="s">
        <v>13</v>
      </c>
      <c r="D322" s="6">
        <v>4</v>
      </c>
      <c r="E322" s="6">
        <v>2019</v>
      </c>
      <c r="F322" s="6">
        <v>129</v>
      </c>
      <c r="G322" s="6">
        <v>48</v>
      </c>
      <c r="H322" s="8">
        <v>0.37209302325581395</v>
      </c>
      <c r="I322" s="8">
        <v>-0.52324814376454787</v>
      </c>
      <c r="J322" s="6">
        <v>56</v>
      </c>
      <c r="K322" s="6">
        <v>13</v>
      </c>
      <c r="L322" s="8">
        <v>0.23214285714285715</v>
      </c>
      <c r="M322" s="8">
        <v>-1.1962507582320256</v>
      </c>
      <c r="N322" s="6">
        <f t="shared" ref="N322:N385" si="21">F322-G322</f>
        <v>81</v>
      </c>
      <c r="O322" s="6">
        <f t="shared" ref="O322:O385" si="22">J322-K322</f>
        <v>43</v>
      </c>
      <c r="P322" s="6"/>
      <c r="Q322" s="6"/>
      <c r="R322" s="7">
        <f t="shared" ref="R322:R385" si="23">DATE(E322,D322,B322)</f>
        <v>43574</v>
      </c>
      <c r="S322" s="6">
        <v>56</v>
      </c>
      <c r="T322" s="6">
        <v>13</v>
      </c>
      <c r="V322">
        <v>43574</v>
      </c>
    </row>
    <row r="323" spans="1:22" x14ac:dyDescent="0.2">
      <c r="A323">
        <f t="shared" si="20"/>
        <v>2</v>
      </c>
      <c r="B323">
        <v>20</v>
      </c>
      <c r="C323" s="6" t="s">
        <v>13</v>
      </c>
      <c r="D323" s="6">
        <v>4</v>
      </c>
      <c r="E323" s="6">
        <v>2019</v>
      </c>
      <c r="F323" s="6">
        <v>136</v>
      </c>
      <c r="G323" s="6">
        <v>39</v>
      </c>
      <c r="H323" s="8">
        <v>0.28676470588235292</v>
      </c>
      <c r="I323" s="8">
        <v>-0.91114933237373652</v>
      </c>
      <c r="J323" s="6">
        <v>53</v>
      </c>
      <c r="K323" s="6">
        <v>8</v>
      </c>
      <c r="L323" s="8">
        <v>0.15094339622641509</v>
      </c>
      <c r="M323" s="8">
        <v>-1.7272209480904839</v>
      </c>
      <c r="N323" s="6">
        <f t="shared" si="21"/>
        <v>97</v>
      </c>
      <c r="O323" s="6">
        <f t="shared" si="22"/>
        <v>45</v>
      </c>
      <c r="P323" s="6"/>
      <c r="Q323" s="6"/>
      <c r="R323" s="7">
        <f t="shared" si="23"/>
        <v>43575</v>
      </c>
      <c r="S323" s="6">
        <v>53</v>
      </c>
      <c r="T323" s="6">
        <v>8</v>
      </c>
      <c r="V323">
        <v>43575</v>
      </c>
    </row>
    <row r="324" spans="1:22" x14ac:dyDescent="0.2">
      <c r="A324">
        <f t="shared" si="20"/>
        <v>2</v>
      </c>
      <c r="B324">
        <v>21</v>
      </c>
      <c r="C324" s="6" t="s">
        <v>13</v>
      </c>
      <c r="D324" s="6">
        <v>4</v>
      </c>
      <c r="E324" s="6">
        <v>2019</v>
      </c>
      <c r="F324" s="6">
        <v>216</v>
      </c>
      <c r="G324" s="6">
        <v>64</v>
      </c>
      <c r="H324" s="8">
        <v>0.29629629629629628</v>
      </c>
      <c r="I324" s="8">
        <v>-0.86499743748660463</v>
      </c>
      <c r="J324" s="6">
        <v>78</v>
      </c>
      <c r="K324" s="6">
        <v>15</v>
      </c>
      <c r="L324" s="8">
        <v>0.19230769230769232</v>
      </c>
      <c r="M324" s="8">
        <v>-1.4350845252893225</v>
      </c>
      <c r="N324" s="6">
        <f t="shared" si="21"/>
        <v>152</v>
      </c>
      <c r="O324" s="6">
        <f t="shared" si="22"/>
        <v>63</v>
      </c>
      <c r="P324" s="6"/>
      <c r="Q324" s="6"/>
      <c r="R324" s="7">
        <f t="shared" si="23"/>
        <v>43576</v>
      </c>
      <c r="S324" s="6">
        <v>78</v>
      </c>
      <c r="T324" s="6">
        <v>15</v>
      </c>
      <c r="V324">
        <v>43576</v>
      </c>
    </row>
    <row r="325" spans="1:22" x14ac:dyDescent="0.2">
      <c r="A325">
        <f t="shared" si="20"/>
        <v>2</v>
      </c>
      <c r="B325">
        <v>22</v>
      </c>
      <c r="C325" s="6" t="s">
        <v>13</v>
      </c>
      <c r="D325" s="6">
        <v>4</v>
      </c>
      <c r="E325" s="6">
        <v>2019</v>
      </c>
      <c r="F325" s="6">
        <v>189</v>
      </c>
      <c r="G325" s="6">
        <v>67</v>
      </c>
      <c r="H325" s="8">
        <v>0.35449735449735448</v>
      </c>
      <c r="I325" s="8">
        <v>-0.59932842534229058</v>
      </c>
      <c r="J325" s="6">
        <v>66</v>
      </c>
      <c r="K325" s="6">
        <v>12</v>
      </c>
      <c r="L325" s="8">
        <v>0.18181818181818182</v>
      </c>
      <c r="M325" s="8">
        <v>-1.5040773967762739</v>
      </c>
      <c r="N325" s="6">
        <f t="shared" si="21"/>
        <v>122</v>
      </c>
      <c r="O325" s="6">
        <f t="shared" si="22"/>
        <v>54</v>
      </c>
      <c r="P325" s="6"/>
      <c r="Q325" s="6"/>
      <c r="R325" s="7">
        <f t="shared" si="23"/>
        <v>43577</v>
      </c>
      <c r="S325" s="6">
        <v>66</v>
      </c>
      <c r="T325" s="6">
        <v>12</v>
      </c>
      <c r="V325">
        <v>43577</v>
      </c>
    </row>
    <row r="326" spans="1:22" x14ac:dyDescent="0.2">
      <c r="A326">
        <f t="shared" si="20"/>
        <v>2</v>
      </c>
      <c r="B326">
        <v>23</v>
      </c>
      <c r="C326" s="6" t="s">
        <v>13</v>
      </c>
      <c r="D326" s="6">
        <v>4</v>
      </c>
      <c r="E326" s="6">
        <v>2019</v>
      </c>
      <c r="F326" s="6">
        <v>215</v>
      </c>
      <c r="G326" s="6">
        <v>75</v>
      </c>
      <c r="H326" s="8">
        <v>0.34883720930232559</v>
      </c>
      <c r="I326" s="8">
        <v>-0.62415430907299385</v>
      </c>
      <c r="J326" s="6">
        <v>72</v>
      </c>
      <c r="K326" s="6">
        <v>16</v>
      </c>
      <c r="L326" s="8">
        <v>0.22222222222222221</v>
      </c>
      <c r="M326" s="8">
        <v>-1.2527629684953681</v>
      </c>
      <c r="N326" s="6">
        <f t="shared" si="21"/>
        <v>140</v>
      </c>
      <c r="O326" s="6">
        <f t="shared" si="22"/>
        <v>56</v>
      </c>
      <c r="P326" s="6"/>
      <c r="Q326" s="6"/>
      <c r="R326" s="7">
        <f t="shared" si="23"/>
        <v>43578</v>
      </c>
      <c r="S326" s="6">
        <v>72</v>
      </c>
      <c r="T326" s="6">
        <v>16</v>
      </c>
      <c r="V326">
        <v>43578</v>
      </c>
    </row>
    <row r="327" spans="1:22" x14ac:dyDescent="0.2">
      <c r="A327">
        <f t="shared" si="20"/>
        <v>2</v>
      </c>
      <c r="B327">
        <v>24</v>
      </c>
      <c r="C327" s="6" t="s">
        <v>13</v>
      </c>
      <c r="D327" s="6">
        <v>4</v>
      </c>
      <c r="E327" s="6">
        <v>2019</v>
      </c>
      <c r="F327" s="6">
        <v>211</v>
      </c>
      <c r="G327" s="6">
        <v>73</v>
      </c>
      <c r="H327" s="8">
        <v>0.34597156398104267</v>
      </c>
      <c r="I327" s="8">
        <v>-0.63679424400881357</v>
      </c>
      <c r="J327" s="6">
        <v>58</v>
      </c>
      <c r="K327" s="6">
        <v>11</v>
      </c>
      <c r="L327" s="8">
        <v>0.18965517241379309</v>
      </c>
      <c r="M327" s="8">
        <v>-1.452252328911688</v>
      </c>
      <c r="N327" s="6">
        <f t="shared" si="21"/>
        <v>138</v>
      </c>
      <c r="O327" s="6">
        <f t="shared" si="22"/>
        <v>47</v>
      </c>
      <c r="P327" s="6"/>
      <c r="Q327" s="6"/>
      <c r="R327" s="7">
        <f t="shared" si="23"/>
        <v>43579</v>
      </c>
      <c r="S327" s="6">
        <v>58</v>
      </c>
      <c r="T327" s="6">
        <v>11</v>
      </c>
      <c r="V327">
        <v>43579</v>
      </c>
    </row>
    <row r="328" spans="1:22" x14ac:dyDescent="0.2">
      <c r="A328">
        <f t="shared" si="20"/>
        <v>2</v>
      </c>
      <c r="B328">
        <v>25</v>
      </c>
      <c r="C328" s="6" t="s">
        <v>13</v>
      </c>
      <c r="D328" s="6">
        <v>4</v>
      </c>
      <c r="E328" s="6">
        <v>2019</v>
      </c>
      <c r="F328" s="6">
        <v>177</v>
      </c>
      <c r="G328" s="6">
        <v>64</v>
      </c>
      <c r="H328" s="8">
        <v>0.3615819209039548</v>
      </c>
      <c r="I328" s="8">
        <v>-0.56850473535266877</v>
      </c>
      <c r="J328" s="6">
        <v>69</v>
      </c>
      <c r="K328" s="6">
        <v>15</v>
      </c>
      <c r="L328" s="8">
        <v>0.21739130434782608</v>
      </c>
      <c r="M328" s="8">
        <v>-1.2809338454620645</v>
      </c>
      <c r="N328" s="6">
        <f t="shared" si="21"/>
        <v>113</v>
      </c>
      <c r="O328" s="6">
        <f t="shared" si="22"/>
        <v>54</v>
      </c>
      <c r="P328" s="6"/>
      <c r="Q328" s="6"/>
      <c r="R328" s="7">
        <f t="shared" si="23"/>
        <v>43580</v>
      </c>
      <c r="S328" s="6">
        <v>69</v>
      </c>
      <c r="T328" s="6">
        <v>15</v>
      </c>
      <c r="V328">
        <v>43580</v>
      </c>
    </row>
    <row r="329" spans="1:22" x14ac:dyDescent="0.2">
      <c r="A329">
        <f t="shared" si="20"/>
        <v>2</v>
      </c>
      <c r="B329">
        <v>26</v>
      </c>
      <c r="C329" s="6" t="s">
        <v>13</v>
      </c>
      <c r="D329" s="6">
        <v>4</v>
      </c>
      <c r="E329" s="6">
        <v>2019</v>
      </c>
      <c r="F329" s="6">
        <v>116</v>
      </c>
      <c r="G329" s="6">
        <v>28</v>
      </c>
      <c r="H329" s="8">
        <v>0.2413793103448276</v>
      </c>
      <c r="I329" s="8">
        <v>-1.1451323043030024</v>
      </c>
      <c r="J329" s="6">
        <v>56</v>
      </c>
      <c r="K329" s="6">
        <v>8</v>
      </c>
      <c r="L329" s="8">
        <v>0.14285714285714285</v>
      </c>
      <c r="M329" s="8">
        <v>-1.791759469228055</v>
      </c>
      <c r="N329" s="6">
        <f t="shared" si="21"/>
        <v>88</v>
      </c>
      <c r="O329" s="6">
        <f t="shared" si="22"/>
        <v>48</v>
      </c>
      <c r="P329" s="6"/>
      <c r="Q329" s="6"/>
      <c r="R329" s="7">
        <f t="shared" si="23"/>
        <v>43581</v>
      </c>
      <c r="S329" s="6">
        <v>56</v>
      </c>
      <c r="T329" s="6">
        <v>8</v>
      </c>
      <c r="V329">
        <v>43581</v>
      </c>
    </row>
    <row r="330" spans="1:22" x14ac:dyDescent="0.2">
      <c r="A330">
        <f t="shared" si="20"/>
        <v>2</v>
      </c>
      <c r="B330">
        <v>27</v>
      </c>
      <c r="C330" s="6" t="s">
        <v>13</v>
      </c>
      <c r="D330" s="6">
        <v>4</v>
      </c>
      <c r="E330" s="6">
        <v>2019</v>
      </c>
      <c r="F330" s="6">
        <v>123</v>
      </c>
      <c r="G330" s="6">
        <v>36</v>
      </c>
      <c r="H330" s="8">
        <v>0.29268292682926828</v>
      </c>
      <c r="I330" s="8">
        <v>-0.88238918019847368</v>
      </c>
      <c r="J330" s="6">
        <v>51</v>
      </c>
      <c r="K330" s="6">
        <v>9</v>
      </c>
      <c r="L330" s="8">
        <v>0.17647058823529413</v>
      </c>
      <c r="M330" s="8">
        <v>-1.5404450409471488</v>
      </c>
      <c r="N330" s="6">
        <f t="shared" si="21"/>
        <v>87</v>
      </c>
      <c r="O330" s="6">
        <f t="shared" si="22"/>
        <v>42</v>
      </c>
      <c r="P330" s="6"/>
      <c r="Q330" s="6"/>
      <c r="R330" s="7">
        <f t="shared" si="23"/>
        <v>43582</v>
      </c>
      <c r="S330" s="6">
        <v>51</v>
      </c>
      <c r="T330" s="6">
        <v>9</v>
      </c>
      <c r="V330">
        <v>43582</v>
      </c>
    </row>
    <row r="331" spans="1:22" x14ac:dyDescent="0.2">
      <c r="A331">
        <f t="shared" si="20"/>
        <v>2</v>
      </c>
      <c r="B331">
        <v>28</v>
      </c>
      <c r="C331" s="6" t="s">
        <v>13</v>
      </c>
      <c r="D331" s="6">
        <v>4</v>
      </c>
      <c r="E331" s="6">
        <v>2019</v>
      </c>
      <c r="F331" s="6">
        <v>235</v>
      </c>
      <c r="G331" s="6">
        <v>88</v>
      </c>
      <c r="H331" s="8">
        <v>0.37446808510638296</v>
      </c>
      <c r="I331" s="8">
        <v>-0.51309577230052983</v>
      </c>
      <c r="J331" s="6">
        <v>97</v>
      </c>
      <c r="K331" s="6">
        <v>23</v>
      </c>
      <c r="L331" s="8">
        <v>0.23711340206185566</v>
      </c>
      <c r="M331" s="8">
        <v>-1.1685708772750201</v>
      </c>
      <c r="N331" s="6">
        <f t="shared" si="21"/>
        <v>147</v>
      </c>
      <c r="O331" s="6">
        <f t="shared" si="22"/>
        <v>74</v>
      </c>
      <c r="P331" s="6"/>
      <c r="Q331" s="6"/>
      <c r="R331" s="7">
        <f t="shared" si="23"/>
        <v>43583</v>
      </c>
      <c r="S331" s="6">
        <v>97</v>
      </c>
      <c r="T331" s="6">
        <v>23</v>
      </c>
      <c r="V331">
        <v>43583</v>
      </c>
    </row>
    <row r="332" spans="1:22" x14ac:dyDescent="0.2">
      <c r="A332">
        <f t="shared" si="20"/>
        <v>2</v>
      </c>
      <c r="B332">
        <v>29</v>
      </c>
      <c r="C332" s="6" t="s">
        <v>13</v>
      </c>
      <c r="D332" s="6">
        <v>4</v>
      </c>
      <c r="E332" s="6">
        <v>2019</v>
      </c>
      <c r="F332" s="6">
        <v>202</v>
      </c>
      <c r="G332" s="6">
        <v>79</v>
      </c>
      <c r="H332" s="8">
        <v>0.3910891089108911</v>
      </c>
      <c r="I332" s="8">
        <v>-0.4427365029053959</v>
      </c>
      <c r="J332" s="6">
        <v>74</v>
      </c>
      <c r="K332" s="6">
        <v>16</v>
      </c>
      <c r="L332" s="8">
        <v>0.21621621621621623</v>
      </c>
      <c r="M332" s="8">
        <v>-1.2878542883066382</v>
      </c>
      <c r="N332" s="6">
        <f t="shared" si="21"/>
        <v>123</v>
      </c>
      <c r="O332" s="6">
        <f t="shared" si="22"/>
        <v>58</v>
      </c>
      <c r="P332" s="6"/>
      <c r="Q332" s="6"/>
      <c r="R332" s="7">
        <f t="shared" si="23"/>
        <v>43584</v>
      </c>
      <c r="S332" s="6">
        <v>74</v>
      </c>
      <c r="T332" s="6">
        <v>16</v>
      </c>
      <c r="V332">
        <v>43584</v>
      </c>
    </row>
    <row r="333" spans="1:22" x14ac:dyDescent="0.2">
      <c r="A333">
        <f t="shared" si="20"/>
        <v>2</v>
      </c>
      <c r="B333">
        <v>30</v>
      </c>
      <c r="C333" s="6" t="s">
        <v>13</v>
      </c>
      <c r="D333" s="6">
        <v>4</v>
      </c>
      <c r="E333" s="6">
        <v>2019</v>
      </c>
      <c r="F333" s="6">
        <v>211</v>
      </c>
      <c r="G333" s="6">
        <v>74</v>
      </c>
      <c r="H333" s="8">
        <v>0.35071090047393366</v>
      </c>
      <c r="I333" s="8">
        <v>-0.615915832623955</v>
      </c>
      <c r="J333" s="6">
        <v>65</v>
      </c>
      <c r="K333" s="6">
        <v>12</v>
      </c>
      <c r="L333" s="8">
        <v>0.18461538461538463</v>
      </c>
      <c r="M333" s="8">
        <v>-1.4853852637641216</v>
      </c>
      <c r="N333" s="6">
        <f t="shared" si="21"/>
        <v>137</v>
      </c>
      <c r="O333" s="6">
        <f t="shared" si="22"/>
        <v>53</v>
      </c>
      <c r="P333" s="6"/>
      <c r="Q333" s="6"/>
      <c r="R333" s="7">
        <f t="shared" si="23"/>
        <v>43585</v>
      </c>
      <c r="S333" s="6">
        <v>65</v>
      </c>
      <c r="T333" s="6">
        <v>12</v>
      </c>
      <c r="V333">
        <v>43585</v>
      </c>
    </row>
    <row r="334" spans="1:22" x14ac:dyDescent="0.2">
      <c r="A334">
        <f t="shared" si="20"/>
        <v>1</v>
      </c>
      <c r="B334">
        <v>1</v>
      </c>
      <c r="C334" s="6" t="s">
        <v>19</v>
      </c>
      <c r="D334" s="6">
        <v>5</v>
      </c>
      <c r="E334" s="6">
        <v>2019</v>
      </c>
      <c r="F334" s="6">
        <v>217</v>
      </c>
      <c r="G334" s="6">
        <v>65</v>
      </c>
      <c r="H334" s="8">
        <v>0.29953917050691242</v>
      </c>
      <c r="I334" s="8">
        <v>-0.84949325095063943</v>
      </c>
      <c r="J334" s="6">
        <v>72</v>
      </c>
      <c r="K334" s="6">
        <v>16</v>
      </c>
      <c r="L334" s="8">
        <v>0.22222222222222221</v>
      </c>
      <c r="M334" s="8">
        <v>-1.2527629684953681</v>
      </c>
      <c r="N334" s="6">
        <f t="shared" si="21"/>
        <v>152</v>
      </c>
      <c r="O334" s="6">
        <f t="shared" si="22"/>
        <v>56</v>
      </c>
      <c r="P334" s="6"/>
      <c r="Q334" s="6"/>
      <c r="R334" s="7">
        <f t="shared" si="23"/>
        <v>43586</v>
      </c>
      <c r="S334" s="6">
        <v>72</v>
      </c>
      <c r="T334" s="6">
        <v>16</v>
      </c>
      <c r="V334">
        <v>43586</v>
      </c>
    </row>
    <row r="335" spans="1:22" x14ac:dyDescent="0.2">
      <c r="A335">
        <f t="shared" si="20"/>
        <v>1</v>
      </c>
      <c r="B335">
        <v>2</v>
      </c>
      <c r="C335" s="6" t="s">
        <v>19</v>
      </c>
      <c r="D335" s="6">
        <v>5</v>
      </c>
      <c r="E335" s="6">
        <v>2019</v>
      </c>
      <c r="F335" s="6">
        <v>242</v>
      </c>
      <c r="G335" s="6">
        <v>79</v>
      </c>
      <c r="H335" s="8">
        <v>0.32644628099173556</v>
      </c>
      <c r="I335" s="8">
        <v>-0.72430234833974072</v>
      </c>
      <c r="J335" s="6">
        <v>73</v>
      </c>
      <c r="K335" s="6">
        <v>16</v>
      </c>
      <c r="L335" s="8">
        <v>0.21917808219178081</v>
      </c>
      <c r="M335" s="8">
        <v>-1.2704625455947689</v>
      </c>
      <c r="N335" s="6">
        <f t="shared" si="21"/>
        <v>163</v>
      </c>
      <c r="O335" s="6">
        <f t="shared" si="22"/>
        <v>57</v>
      </c>
      <c r="P335" s="6"/>
      <c r="Q335" s="6"/>
      <c r="R335" s="7">
        <f t="shared" si="23"/>
        <v>43587</v>
      </c>
      <c r="S335" s="6">
        <v>73</v>
      </c>
      <c r="T335" s="6">
        <v>16</v>
      </c>
      <c r="V335">
        <v>43587</v>
      </c>
    </row>
    <row r="336" spans="1:22" x14ac:dyDescent="0.2">
      <c r="A336">
        <f t="shared" si="20"/>
        <v>1</v>
      </c>
      <c r="B336">
        <v>3</v>
      </c>
      <c r="C336" s="6" t="s">
        <v>19</v>
      </c>
      <c r="D336" s="6">
        <v>5</v>
      </c>
      <c r="E336" s="6">
        <v>2019</v>
      </c>
      <c r="F336" s="6">
        <v>169</v>
      </c>
      <c r="G336" s="6">
        <v>53</v>
      </c>
      <c r="H336" s="8">
        <v>0.31360946745562129</v>
      </c>
      <c r="I336" s="8">
        <v>-0.78329827755424275</v>
      </c>
      <c r="J336" s="6">
        <v>62</v>
      </c>
      <c r="K336" s="6">
        <v>9</v>
      </c>
      <c r="L336" s="8">
        <v>0.14516129032258066</v>
      </c>
      <c r="M336" s="8">
        <v>-1.7730673362159024</v>
      </c>
      <c r="N336" s="6">
        <f t="shared" si="21"/>
        <v>116</v>
      </c>
      <c r="O336" s="6">
        <f t="shared" si="22"/>
        <v>53</v>
      </c>
      <c r="P336" s="6"/>
      <c r="Q336" s="6"/>
      <c r="R336" s="7">
        <f t="shared" si="23"/>
        <v>43588</v>
      </c>
      <c r="S336" s="6">
        <v>62</v>
      </c>
      <c r="T336" s="6">
        <v>9</v>
      </c>
      <c r="V336">
        <v>43588</v>
      </c>
    </row>
    <row r="337" spans="1:22" x14ac:dyDescent="0.2">
      <c r="A337">
        <f t="shared" si="20"/>
        <v>1</v>
      </c>
      <c r="B337">
        <v>4</v>
      </c>
      <c r="C337" s="6" t="s">
        <v>19</v>
      </c>
      <c r="D337" s="6">
        <v>5</v>
      </c>
      <c r="E337" s="6">
        <v>2019</v>
      </c>
      <c r="F337" s="6">
        <v>129</v>
      </c>
      <c r="G337" s="6">
        <v>45</v>
      </c>
      <c r="H337" s="8">
        <v>0.34883720930232559</v>
      </c>
      <c r="I337" s="8">
        <v>-0.62415430907299385</v>
      </c>
      <c r="J337" s="6">
        <v>59</v>
      </c>
      <c r="K337" s="6">
        <v>7</v>
      </c>
      <c r="L337" s="8">
        <v>0.11864406779661017</v>
      </c>
      <c r="M337" s="8">
        <v>-2.0053335695261141</v>
      </c>
      <c r="N337" s="6">
        <f t="shared" si="21"/>
        <v>84</v>
      </c>
      <c r="O337" s="6">
        <f t="shared" si="22"/>
        <v>52</v>
      </c>
      <c r="P337" s="6"/>
      <c r="Q337" s="6"/>
      <c r="R337" s="7">
        <f t="shared" si="23"/>
        <v>43589</v>
      </c>
      <c r="S337" s="6">
        <v>59</v>
      </c>
      <c r="T337" s="6">
        <v>7</v>
      </c>
      <c r="V337">
        <v>43589</v>
      </c>
    </row>
    <row r="338" spans="1:22" x14ac:dyDescent="0.2">
      <c r="A338">
        <f t="shared" si="20"/>
        <v>1</v>
      </c>
      <c r="B338">
        <v>5</v>
      </c>
      <c r="C338" s="6" t="s">
        <v>19</v>
      </c>
      <c r="D338" s="6">
        <v>5</v>
      </c>
      <c r="E338" s="6">
        <v>2019</v>
      </c>
      <c r="F338" s="6">
        <v>254</v>
      </c>
      <c r="G338" s="6">
        <v>88</v>
      </c>
      <c r="H338" s="8">
        <v>0.34645669291338582</v>
      </c>
      <c r="I338" s="8">
        <v>-0.63465097387833669</v>
      </c>
      <c r="J338" s="6">
        <v>84</v>
      </c>
      <c r="K338" s="6">
        <v>20</v>
      </c>
      <c r="L338" s="8">
        <v>0.23809523809523808</v>
      </c>
      <c r="M338" s="8">
        <v>-1.1631508098056809</v>
      </c>
      <c r="N338" s="6">
        <f t="shared" si="21"/>
        <v>166</v>
      </c>
      <c r="O338" s="6">
        <f t="shared" si="22"/>
        <v>64</v>
      </c>
      <c r="P338" s="6"/>
      <c r="Q338" s="6"/>
      <c r="R338" s="7">
        <f t="shared" si="23"/>
        <v>43590</v>
      </c>
      <c r="S338" s="6">
        <v>84</v>
      </c>
      <c r="T338" s="6">
        <v>20</v>
      </c>
      <c r="V338">
        <v>43590</v>
      </c>
    </row>
    <row r="339" spans="1:22" x14ac:dyDescent="0.2">
      <c r="A339">
        <f t="shared" si="20"/>
        <v>1</v>
      </c>
      <c r="B339">
        <v>6</v>
      </c>
      <c r="C339" s="6" t="s">
        <v>19</v>
      </c>
      <c r="D339" s="6">
        <v>5</v>
      </c>
      <c r="E339" s="6">
        <v>2019</v>
      </c>
      <c r="F339" s="6">
        <v>201</v>
      </c>
      <c r="G339" s="6">
        <v>77</v>
      </c>
      <c r="H339" s="8">
        <v>0.38308457711442784</v>
      </c>
      <c r="I339" s="8">
        <v>-0.47647614375135317</v>
      </c>
      <c r="J339" s="6">
        <v>60</v>
      </c>
      <c r="K339" s="6">
        <v>15</v>
      </c>
      <c r="L339" s="8">
        <v>0.25</v>
      </c>
      <c r="M339" s="8">
        <v>-1.0986122886681098</v>
      </c>
      <c r="N339" s="6">
        <f t="shared" si="21"/>
        <v>124</v>
      </c>
      <c r="O339" s="6">
        <f t="shared" si="22"/>
        <v>45</v>
      </c>
      <c r="P339" s="6"/>
      <c r="Q339" s="6"/>
      <c r="R339" s="7">
        <f t="shared" si="23"/>
        <v>43591</v>
      </c>
      <c r="S339" s="6">
        <v>60</v>
      </c>
      <c r="T339" s="6">
        <v>15</v>
      </c>
      <c r="V339">
        <v>43591</v>
      </c>
    </row>
    <row r="340" spans="1:22" x14ac:dyDescent="0.2">
      <c r="A340">
        <f t="shared" si="20"/>
        <v>1</v>
      </c>
      <c r="B340">
        <v>7</v>
      </c>
      <c r="C340" s="6" t="s">
        <v>19</v>
      </c>
      <c r="D340" s="6">
        <v>5</v>
      </c>
      <c r="E340" s="6">
        <v>2019</v>
      </c>
      <c r="F340" s="6">
        <v>209</v>
      </c>
      <c r="G340" s="6">
        <v>77</v>
      </c>
      <c r="H340" s="8">
        <v>0.36842105263157893</v>
      </c>
      <c r="I340" s="8">
        <v>-0.5389965007326869</v>
      </c>
      <c r="J340" s="6">
        <v>93</v>
      </c>
      <c r="K340" s="6">
        <v>14</v>
      </c>
      <c r="L340" s="8">
        <v>0.15053763440860216</v>
      </c>
      <c r="M340" s="8">
        <v>-1.7303905228517629</v>
      </c>
      <c r="N340" s="6">
        <f t="shared" si="21"/>
        <v>132</v>
      </c>
      <c r="O340" s="6">
        <f t="shared" si="22"/>
        <v>79</v>
      </c>
      <c r="P340" s="6"/>
      <c r="Q340" s="6"/>
      <c r="R340" s="7">
        <f t="shared" si="23"/>
        <v>43592</v>
      </c>
      <c r="S340" s="6">
        <v>93</v>
      </c>
      <c r="T340" s="6">
        <v>14</v>
      </c>
      <c r="V340">
        <v>43592</v>
      </c>
    </row>
    <row r="341" spans="1:22" x14ac:dyDescent="0.2">
      <c r="A341">
        <f t="shared" si="20"/>
        <v>1</v>
      </c>
      <c r="B341">
        <v>8</v>
      </c>
      <c r="C341" s="6" t="s">
        <v>19</v>
      </c>
      <c r="D341" s="6">
        <v>5</v>
      </c>
      <c r="E341" s="6">
        <v>2019</v>
      </c>
      <c r="F341" s="6">
        <v>190</v>
      </c>
      <c r="G341" s="6">
        <v>71</v>
      </c>
      <c r="H341" s="8">
        <v>0.37368421052631579</v>
      </c>
      <c r="I341" s="8">
        <v>-0.51644361607021394</v>
      </c>
      <c r="J341" s="6">
        <v>68</v>
      </c>
      <c r="K341" s="6">
        <v>11</v>
      </c>
      <c r="L341" s="8">
        <v>0.16176470588235295</v>
      </c>
      <c r="M341" s="8">
        <v>-1.6451559950361796</v>
      </c>
      <c r="N341" s="6">
        <f t="shared" si="21"/>
        <v>119</v>
      </c>
      <c r="O341" s="6">
        <f t="shared" si="22"/>
        <v>57</v>
      </c>
      <c r="P341" s="6"/>
      <c r="Q341" s="6"/>
      <c r="R341" s="7">
        <f t="shared" si="23"/>
        <v>43593</v>
      </c>
      <c r="S341" s="6">
        <v>68</v>
      </c>
      <c r="T341" s="6">
        <v>11</v>
      </c>
      <c r="V341">
        <v>43593</v>
      </c>
    </row>
    <row r="342" spans="1:22" x14ac:dyDescent="0.2">
      <c r="A342">
        <f t="shared" si="20"/>
        <v>1</v>
      </c>
      <c r="B342">
        <v>9</v>
      </c>
      <c r="C342" s="6" t="s">
        <v>19</v>
      </c>
      <c r="D342" s="6">
        <v>5</v>
      </c>
      <c r="E342" s="6">
        <v>2019</v>
      </c>
      <c r="F342" s="6">
        <v>174</v>
      </c>
      <c r="G342" s="6">
        <v>41</v>
      </c>
      <c r="H342" s="8">
        <v>0.23563218390804597</v>
      </c>
      <c r="I342" s="8">
        <v>-1.176777061517446</v>
      </c>
      <c r="J342" s="6">
        <v>88</v>
      </c>
      <c r="K342" s="6">
        <v>6</v>
      </c>
      <c r="L342" s="8">
        <v>6.8181818181818177E-2</v>
      </c>
      <c r="M342" s="8">
        <v>-2.6149597780361984</v>
      </c>
      <c r="N342" s="6">
        <f t="shared" si="21"/>
        <v>133</v>
      </c>
      <c r="O342" s="6">
        <f t="shared" si="22"/>
        <v>82</v>
      </c>
      <c r="P342" s="6"/>
      <c r="Q342" s="6"/>
      <c r="R342" s="7">
        <f t="shared" si="23"/>
        <v>43594</v>
      </c>
      <c r="S342" s="6">
        <v>88</v>
      </c>
      <c r="T342" s="6">
        <v>6</v>
      </c>
      <c r="V342">
        <v>43594</v>
      </c>
    </row>
    <row r="343" spans="1:22" x14ac:dyDescent="0.2">
      <c r="A343">
        <f t="shared" si="20"/>
        <v>1</v>
      </c>
      <c r="B343">
        <v>10</v>
      </c>
      <c r="C343" s="6" t="s">
        <v>19</v>
      </c>
      <c r="D343" s="6">
        <v>5</v>
      </c>
      <c r="E343" s="6">
        <v>2019</v>
      </c>
      <c r="F343" s="6">
        <v>155</v>
      </c>
      <c r="G343" s="6">
        <v>50</v>
      </c>
      <c r="H343" s="8">
        <v>0.32258064516129031</v>
      </c>
      <c r="I343" s="8">
        <v>-0.74193734472937745</v>
      </c>
      <c r="J343" s="6">
        <v>72</v>
      </c>
      <c r="K343" s="6">
        <v>17</v>
      </c>
      <c r="L343" s="8">
        <v>0.2361111111111111</v>
      </c>
      <c r="M343" s="8">
        <v>-1.1741198411762548</v>
      </c>
      <c r="N343" s="6">
        <f t="shared" si="21"/>
        <v>105</v>
      </c>
      <c r="O343" s="6">
        <f t="shared" si="22"/>
        <v>55</v>
      </c>
      <c r="P343" s="6"/>
      <c r="Q343" s="6"/>
      <c r="R343" s="7">
        <f t="shared" si="23"/>
        <v>43595</v>
      </c>
      <c r="S343" s="6">
        <v>72</v>
      </c>
      <c r="T343" s="6">
        <v>17</v>
      </c>
      <c r="V343">
        <v>43595</v>
      </c>
    </row>
    <row r="344" spans="1:22" x14ac:dyDescent="0.2">
      <c r="A344">
        <f t="shared" si="20"/>
        <v>1</v>
      </c>
      <c r="B344">
        <v>11</v>
      </c>
      <c r="C344" s="6" t="s">
        <v>19</v>
      </c>
      <c r="D344" s="6">
        <v>5</v>
      </c>
      <c r="E344" s="6">
        <v>2019</v>
      </c>
      <c r="F344" s="6">
        <v>139</v>
      </c>
      <c r="G344" s="6">
        <v>21</v>
      </c>
      <c r="H344" s="8">
        <v>0.15107913669064749</v>
      </c>
      <c r="I344" s="8">
        <v>-1.7261621867422419</v>
      </c>
      <c r="J344" s="6">
        <v>61</v>
      </c>
      <c r="K344" s="6">
        <v>8</v>
      </c>
      <c r="L344" s="8">
        <v>0.13114754098360656</v>
      </c>
      <c r="M344" s="8">
        <v>-1.8908503718722858</v>
      </c>
      <c r="N344" s="6">
        <f t="shared" si="21"/>
        <v>118</v>
      </c>
      <c r="O344" s="6">
        <f t="shared" si="22"/>
        <v>53</v>
      </c>
      <c r="P344" s="6"/>
      <c r="Q344" s="6"/>
      <c r="R344" s="7">
        <f t="shared" si="23"/>
        <v>43596</v>
      </c>
      <c r="S344" s="6">
        <v>61</v>
      </c>
      <c r="T344" s="6">
        <v>8</v>
      </c>
      <c r="V344">
        <v>43596</v>
      </c>
    </row>
    <row r="345" spans="1:22" x14ac:dyDescent="0.2">
      <c r="A345">
        <f t="shared" si="20"/>
        <v>1</v>
      </c>
      <c r="B345">
        <v>12</v>
      </c>
      <c r="C345" s="6" t="s">
        <v>19</v>
      </c>
      <c r="D345" s="6">
        <v>5</v>
      </c>
      <c r="E345" s="6">
        <v>2019</v>
      </c>
      <c r="F345" s="6">
        <v>242</v>
      </c>
      <c r="G345" s="6">
        <v>82</v>
      </c>
      <c r="H345" s="8">
        <v>0.33884297520661155</v>
      </c>
      <c r="I345" s="8">
        <v>-0.66845456796957392</v>
      </c>
      <c r="J345" s="6">
        <v>90</v>
      </c>
      <c r="K345" s="6">
        <v>16</v>
      </c>
      <c r="L345" s="8">
        <v>0.17777777777777778</v>
      </c>
      <c r="M345" s="8">
        <v>-1.5314763709643884</v>
      </c>
      <c r="N345" s="6">
        <f t="shared" si="21"/>
        <v>160</v>
      </c>
      <c r="O345" s="6">
        <f t="shared" si="22"/>
        <v>74</v>
      </c>
      <c r="P345" s="6"/>
      <c r="Q345" s="6"/>
      <c r="R345" s="7">
        <f t="shared" si="23"/>
        <v>43597</v>
      </c>
      <c r="S345" s="6">
        <v>90</v>
      </c>
      <c r="T345" s="6">
        <v>16</v>
      </c>
      <c r="V345">
        <v>43597</v>
      </c>
    </row>
    <row r="346" spans="1:22" x14ac:dyDescent="0.2">
      <c r="A346">
        <f t="shared" si="20"/>
        <v>1</v>
      </c>
      <c r="B346">
        <v>13</v>
      </c>
      <c r="C346" s="6" t="s">
        <v>19</v>
      </c>
      <c r="D346" s="6">
        <v>5</v>
      </c>
      <c r="E346" s="6">
        <v>2019</v>
      </c>
      <c r="F346" s="6">
        <v>177</v>
      </c>
      <c r="G346" s="6">
        <v>58</v>
      </c>
      <c r="H346" s="8">
        <v>0.32768361581920902</v>
      </c>
      <c r="I346" s="8">
        <v>-0.71868048256511019</v>
      </c>
      <c r="J346" s="6">
        <v>94</v>
      </c>
      <c r="K346" s="6">
        <v>12</v>
      </c>
      <c r="L346" s="8">
        <v>0.1276595744680851</v>
      </c>
      <c r="M346" s="8">
        <v>-1.9218125974762528</v>
      </c>
      <c r="N346" s="6">
        <f t="shared" si="21"/>
        <v>119</v>
      </c>
      <c r="O346" s="6">
        <f t="shared" si="22"/>
        <v>82</v>
      </c>
      <c r="P346" s="6"/>
      <c r="Q346" s="6"/>
      <c r="R346" s="7">
        <f t="shared" si="23"/>
        <v>43598</v>
      </c>
      <c r="S346" s="6">
        <v>94</v>
      </c>
      <c r="T346" s="6">
        <v>12</v>
      </c>
      <c r="V346">
        <v>43598</v>
      </c>
    </row>
    <row r="347" spans="1:22" x14ac:dyDescent="0.2">
      <c r="A347">
        <f t="shared" si="20"/>
        <v>1</v>
      </c>
      <c r="B347">
        <v>14</v>
      </c>
      <c r="C347" s="6" t="s">
        <v>19</v>
      </c>
      <c r="D347" s="6">
        <v>5</v>
      </c>
      <c r="E347" s="6">
        <v>2019</v>
      </c>
      <c r="F347" s="6">
        <v>209</v>
      </c>
      <c r="G347" s="6">
        <v>62</v>
      </c>
      <c r="H347" s="8">
        <v>0.29665071770334928</v>
      </c>
      <c r="I347" s="8">
        <v>-0.8632982017336448</v>
      </c>
      <c r="J347" s="6">
        <v>84</v>
      </c>
      <c r="K347" s="6">
        <v>16</v>
      </c>
      <c r="L347" s="8">
        <v>0.19047619047619047</v>
      </c>
      <c r="M347" s="8">
        <v>-1.4469189829363254</v>
      </c>
      <c r="N347" s="6">
        <f t="shared" si="21"/>
        <v>147</v>
      </c>
      <c r="O347" s="6">
        <f t="shared" si="22"/>
        <v>68</v>
      </c>
      <c r="P347" s="6"/>
      <c r="Q347" s="6"/>
      <c r="R347" s="7">
        <f t="shared" si="23"/>
        <v>43599</v>
      </c>
      <c r="S347" s="6">
        <v>84</v>
      </c>
      <c r="T347" s="6">
        <v>16</v>
      </c>
      <c r="V347">
        <v>43599</v>
      </c>
    </row>
    <row r="348" spans="1:22" x14ac:dyDescent="0.2">
      <c r="A348">
        <f t="shared" si="20"/>
        <v>1</v>
      </c>
      <c r="B348">
        <v>15</v>
      </c>
      <c r="C348" s="6" t="s">
        <v>19</v>
      </c>
      <c r="D348" s="6">
        <v>5</v>
      </c>
      <c r="E348" s="6">
        <v>2019</v>
      </c>
      <c r="F348" s="6">
        <v>223</v>
      </c>
      <c r="G348" s="6">
        <v>75</v>
      </c>
      <c r="H348" s="8">
        <v>0.33632286995515698</v>
      </c>
      <c r="I348" s="8">
        <v>-0.67972416022780435</v>
      </c>
      <c r="J348" s="6">
        <v>79</v>
      </c>
      <c r="K348" s="6">
        <v>14</v>
      </c>
      <c r="L348" s="8">
        <v>0.17721518987341772</v>
      </c>
      <c r="M348" s="8">
        <v>-1.5353299402803784</v>
      </c>
      <c r="N348" s="6">
        <f t="shared" si="21"/>
        <v>148</v>
      </c>
      <c r="O348" s="6">
        <f t="shared" si="22"/>
        <v>65</v>
      </c>
      <c r="P348" s="6"/>
      <c r="Q348" s="6"/>
      <c r="R348" s="7">
        <f t="shared" si="23"/>
        <v>43600</v>
      </c>
      <c r="S348" s="6">
        <v>79</v>
      </c>
      <c r="T348" s="6">
        <v>14</v>
      </c>
      <c r="V348">
        <v>43600</v>
      </c>
    </row>
    <row r="349" spans="1:22" x14ac:dyDescent="0.2">
      <c r="A349">
        <f t="shared" si="20"/>
        <v>2</v>
      </c>
      <c r="B349">
        <v>16</v>
      </c>
      <c r="C349" s="6" t="s">
        <v>19</v>
      </c>
      <c r="D349" s="6">
        <v>5</v>
      </c>
      <c r="E349" s="6">
        <v>2019</v>
      </c>
      <c r="F349" s="6">
        <v>215</v>
      </c>
      <c r="G349" s="6">
        <v>69</v>
      </c>
      <c r="H349" s="8">
        <v>0.32093023255813952</v>
      </c>
      <c r="I349" s="8">
        <v>-0.749500117111077</v>
      </c>
      <c r="J349" s="6">
        <v>98</v>
      </c>
      <c r="K349" s="6">
        <v>8</v>
      </c>
      <c r="L349" s="8">
        <v>8.1632653061224483E-2</v>
      </c>
      <c r="M349" s="8">
        <v>-2.4203681286504293</v>
      </c>
      <c r="N349" s="6">
        <f t="shared" si="21"/>
        <v>146</v>
      </c>
      <c r="O349" s="6">
        <f t="shared" si="22"/>
        <v>90</v>
      </c>
      <c r="P349" s="6"/>
      <c r="Q349" s="6"/>
      <c r="R349" s="7">
        <f t="shared" si="23"/>
        <v>43601</v>
      </c>
      <c r="S349" s="6">
        <v>98</v>
      </c>
      <c r="T349" s="6">
        <v>8</v>
      </c>
      <c r="V349">
        <v>43601</v>
      </c>
    </row>
    <row r="350" spans="1:22" x14ac:dyDescent="0.2">
      <c r="A350">
        <f t="shared" si="20"/>
        <v>2</v>
      </c>
      <c r="B350">
        <v>17</v>
      </c>
      <c r="C350" s="6" t="s">
        <v>19</v>
      </c>
      <c r="D350" s="6">
        <v>5</v>
      </c>
      <c r="E350" s="6">
        <v>2019</v>
      </c>
      <c r="F350" s="6">
        <v>159</v>
      </c>
      <c r="G350" s="6">
        <v>56</v>
      </c>
      <c r="H350" s="8">
        <v>0.3522012578616352</v>
      </c>
      <c r="I350" s="8">
        <v>-0.60937729749448677</v>
      </c>
      <c r="J350" s="6">
        <v>78</v>
      </c>
      <c r="K350" s="6">
        <v>16</v>
      </c>
      <c r="L350" s="8">
        <v>0.20512820512820512</v>
      </c>
      <c r="M350" s="8">
        <v>-1.3545456628053103</v>
      </c>
      <c r="N350" s="6">
        <f t="shared" si="21"/>
        <v>103</v>
      </c>
      <c r="O350" s="6">
        <f t="shared" si="22"/>
        <v>62</v>
      </c>
      <c r="P350" s="6"/>
      <c r="Q350" s="6"/>
      <c r="R350" s="7">
        <f t="shared" si="23"/>
        <v>43602</v>
      </c>
      <c r="S350" s="6">
        <v>78</v>
      </c>
      <c r="T350" s="6">
        <v>16</v>
      </c>
      <c r="V350">
        <v>43602</v>
      </c>
    </row>
    <row r="351" spans="1:22" x14ac:dyDescent="0.2">
      <c r="A351">
        <f t="shared" si="20"/>
        <v>2</v>
      </c>
      <c r="B351">
        <v>18</v>
      </c>
      <c r="C351" s="6" t="s">
        <v>19</v>
      </c>
      <c r="D351" s="6">
        <v>5</v>
      </c>
      <c r="E351" s="6">
        <v>2019</v>
      </c>
      <c r="F351" s="6">
        <v>130</v>
      </c>
      <c r="G351" s="6">
        <v>25</v>
      </c>
      <c r="H351" s="8">
        <v>0.19230769230769232</v>
      </c>
      <c r="I351" s="8">
        <v>-1.4350845252893225</v>
      </c>
      <c r="J351" s="6">
        <v>54</v>
      </c>
      <c r="K351" s="6">
        <v>10</v>
      </c>
      <c r="L351" s="8">
        <v>0.18518518518518517</v>
      </c>
      <c r="M351" s="8">
        <v>-1.4816045409242156</v>
      </c>
      <c r="N351" s="6">
        <f t="shared" si="21"/>
        <v>105</v>
      </c>
      <c r="O351" s="6">
        <f t="shared" si="22"/>
        <v>44</v>
      </c>
      <c r="P351" s="6"/>
      <c r="Q351" s="6"/>
      <c r="R351" s="7">
        <f t="shared" si="23"/>
        <v>43603</v>
      </c>
      <c r="S351" s="6">
        <v>54</v>
      </c>
      <c r="T351" s="6">
        <v>10</v>
      </c>
      <c r="V351">
        <v>43603</v>
      </c>
    </row>
    <row r="352" spans="1:22" x14ac:dyDescent="0.2">
      <c r="A352">
        <f t="shared" si="20"/>
        <v>2</v>
      </c>
      <c r="B352">
        <v>19</v>
      </c>
      <c r="C352" s="6" t="s">
        <v>19</v>
      </c>
      <c r="D352" s="6">
        <v>5</v>
      </c>
      <c r="E352" s="6">
        <v>2019</v>
      </c>
      <c r="F352" s="6">
        <v>247</v>
      </c>
      <c r="G352" s="6">
        <v>77</v>
      </c>
      <c r="H352" s="8">
        <v>0.31174089068825911</v>
      </c>
      <c r="I352" s="8">
        <v>-0.79199301519657805</v>
      </c>
      <c r="J352" s="6">
        <v>91</v>
      </c>
      <c r="K352" s="6">
        <v>19</v>
      </c>
      <c r="L352" s="8">
        <v>0.2087912087912088</v>
      </c>
      <c r="M352" s="8">
        <v>-1.3322271398496148</v>
      </c>
      <c r="N352" s="6">
        <f t="shared" si="21"/>
        <v>170</v>
      </c>
      <c r="O352" s="6">
        <f t="shared" si="22"/>
        <v>72</v>
      </c>
      <c r="P352" s="6"/>
      <c r="Q352" s="6"/>
      <c r="R352" s="7">
        <f t="shared" si="23"/>
        <v>43604</v>
      </c>
      <c r="S352" s="6">
        <v>91</v>
      </c>
      <c r="T352" s="6">
        <v>19</v>
      </c>
      <c r="V352">
        <v>43604</v>
      </c>
    </row>
    <row r="353" spans="1:22" x14ac:dyDescent="0.2">
      <c r="A353">
        <f t="shared" si="20"/>
        <v>2</v>
      </c>
      <c r="B353">
        <v>20</v>
      </c>
      <c r="C353" s="6" t="s">
        <v>19</v>
      </c>
      <c r="D353" s="6">
        <v>5</v>
      </c>
      <c r="E353" s="6">
        <v>2019</v>
      </c>
      <c r="F353" s="6">
        <v>222</v>
      </c>
      <c r="G353" s="6">
        <v>83</v>
      </c>
      <c r="H353" s="8">
        <v>0.37387387387387389</v>
      </c>
      <c r="I353" s="8">
        <v>-0.51563332533409389</v>
      </c>
      <c r="J353" s="6">
        <v>61</v>
      </c>
      <c r="K353" s="6">
        <v>14</v>
      </c>
      <c r="L353" s="8">
        <v>0.22950819672131148</v>
      </c>
      <c r="M353" s="8">
        <v>-1.2110902720947998</v>
      </c>
      <c r="N353" s="6">
        <f t="shared" si="21"/>
        <v>139</v>
      </c>
      <c r="O353" s="6">
        <f t="shared" si="22"/>
        <v>47</v>
      </c>
      <c r="P353" s="6"/>
      <c r="Q353" s="6"/>
      <c r="R353" s="7">
        <f t="shared" si="23"/>
        <v>43605</v>
      </c>
      <c r="S353" s="6">
        <v>61</v>
      </c>
      <c r="T353" s="6">
        <v>14</v>
      </c>
      <c r="V353">
        <v>43605</v>
      </c>
    </row>
    <row r="354" spans="1:22" x14ac:dyDescent="0.2">
      <c r="A354">
        <f t="shared" si="20"/>
        <v>2</v>
      </c>
      <c r="B354">
        <v>21</v>
      </c>
      <c r="C354" s="6" t="s">
        <v>19</v>
      </c>
      <c r="D354" s="6">
        <v>5</v>
      </c>
      <c r="E354" s="6">
        <v>2019</v>
      </c>
      <c r="F354" s="6">
        <v>221</v>
      </c>
      <c r="G354" s="6">
        <v>74</v>
      </c>
      <c r="H354" s="8">
        <v>0.33484162895927599</v>
      </c>
      <c r="I354" s="8">
        <v>-0.68636749357456672</v>
      </c>
      <c r="J354" s="6">
        <v>79</v>
      </c>
      <c r="K354" s="6">
        <v>21</v>
      </c>
      <c r="L354" s="8">
        <v>0.26582278481012656</v>
      </c>
      <c r="M354" s="8">
        <v>-1.0159205728229965</v>
      </c>
      <c r="N354" s="6">
        <f t="shared" si="21"/>
        <v>147</v>
      </c>
      <c r="O354" s="6">
        <f t="shared" si="22"/>
        <v>58</v>
      </c>
      <c r="P354" s="6"/>
      <c r="Q354" s="6"/>
      <c r="R354" s="7">
        <f t="shared" si="23"/>
        <v>43606</v>
      </c>
      <c r="S354" s="6">
        <v>79</v>
      </c>
      <c r="T354" s="6">
        <v>21</v>
      </c>
      <c r="V354">
        <v>43606</v>
      </c>
    </row>
    <row r="355" spans="1:22" x14ac:dyDescent="0.2">
      <c r="A355">
        <f t="shared" si="20"/>
        <v>2</v>
      </c>
      <c r="B355">
        <v>22</v>
      </c>
      <c r="C355" s="6" t="s">
        <v>19</v>
      </c>
      <c r="D355" s="6">
        <v>5</v>
      </c>
      <c r="E355" s="6">
        <v>2019</v>
      </c>
      <c r="F355" s="6">
        <v>203</v>
      </c>
      <c r="G355" s="6">
        <v>69</v>
      </c>
      <c r="H355" s="8">
        <v>0.33990147783251229</v>
      </c>
      <c r="I355" s="8">
        <v>-0.66373329535365211</v>
      </c>
      <c r="J355" s="6">
        <v>60</v>
      </c>
      <c r="K355" s="6">
        <v>15</v>
      </c>
      <c r="L355" s="8">
        <v>0.25</v>
      </c>
      <c r="M355" s="8">
        <v>-1.0986122886681098</v>
      </c>
      <c r="N355" s="6">
        <f t="shared" si="21"/>
        <v>134</v>
      </c>
      <c r="O355" s="6">
        <f t="shared" si="22"/>
        <v>45</v>
      </c>
      <c r="P355" s="6"/>
      <c r="Q355" s="6"/>
      <c r="R355" s="7">
        <f t="shared" si="23"/>
        <v>43607</v>
      </c>
      <c r="S355" s="6">
        <v>60</v>
      </c>
      <c r="T355" s="6">
        <v>15</v>
      </c>
      <c r="V355">
        <v>43607</v>
      </c>
    </row>
    <row r="356" spans="1:22" x14ac:dyDescent="0.2">
      <c r="A356">
        <f t="shared" si="20"/>
        <v>2</v>
      </c>
      <c r="B356">
        <v>23</v>
      </c>
      <c r="C356" s="6" t="s">
        <v>19</v>
      </c>
      <c r="D356" s="6">
        <v>5</v>
      </c>
      <c r="E356" s="6">
        <v>2019</v>
      </c>
      <c r="F356" s="6">
        <v>207</v>
      </c>
      <c r="G356" s="6">
        <v>66</v>
      </c>
      <c r="H356" s="8">
        <v>0.3188405797101449</v>
      </c>
      <c r="I356" s="8">
        <v>-0.75910514835174281</v>
      </c>
      <c r="J356" s="6">
        <v>68</v>
      </c>
      <c r="K356" s="6">
        <v>15</v>
      </c>
      <c r="L356" s="8">
        <v>0.22058823529411764</v>
      </c>
      <c r="M356" s="8">
        <v>-1.2622417124499119</v>
      </c>
      <c r="N356" s="6">
        <f t="shared" si="21"/>
        <v>141</v>
      </c>
      <c r="O356" s="6">
        <f t="shared" si="22"/>
        <v>53</v>
      </c>
      <c r="P356" s="6"/>
      <c r="Q356" s="6"/>
      <c r="R356" s="7">
        <f t="shared" si="23"/>
        <v>43608</v>
      </c>
      <c r="S356" s="6">
        <v>68</v>
      </c>
      <c r="T356" s="6">
        <v>15</v>
      </c>
      <c r="V356">
        <v>43608</v>
      </c>
    </row>
    <row r="357" spans="1:22" x14ac:dyDescent="0.2">
      <c r="A357">
        <f t="shared" si="20"/>
        <v>2</v>
      </c>
      <c r="B357">
        <v>24</v>
      </c>
      <c r="C357" s="6" t="s">
        <v>19</v>
      </c>
      <c r="D357" s="6">
        <v>5</v>
      </c>
      <c r="E357" s="6">
        <v>2019</v>
      </c>
      <c r="F357" s="6">
        <v>134</v>
      </c>
      <c r="G357" s="6">
        <v>53</v>
      </c>
      <c r="H357" s="8">
        <v>0.39552238805970147</v>
      </c>
      <c r="I357" s="8">
        <v>-0.42415724112031705</v>
      </c>
      <c r="J357" s="6">
        <v>81</v>
      </c>
      <c r="K357" s="6">
        <v>16</v>
      </c>
      <c r="L357" s="8">
        <v>0.19753086419753085</v>
      </c>
      <c r="M357" s="8">
        <v>-1.4017985476558559</v>
      </c>
      <c r="N357" s="6">
        <f t="shared" si="21"/>
        <v>81</v>
      </c>
      <c r="O357" s="6">
        <f t="shared" si="22"/>
        <v>65</v>
      </c>
      <c r="P357" s="6"/>
      <c r="Q357" s="6"/>
      <c r="R357" s="7">
        <f t="shared" si="23"/>
        <v>43609</v>
      </c>
      <c r="S357" s="6">
        <v>81</v>
      </c>
      <c r="T357" s="6">
        <v>16</v>
      </c>
      <c r="V357">
        <v>43609</v>
      </c>
    </row>
    <row r="358" spans="1:22" x14ac:dyDescent="0.2">
      <c r="A358">
        <f t="shared" si="20"/>
        <v>2</v>
      </c>
      <c r="B358">
        <v>25</v>
      </c>
      <c r="C358" s="6" t="s">
        <v>19</v>
      </c>
      <c r="D358" s="6">
        <v>5</v>
      </c>
      <c r="E358" s="6">
        <v>2019</v>
      </c>
      <c r="F358" s="6">
        <v>143</v>
      </c>
      <c r="G358" s="6">
        <v>33</v>
      </c>
      <c r="H358" s="8">
        <v>0.23076923076923078</v>
      </c>
      <c r="I358" s="8">
        <v>-1.2039728043259359</v>
      </c>
      <c r="J358" s="6">
        <v>69</v>
      </c>
      <c r="K358" s="6">
        <v>20</v>
      </c>
      <c r="L358" s="8">
        <v>0.28985507246376813</v>
      </c>
      <c r="M358" s="8">
        <v>-0.89608802455663561</v>
      </c>
      <c r="N358" s="6">
        <f t="shared" si="21"/>
        <v>110</v>
      </c>
      <c r="O358" s="6">
        <f t="shared" si="22"/>
        <v>49</v>
      </c>
      <c r="P358" s="6"/>
      <c r="Q358" s="6"/>
      <c r="R358" s="7">
        <f t="shared" si="23"/>
        <v>43610</v>
      </c>
      <c r="S358" s="6">
        <v>69</v>
      </c>
      <c r="T358" s="6">
        <v>20</v>
      </c>
      <c r="V358">
        <v>43610</v>
      </c>
    </row>
    <row r="359" spans="1:22" x14ac:dyDescent="0.2">
      <c r="A359">
        <f t="shared" si="20"/>
        <v>2</v>
      </c>
      <c r="B359">
        <v>26</v>
      </c>
      <c r="C359" s="6" t="s">
        <v>19</v>
      </c>
      <c r="D359" s="6">
        <v>5</v>
      </c>
      <c r="E359" s="6">
        <v>2019</v>
      </c>
      <c r="F359" s="6">
        <v>248</v>
      </c>
      <c r="G359" s="6">
        <v>80</v>
      </c>
      <c r="H359" s="8">
        <v>0.32258064516129031</v>
      </c>
      <c r="I359" s="8">
        <v>-0.74193734472937745</v>
      </c>
      <c r="J359" s="6">
        <v>102</v>
      </c>
      <c r="K359" s="6">
        <v>14</v>
      </c>
      <c r="L359" s="8">
        <v>0.13725490196078433</v>
      </c>
      <c r="M359" s="8">
        <v>-1.8382794848629478</v>
      </c>
      <c r="N359" s="6">
        <f t="shared" si="21"/>
        <v>168</v>
      </c>
      <c r="O359" s="6">
        <f t="shared" si="22"/>
        <v>88</v>
      </c>
      <c r="P359" s="6"/>
      <c r="Q359" s="6"/>
      <c r="R359" s="7">
        <f t="shared" si="23"/>
        <v>43611</v>
      </c>
      <c r="S359" s="6">
        <v>102</v>
      </c>
      <c r="T359" s="6">
        <v>14</v>
      </c>
      <c r="V359">
        <v>43611</v>
      </c>
    </row>
    <row r="360" spans="1:22" x14ac:dyDescent="0.2">
      <c r="A360">
        <f t="shared" si="20"/>
        <v>2</v>
      </c>
      <c r="B360">
        <v>27</v>
      </c>
      <c r="C360" s="6" t="s">
        <v>19</v>
      </c>
      <c r="D360" s="6">
        <v>5</v>
      </c>
      <c r="E360" s="6">
        <v>2019</v>
      </c>
      <c r="F360" s="6">
        <v>241</v>
      </c>
      <c r="G360" s="6">
        <v>75</v>
      </c>
      <c r="H360" s="8">
        <v>0.31120331950207469</v>
      </c>
      <c r="I360" s="8">
        <v>-0.79449967482023276</v>
      </c>
      <c r="J360" s="6">
        <v>72</v>
      </c>
      <c r="K360" s="6">
        <v>12</v>
      </c>
      <c r="L360" s="8">
        <v>0.16666666666666666</v>
      </c>
      <c r="M360" s="8">
        <v>-1.6094379124341005</v>
      </c>
      <c r="N360" s="6">
        <f t="shared" si="21"/>
        <v>166</v>
      </c>
      <c r="O360" s="6">
        <f t="shared" si="22"/>
        <v>60</v>
      </c>
      <c r="P360" s="6"/>
      <c r="Q360" s="6"/>
      <c r="R360" s="7">
        <f t="shared" si="23"/>
        <v>43612</v>
      </c>
      <c r="S360" s="6">
        <v>72</v>
      </c>
      <c r="T360" s="6">
        <v>12</v>
      </c>
      <c r="V360">
        <v>43612</v>
      </c>
    </row>
    <row r="361" spans="1:22" x14ac:dyDescent="0.2">
      <c r="A361">
        <f t="shared" si="20"/>
        <v>2</v>
      </c>
      <c r="B361">
        <v>28</v>
      </c>
      <c r="C361" s="6" t="s">
        <v>19</v>
      </c>
      <c r="D361" s="6">
        <v>5</v>
      </c>
      <c r="E361" s="6">
        <v>2019</v>
      </c>
      <c r="F361" s="6">
        <v>195</v>
      </c>
      <c r="G361" s="6">
        <v>79</v>
      </c>
      <c r="H361" s="8">
        <v>0.40512820512820513</v>
      </c>
      <c r="I361" s="8">
        <v>-0.38414233863934322</v>
      </c>
      <c r="J361" s="6">
        <v>85</v>
      </c>
      <c r="K361" s="6">
        <v>14</v>
      </c>
      <c r="L361" s="8">
        <v>0.16470588235294117</v>
      </c>
      <c r="M361" s="8">
        <v>-1.6236225474260568</v>
      </c>
      <c r="N361" s="6">
        <f t="shared" si="21"/>
        <v>116</v>
      </c>
      <c r="O361" s="6">
        <f t="shared" si="22"/>
        <v>71</v>
      </c>
      <c r="P361" s="6"/>
      <c r="Q361" s="6"/>
      <c r="R361" s="7">
        <f t="shared" si="23"/>
        <v>43613</v>
      </c>
      <c r="S361" s="6">
        <v>85</v>
      </c>
      <c r="T361" s="6">
        <v>14</v>
      </c>
      <c r="V361">
        <v>43613</v>
      </c>
    </row>
    <row r="362" spans="1:22" x14ac:dyDescent="0.2">
      <c r="A362">
        <f t="shared" si="20"/>
        <v>2</v>
      </c>
      <c r="B362">
        <v>29</v>
      </c>
      <c r="C362" s="6" t="s">
        <v>19</v>
      </c>
      <c r="D362" s="6">
        <v>5</v>
      </c>
      <c r="E362" s="6">
        <v>2019</v>
      </c>
      <c r="F362" s="6">
        <v>217</v>
      </c>
      <c r="G362" s="6">
        <v>61</v>
      </c>
      <c r="H362" s="8">
        <v>0.28110599078341014</v>
      </c>
      <c r="I362" s="8">
        <v>-0.93898214307622585</v>
      </c>
      <c r="J362" s="6">
        <v>77</v>
      </c>
      <c r="K362" s="6">
        <v>23</v>
      </c>
      <c r="L362" s="8">
        <v>0.29870129870129869</v>
      </c>
      <c r="M362" s="8">
        <v>-0.85348983063512474</v>
      </c>
      <c r="N362" s="6">
        <f t="shared" si="21"/>
        <v>156</v>
      </c>
      <c r="O362" s="6">
        <f t="shared" si="22"/>
        <v>54</v>
      </c>
      <c r="P362" s="6"/>
      <c r="Q362" s="6"/>
      <c r="R362" s="7">
        <f t="shared" si="23"/>
        <v>43614</v>
      </c>
      <c r="S362" s="6">
        <v>77</v>
      </c>
      <c r="T362" s="6">
        <v>23</v>
      </c>
      <c r="V362">
        <v>43614</v>
      </c>
    </row>
    <row r="363" spans="1:22" x14ac:dyDescent="0.2">
      <c r="A363">
        <f t="shared" si="20"/>
        <v>2</v>
      </c>
      <c r="B363">
        <v>30</v>
      </c>
      <c r="C363" s="6" t="s">
        <v>19</v>
      </c>
      <c r="D363" s="6">
        <v>5</v>
      </c>
      <c r="E363" s="6">
        <v>2019</v>
      </c>
      <c r="F363" s="6">
        <v>200</v>
      </c>
      <c r="G363" s="6">
        <v>69</v>
      </c>
      <c r="H363" s="8">
        <v>0.34499999999999997</v>
      </c>
      <c r="I363" s="8">
        <v>-0.64109081860389217</v>
      </c>
      <c r="J363" s="6">
        <v>100</v>
      </c>
      <c r="K363" s="6">
        <v>10</v>
      </c>
      <c r="L363" s="8">
        <v>0.1</v>
      </c>
      <c r="M363" s="8">
        <v>-2.1972245773362191</v>
      </c>
      <c r="N363" s="6">
        <f t="shared" si="21"/>
        <v>131</v>
      </c>
      <c r="O363" s="6">
        <f t="shared" si="22"/>
        <v>90</v>
      </c>
      <c r="P363" s="6"/>
      <c r="Q363" s="6"/>
      <c r="R363" s="7">
        <f t="shared" si="23"/>
        <v>43615</v>
      </c>
      <c r="S363" s="6">
        <v>100</v>
      </c>
      <c r="T363" s="6">
        <v>10</v>
      </c>
      <c r="V363">
        <v>43615</v>
      </c>
    </row>
    <row r="364" spans="1:22" x14ac:dyDescent="0.2">
      <c r="A364">
        <f t="shared" si="20"/>
        <v>2</v>
      </c>
      <c r="B364">
        <v>31</v>
      </c>
      <c r="C364" s="6" t="s">
        <v>19</v>
      </c>
      <c r="D364" s="6">
        <v>5</v>
      </c>
      <c r="E364" s="6">
        <v>2019</v>
      </c>
      <c r="F364" s="6">
        <v>170</v>
      </c>
      <c r="G364" s="6">
        <v>56</v>
      </c>
      <c r="H364" s="8">
        <v>0.32941176470588235</v>
      </c>
      <c r="I364" s="8">
        <v>-0.71084675765934624</v>
      </c>
      <c r="J364" s="6">
        <v>75</v>
      </c>
      <c r="K364" s="6">
        <v>13</v>
      </c>
      <c r="L364" s="8">
        <v>0.17333333333333334</v>
      </c>
      <c r="M364" s="8">
        <v>-1.5621850275835547</v>
      </c>
      <c r="N364" s="6">
        <f t="shared" si="21"/>
        <v>114</v>
      </c>
      <c r="O364" s="6">
        <f t="shared" si="22"/>
        <v>62</v>
      </c>
      <c r="P364" s="6"/>
      <c r="Q364" s="6"/>
      <c r="R364" s="7">
        <f t="shared" si="23"/>
        <v>43616</v>
      </c>
      <c r="S364" s="6">
        <v>75</v>
      </c>
      <c r="T364" s="6">
        <v>13</v>
      </c>
      <c r="V364">
        <v>43616</v>
      </c>
    </row>
    <row r="365" spans="1:22" x14ac:dyDescent="0.2">
      <c r="A365">
        <f t="shared" si="20"/>
        <v>1</v>
      </c>
      <c r="B365">
        <v>1</v>
      </c>
      <c r="C365" s="6" t="s">
        <v>17</v>
      </c>
      <c r="D365" s="6">
        <v>6</v>
      </c>
      <c r="E365" s="6">
        <v>2019</v>
      </c>
      <c r="F365" s="6">
        <v>116</v>
      </c>
      <c r="G365" s="6">
        <v>32</v>
      </c>
      <c r="H365" s="8">
        <v>0.27586206896551724</v>
      </c>
      <c r="I365" s="8">
        <v>-0.96508089604358716</v>
      </c>
      <c r="J365" s="6">
        <v>62</v>
      </c>
      <c r="K365" s="6">
        <v>12</v>
      </c>
      <c r="L365" s="8">
        <v>0.19354838709677419</v>
      </c>
      <c r="M365" s="8">
        <v>-1.4271163556401456</v>
      </c>
      <c r="N365" s="6">
        <f t="shared" si="21"/>
        <v>84</v>
      </c>
      <c r="O365" s="6">
        <f t="shared" si="22"/>
        <v>50</v>
      </c>
      <c r="P365" s="6"/>
      <c r="Q365" s="6"/>
      <c r="R365" s="7">
        <f t="shared" si="23"/>
        <v>43617</v>
      </c>
      <c r="S365" s="6">
        <v>62</v>
      </c>
      <c r="T365" s="6">
        <v>12</v>
      </c>
      <c r="V365">
        <v>43617</v>
      </c>
    </row>
    <row r="366" spans="1:22" x14ac:dyDescent="0.2">
      <c r="A366">
        <f t="shared" si="20"/>
        <v>1</v>
      </c>
      <c r="B366">
        <v>2</v>
      </c>
      <c r="C366" s="6" t="s">
        <v>17</v>
      </c>
      <c r="D366" s="6">
        <v>6</v>
      </c>
      <c r="E366" s="6">
        <v>2019</v>
      </c>
      <c r="F366" s="6">
        <v>234</v>
      </c>
      <c r="G366" s="6">
        <v>81</v>
      </c>
      <c r="H366" s="8">
        <v>0.34615384615384615</v>
      </c>
      <c r="I366" s="8">
        <v>-0.63598876671999671</v>
      </c>
      <c r="J366" s="6">
        <v>96</v>
      </c>
      <c r="K366" s="6">
        <v>14</v>
      </c>
      <c r="L366" s="8">
        <v>0.14583333333333334</v>
      </c>
      <c r="M366" s="8">
        <v>-1.7676619176489945</v>
      </c>
      <c r="N366" s="6">
        <f t="shared" si="21"/>
        <v>153</v>
      </c>
      <c r="O366" s="6">
        <f t="shared" si="22"/>
        <v>82</v>
      </c>
      <c r="P366" s="6"/>
      <c r="Q366" s="6"/>
      <c r="R366" s="7">
        <f t="shared" si="23"/>
        <v>43618</v>
      </c>
      <c r="S366" s="6">
        <v>96</v>
      </c>
      <c r="T366" s="6">
        <v>14</v>
      </c>
      <c r="V366">
        <v>43618</v>
      </c>
    </row>
    <row r="367" spans="1:22" x14ac:dyDescent="0.2">
      <c r="A367">
        <f t="shared" si="20"/>
        <v>1</v>
      </c>
      <c r="B367">
        <v>3</v>
      </c>
      <c r="C367" s="6" t="s">
        <v>17</v>
      </c>
      <c r="D367" s="6">
        <v>6</v>
      </c>
      <c r="E367" s="6">
        <v>2019</v>
      </c>
      <c r="F367" s="6">
        <v>231</v>
      </c>
      <c r="G367" s="6">
        <v>80</v>
      </c>
      <c r="H367" s="8">
        <v>0.34632034632034631</v>
      </c>
      <c r="I367" s="8">
        <v>-0.63525320214104264</v>
      </c>
      <c r="J367" s="6">
        <v>103</v>
      </c>
      <c r="K367" s="6">
        <v>20</v>
      </c>
      <c r="L367" s="8">
        <v>0.1941747572815534</v>
      </c>
      <c r="M367" s="8">
        <v>-1.423108334242607</v>
      </c>
      <c r="N367" s="6">
        <f t="shared" si="21"/>
        <v>151</v>
      </c>
      <c r="O367" s="6">
        <f t="shared" si="22"/>
        <v>83</v>
      </c>
      <c r="P367" s="6"/>
      <c r="Q367" s="6"/>
      <c r="R367" s="7">
        <f t="shared" si="23"/>
        <v>43619</v>
      </c>
      <c r="S367" s="6">
        <v>103</v>
      </c>
      <c r="T367" s="6">
        <v>20</v>
      </c>
      <c r="V367">
        <v>43619</v>
      </c>
    </row>
    <row r="368" spans="1:22" x14ac:dyDescent="0.2">
      <c r="A368">
        <f t="shared" si="20"/>
        <v>1</v>
      </c>
      <c r="B368">
        <v>4</v>
      </c>
      <c r="C368" s="6" t="s">
        <v>17</v>
      </c>
      <c r="D368" s="6">
        <v>6</v>
      </c>
      <c r="E368" s="6">
        <v>2019</v>
      </c>
      <c r="F368" s="6">
        <v>212</v>
      </c>
      <c r="G368" s="6">
        <v>85</v>
      </c>
      <c r="H368" s="8">
        <v>0.40094339622641512</v>
      </c>
      <c r="I368" s="8">
        <v>-0.40153582996827475</v>
      </c>
      <c r="J368" s="6">
        <v>90</v>
      </c>
      <c r="K368" s="6">
        <v>15</v>
      </c>
      <c r="L368" s="8">
        <v>0.16666666666666666</v>
      </c>
      <c r="M368" s="8">
        <v>-1.6094379124341005</v>
      </c>
      <c r="N368" s="6">
        <f t="shared" si="21"/>
        <v>127</v>
      </c>
      <c r="O368" s="6">
        <f t="shared" si="22"/>
        <v>75</v>
      </c>
      <c r="P368" s="6"/>
      <c r="Q368" s="6"/>
      <c r="R368" s="7">
        <f t="shared" si="23"/>
        <v>43620</v>
      </c>
      <c r="S368" s="6">
        <v>90</v>
      </c>
      <c r="T368" s="6">
        <v>15</v>
      </c>
      <c r="V368">
        <v>43620</v>
      </c>
    </row>
    <row r="369" spans="1:22" x14ac:dyDescent="0.2">
      <c r="A369">
        <f t="shared" si="20"/>
        <v>1</v>
      </c>
      <c r="B369">
        <v>5</v>
      </c>
      <c r="C369" s="6" t="s">
        <v>17</v>
      </c>
      <c r="D369" s="6">
        <v>6</v>
      </c>
      <c r="E369" s="6">
        <v>2019</v>
      </c>
      <c r="F369" s="6">
        <v>181</v>
      </c>
      <c r="G369" s="6">
        <v>68</v>
      </c>
      <c r="H369" s="8">
        <v>0.37569060773480661</v>
      </c>
      <c r="I369" s="8">
        <v>-0.50788011353623397</v>
      </c>
      <c r="J369" s="6">
        <v>67</v>
      </c>
      <c r="K369" s="6">
        <v>7</v>
      </c>
      <c r="L369" s="8">
        <v>0.1044776119402985</v>
      </c>
      <c r="M369" s="8">
        <v>-2.1484344131667874</v>
      </c>
      <c r="N369" s="6">
        <f t="shared" si="21"/>
        <v>113</v>
      </c>
      <c r="O369" s="6">
        <f t="shared" si="22"/>
        <v>60</v>
      </c>
      <c r="P369" s="6"/>
      <c r="Q369" s="6"/>
      <c r="R369" s="7">
        <f t="shared" si="23"/>
        <v>43621</v>
      </c>
      <c r="S369" s="6">
        <v>67</v>
      </c>
      <c r="T369" s="6">
        <v>7</v>
      </c>
      <c r="V369">
        <v>43621</v>
      </c>
    </row>
    <row r="370" spans="1:22" x14ac:dyDescent="0.2">
      <c r="A370">
        <f t="shared" si="20"/>
        <v>1</v>
      </c>
      <c r="B370">
        <v>6</v>
      </c>
      <c r="C370" s="6" t="s">
        <v>17</v>
      </c>
      <c r="D370" s="6">
        <v>6</v>
      </c>
      <c r="E370" s="6">
        <v>2019</v>
      </c>
      <c r="F370" s="6">
        <v>225</v>
      </c>
      <c r="G370" s="6">
        <v>68</v>
      </c>
      <c r="H370" s="8">
        <v>0.30222222222222223</v>
      </c>
      <c r="I370" s="8">
        <v>-0.8367381001722014</v>
      </c>
      <c r="J370" s="6">
        <v>83</v>
      </c>
      <c r="K370" s="6">
        <v>11</v>
      </c>
      <c r="L370" s="8">
        <v>0.13253012048192772</v>
      </c>
      <c r="M370" s="8">
        <v>-1.8787708462176846</v>
      </c>
      <c r="N370" s="6">
        <f t="shared" si="21"/>
        <v>157</v>
      </c>
      <c r="O370" s="6">
        <f t="shared" si="22"/>
        <v>72</v>
      </c>
      <c r="P370" s="6"/>
      <c r="Q370" s="6"/>
      <c r="R370" s="7">
        <f t="shared" si="23"/>
        <v>43622</v>
      </c>
      <c r="S370" s="6">
        <v>83</v>
      </c>
      <c r="T370" s="6">
        <v>11</v>
      </c>
      <c r="V370">
        <v>43622</v>
      </c>
    </row>
    <row r="371" spans="1:22" x14ac:dyDescent="0.2">
      <c r="A371">
        <f t="shared" si="20"/>
        <v>1</v>
      </c>
      <c r="B371">
        <v>7</v>
      </c>
      <c r="C371" s="6" t="s">
        <v>17</v>
      </c>
      <c r="D371" s="6">
        <v>6</v>
      </c>
      <c r="E371" s="6">
        <v>2019</v>
      </c>
      <c r="F371" s="6">
        <v>154</v>
      </c>
      <c r="G371" s="6">
        <v>49</v>
      </c>
      <c r="H371" s="8">
        <v>0.31818181818181818</v>
      </c>
      <c r="I371" s="8">
        <v>-0.76214005204689683</v>
      </c>
      <c r="J371" s="6">
        <v>77</v>
      </c>
      <c r="K371" s="6">
        <v>9</v>
      </c>
      <c r="L371" s="8">
        <v>0.11688311688311688</v>
      </c>
      <c r="M371" s="8">
        <v>-2.0222831278398874</v>
      </c>
      <c r="N371" s="6">
        <f t="shared" si="21"/>
        <v>105</v>
      </c>
      <c r="O371" s="6">
        <f t="shared" si="22"/>
        <v>68</v>
      </c>
      <c r="P371" s="6"/>
      <c r="Q371" s="6"/>
      <c r="R371" s="7">
        <f t="shared" si="23"/>
        <v>43623</v>
      </c>
      <c r="S371" s="6">
        <v>77</v>
      </c>
      <c r="T371" s="6">
        <v>9</v>
      </c>
      <c r="V371">
        <v>43623</v>
      </c>
    </row>
    <row r="372" spans="1:22" x14ac:dyDescent="0.2">
      <c r="A372">
        <f t="shared" si="20"/>
        <v>1</v>
      </c>
      <c r="B372">
        <v>8</v>
      </c>
      <c r="C372" s="6" t="s">
        <v>17</v>
      </c>
      <c r="D372" s="6">
        <v>6</v>
      </c>
      <c r="E372" s="6">
        <v>2019</v>
      </c>
      <c r="F372" s="6">
        <v>135</v>
      </c>
      <c r="G372" s="6">
        <v>34</v>
      </c>
      <c r="H372" s="8">
        <v>0.25185185185185183</v>
      </c>
      <c r="I372" s="8">
        <v>-1.0887599922250983</v>
      </c>
      <c r="J372" s="6">
        <v>73</v>
      </c>
      <c r="K372" s="6">
        <v>17</v>
      </c>
      <c r="L372" s="8">
        <v>0.23287671232876711</v>
      </c>
      <c r="M372" s="8">
        <v>-1.1921383466789333</v>
      </c>
      <c r="N372" s="6">
        <f t="shared" si="21"/>
        <v>101</v>
      </c>
      <c r="O372" s="6">
        <f t="shared" si="22"/>
        <v>56</v>
      </c>
      <c r="P372" s="6"/>
      <c r="Q372" s="6"/>
      <c r="R372" s="7">
        <f t="shared" si="23"/>
        <v>43624</v>
      </c>
      <c r="S372" s="6">
        <v>73</v>
      </c>
      <c r="T372" s="6">
        <v>17</v>
      </c>
      <c r="V372">
        <v>43624</v>
      </c>
    </row>
    <row r="373" spans="1:22" x14ac:dyDescent="0.2">
      <c r="A373">
        <f t="shared" si="20"/>
        <v>1</v>
      </c>
      <c r="B373">
        <v>9</v>
      </c>
      <c r="C373" s="6" t="s">
        <v>17</v>
      </c>
      <c r="D373" s="6">
        <v>6</v>
      </c>
      <c r="E373" s="6">
        <v>2019</v>
      </c>
      <c r="F373" s="6">
        <v>142</v>
      </c>
      <c r="G373" s="6">
        <v>39</v>
      </c>
      <c r="H373" s="8">
        <v>0.27464788732394368</v>
      </c>
      <c r="I373" s="8">
        <v>-0.97116734209998923</v>
      </c>
      <c r="J373" s="6">
        <v>76</v>
      </c>
      <c r="K373" s="6">
        <v>14</v>
      </c>
      <c r="L373" s="8">
        <v>0.18421052631578946</v>
      </c>
      <c r="M373" s="8">
        <v>-1.488077055429833</v>
      </c>
      <c r="N373" s="6">
        <f t="shared" si="21"/>
        <v>103</v>
      </c>
      <c r="O373" s="6">
        <f t="shared" si="22"/>
        <v>62</v>
      </c>
      <c r="P373" s="6"/>
      <c r="Q373" s="6"/>
      <c r="R373" s="7">
        <f t="shared" si="23"/>
        <v>43625</v>
      </c>
      <c r="S373" s="6">
        <v>76</v>
      </c>
      <c r="T373" s="6">
        <v>14</v>
      </c>
      <c r="V373">
        <v>43625</v>
      </c>
    </row>
    <row r="374" spans="1:22" x14ac:dyDescent="0.2">
      <c r="A374">
        <f t="shared" si="20"/>
        <v>1</v>
      </c>
      <c r="B374">
        <v>10</v>
      </c>
      <c r="C374" s="6" t="s">
        <v>17</v>
      </c>
      <c r="D374" s="6">
        <v>6</v>
      </c>
      <c r="E374" s="6">
        <v>2019</v>
      </c>
      <c r="F374" s="6">
        <v>271</v>
      </c>
      <c r="G374" s="6">
        <v>82</v>
      </c>
      <c r="H374" s="8">
        <v>0.30258302583025831</v>
      </c>
      <c r="I374" s="8">
        <v>-0.83502776779538923</v>
      </c>
      <c r="J374" s="6">
        <v>72</v>
      </c>
      <c r="K374" s="6">
        <v>15</v>
      </c>
      <c r="L374" s="8">
        <v>0.20833333333333334</v>
      </c>
      <c r="M374" s="8">
        <v>-1.33500106673234</v>
      </c>
      <c r="N374" s="6">
        <f t="shared" si="21"/>
        <v>189</v>
      </c>
      <c r="O374" s="6">
        <f t="shared" si="22"/>
        <v>57</v>
      </c>
      <c r="P374" s="6"/>
      <c r="Q374" s="6"/>
      <c r="R374" s="7">
        <f t="shared" si="23"/>
        <v>43626</v>
      </c>
      <c r="S374" s="6">
        <v>72</v>
      </c>
      <c r="T374" s="6">
        <v>15</v>
      </c>
      <c r="V374">
        <v>43626</v>
      </c>
    </row>
    <row r="375" spans="1:22" x14ac:dyDescent="0.2">
      <c r="A375">
        <f t="shared" si="20"/>
        <v>1</v>
      </c>
      <c r="B375">
        <v>11</v>
      </c>
      <c r="C375" s="6" t="s">
        <v>17</v>
      </c>
      <c r="D375" s="6">
        <v>6</v>
      </c>
      <c r="E375" s="6">
        <v>2019</v>
      </c>
      <c r="F375" s="6">
        <v>234</v>
      </c>
      <c r="G375" s="6">
        <v>84</v>
      </c>
      <c r="H375" s="8">
        <v>0.35897435897435898</v>
      </c>
      <c r="I375" s="8">
        <v>-0.57981849525294205</v>
      </c>
      <c r="J375" s="6">
        <v>81</v>
      </c>
      <c r="K375" s="6">
        <v>13</v>
      </c>
      <c r="L375" s="8">
        <v>0.16049382716049382</v>
      </c>
      <c r="M375" s="8">
        <v>-1.65455834771457</v>
      </c>
      <c r="N375" s="6">
        <f t="shared" si="21"/>
        <v>150</v>
      </c>
      <c r="O375" s="6">
        <f t="shared" si="22"/>
        <v>68</v>
      </c>
      <c r="P375" s="6"/>
      <c r="Q375" s="6"/>
      <c r="R375" s="7">
        <f t="shared" si="23"/>
        <v>43627</v>
      </c>
      <c r="S375" s="6">
        <v>81</v>
      </c>
      <c r="T375" s="6">
        <v>13</v>
      </c>
      <c r="V375">
        <v>43627</v>
      </c>
    </row>
    <row r="376" spans="1:22" x14ac:dyDescent="0.2">
      <c r="A376">
        <f t="shared" si="20"/>
        <v>1</v>
      </c>
      <c r="B376">
        <v>12</v>
      </c>
      <c r="C376" s="6" t="s">
        <v>17</v>
      </c>
      <c r="D376" s="6">
        <v>6</v>
      </c>
      <c r="E376" s="6">
        <v>2019</v>
      </c>
      <c r="F376" s="6">
        <v>194</v>
      </c>
      <c r="G376" s="6">
        <v>77</v>
      </c>
      <c r="H376" s="8">
        <v>0.39690721649484534</v>
      </c>
      <c r="I376" s="8">
        <v>-0.41836851294407246</v>
      </c>
      <c r="J376" s="6">
        <v>97</v>
      </c>
      <c r="K376" s="6">
        <v>17</v>
      </c>
      <c r="L376" s="8">
        <v>0.17525773195876287</v>
      </c>
      <c r="M376" s="8">
        <v>-1.5488132906176655</v>
      </c>
      <c r="N376" s="6">
        <f t="shared" si="21"/>
        <v>117</v>
      </c>
      <c r="O376" s="6">
        <f t="shared" si="22"/>
        <v>80</v>
      </c>
      <c r="P376" s="6"/>
      <c r="Q376" s="6"/>
      <c r="R376" s="7">
        <f t="shared" si="23"/>
        <v>43628</v>
      </c>
      <c r="S376" s="6">
        <v>97</v>
      </c>
      <c r="T376" s="6">
        <v>17</v>
      </c>
      <c r="V376">
        <v>43628</v>
      </c>
    </row>
    <row r="377" spans="1:22" x14ac:dyDescent="0.2">
      <c r="A377">
        <f t="shared" si="20"/>
        <v>1</v>
      </c>
      <c r="B377">
        <v>13</v>
      </c>
      <c r="C377" s="6" t="s">
        <v>17</v>
      </c>
      <c r="D377" s="6">
        <v>6</v>
      </c>
      <c r="E377" s="6">
        <v>2019</v>
      </c>
      <c r="F377" s="6">
        <v>261</v>
      </c>
      <c r="G377" s="6">
        <v>74</v>
      </c>
      <c r="H377" s="8">
        <v>0.28352490421455939</v>
      </c>
      <c r="I377" s="8">
        <v>-0.92704352365041698</v>
      </c>
      <c r="J377" s="6">
        <v>94</v>
      </c>
      <c r="K377" s="6">
        <v>8</v>
      </c>
      <c r="L377" s="8">
        <v>8.5106382978723402E-2</v>
      </c>
      <c r="M377" s="8">
        <v>-2.374905754573672</v>
      </c>
      <c r="N377" s="6">
        <f t="shared" si="21"/>
        <v>187</v>
      </c>
      <c r="O377" s="6">
        <f t="shared" si="22"/>
        <v>86</v>
      </c>
      <c r="P377" s="6"/>
      <c r="Q377" s="6"/>
      <c r="R377" s="7">
        <f t="shared" si="23"/>
        <v>43629</v>
      </c>
      <c r="S377" s="6">
        <v>94</v>
      </c>
      <c r="T377" s="6">
        <v>8</v>
      </c>
      <c r="V377">
        <v>43629</v>
      </c>
    </row>
    <row r="378" spans="1:22" x14ac:dyDescent="0.2">
      <c r="A378">
        <f t="shared" si="20"/>
        <v>1</v>
      </c>
      <c r="B378">
        <v>14</v>
      </c>
      <c r="C378" s="6" t="s">
        <v>17</v>
      </c>
      <c r="D378" s="6">
        <v>6</v>
      </c>
      <c r="E378" s="6">
        <v>2019</v>
      </c>
      <c r="F378" s="6">
        <v>156</v>
      </c>
      <c r="G378" s="6">
        <v>53</v>
      </c>
      <c r="H378" s="8">
        <v>0.33974358974358976</v>
      </c>
      <c r="I378" s="8">
        <v>-0.66443707467751389</v>
      </c>
      <c r="J378" s="6">
        <v>84</v>
      </c>
      <c r="K378" s="6">
        <v>15</v>
      </c>
      <c r="L378" s="8">
        <v>0.17857142857142858</v>
      </c>
      <c r="M378" s="8">
        <v>-1.5260563034950492</v>
      </c>
      <c r="N378" s="6">
        <f t="shared" si="21"/>
        <v>103</v>
      </c>
      <c r="O378" s="6">
        <f t="shared" si="22"/>
        <v>69</v>
      </c>
      <c r="P378" s="6"/>
      <c r="Q378" s="6"/>
      <c r="R378" s="7">
        <f t="shared" si="23"/>
        <v>43630</v>
      </c>
      <c r="S378" s="6">
        <v>84</v>
      </c>
      <c r="T378" s="6">
        <v>15</v>
      </c>
      <c r="V378">
        <v>43630</v>
      </c>
    </row>
    <row r="379" spans="1:22" x14ac:dyDescent="0.2">
      <c r="A379">
        <f t="shared" si="20"/>
        <v>1</v>
      </c>
      <c r="B379">
        <v>15</v>
      </c>
      <c r="C379" s="6" t="s">
        <v>17</v>
      </c>
      <c r="D379" s="6">
        <v>6</v>
      </c>
      <c r="E379" s="6">
        <v>2019</v>
      </c>
      <c r="F379" s="6">
        <v>121</v>
      </c>
      <c r="G379" s="6">
        <v>30</v>
      </c>
      <c r="H379" s="8">
        <v>0.24793388429752067</v>
      </c>
      <c r="I379" s="8">
        <v>-1.1096621248546945</v>
      </c>
      <c r="J379" s="6">
        <v>71</v>
      </c>
      <c r="K379" s="6">
        <v>6</v>
      </c>
      <c r="L379" s="8">
        <v>8.4507042253521125E-2</v>
      </c>
      <c r="M379" s="8">
        <v>-2.3826278006675823</v>
      </c>
      <c r="N379" s="6">
        <f t="shared" si="21"/>
        <v>91</v>
      </c>
      <c r="O379" s="6">
        <f t="shared" si="22"/>
        <v>65</v>
      </c>
      <c r="P379" s="6"/>
      <c r="Q379" s="6"/>
      <c r="R379" s="7">
        <f t="shared" si="23"/>
        <v>43631</v>
      </c>
      <c r="S379" s="6">
        <v>71</v>
      </c>
      <c r="T379" s="6">
        <v>6</v>
      </c>
      <c r="V379">
        <v>43631</v>
      </c>
    </row>
    <row r="380" spans="1:22" x14ac:dyDescent="0.2">
      <c r="A380">
        <f t="shared" si="20"/>
        <v>2</v>
      </c>
      <c r="B380">
        <v>16</v>
      </c>
      <c r="C380" s="6" t="s">
        <v>17</v>
      </c>
      <c r="D380" s="6">
        <v>6</v>
      </c>
      <c r="E380" s="6">
        <v>2019</v>
      </c>
      <c r="F380" s="6">
        <v>246</v>
      </c>
      <c r="G380" s="6">
        <v>87</v>
      </c>
      <c r="H380" s="8">
        <v>0.35365853658536583</v>
      </c>
      <c r="I380" s="8">
        <v>-0.60299608356564782</v>
      </c>
      <c r="J380" s="6">
        <v>86</v>
      </c>
      <c r="K380" s="6">
        <v>20</v>
      </c>
      <c r="L380" s="8">
        <v>0.23255813953488372</v>
      </c>
      <c r="M380" s="8">
        <v>-1.1939224684724346</v>
      </c>
      <c r="N380" s="6">
        <f t="shared" si="21"/>
        <v>159</v>
      </c>
      <c r="O380" s="6">
        <f t="shared" si="22"/>
        <v>66</v>
      </c>
      <c r="P380" s="6"/>
      <c r="Q380" s="6"/>
      <c r="R380" s="7">
        <f t="shared" si="23"/>
        <v>43632</v>
      </c>
      <c r="S380" s="6">
        <v>86</v>
      </c>
      <c r="T380" s="6">
        <v>20</v>
      </c>
      <c r="V380">
        <v>43632</v>
      </c>
    </row>
    <row r="381" spans="1:22" x14ac:dyDescent="0.2">
      <c r="A381">
        <f t="shared" si="20"/>
        <v>2</v>
      </c>
      <c r="B381">
        <v>17</v>
      </c>
      <c r="C381" s="6" t="s">
        <v>17</v>
      </c>
      <c r="D381" s="6">
        <v>6</v>
      </c>
      <c r="E381" s="6">
        <v>2019</v>
      </c>
      <c r="F381" s="6">
        <v>196</v>
      </c>
      <c r="G381" s="6">
        <v>75</v>
      </c>
      <c r="H381" s="8">
        <v>0.38265306122448978</v>
      </c>
      <c r="I381" s="8">
        <v>-0.47830243206043055</v>
      </c>
      <c r="J381" s="6">
        <v>81</v>
      </c>
      <c r="K381" s="6">
        <v>10</v>
      </c>
      <c r="L381" s="8">
        <v>0.12345679012345678</v>
      </c>
      <c r="M381" s="8">
        <v>-1.9600947840472698</v>
      </c>
      <c r="N381" s="6">
        <f t="shared" si="21"/>
        <v>121</v>
      </c>
      <c r="O381" s="6">
        <f t="shared" si="22"/>
        <v>71</v>
      </c>
      <c r="P381" s="6"/>
      <c r="Q381" s="6"/>
      <c r="R381" s="7">
        <f t="shared" si="23"/>
        <v>43633</v>
      </c>
      <c r="S381" s="6">
        <v>81</v>
      </c>
      <c r="T381" s="6">
        <v>10</v>
      </c>
      <c r="V381">
        <v>43633</v>
      </c>
    </row>
    <row r="382" spans="1:22" x14ac:dyDescent="0.2">
      <c r="A382">
        <f t="shared" si="20"/>
        <v>2</v>
      </c>
      <c r="B382">
        <v>18</v>
      </c>
      <c r="C382" s="6" t="s">
        <v>17</v>
      </c>
      <c r="D382" s="6">
        <v>6</v>
      </c>
      <c r="E382" s="6">
        <v>2019</v>
      </c>
      <c r="F382" s="6">
        <v>209</v>
      </c>
      <c r="G382" s="6">
        <v>74</v>
      </c>
      <c r="H382" s="8">
        <v>0.35406698564593303</v>
      </c>
      <c r="I382" s="8">
        <v>-0.60120968523425944</v>
      </c>
      <c r="J382" s="6">
        <v>89</v>
      </c>
      <c r="K382" s="6">
        <v>10</v>
      </c>
      <c r="L382" s="8">
        <v>0.11235955056179775</v>
      </c>
      <c r="M382" s="8">
        <v>-2.0668627594729756</v>
      </c>
      <c r="N382" s="6">
        <f t="shared" si="21"/>
        <v>135</v>
      </c>
      <c r="O382" s="6">
        <f t="shared" si="22"/>
        <v>79</v>
      </c>
      <c r="P382" s="6"/>
      <c r="Q382" s="6"/>
      <c r="R382" s="7">
        <f t="shared" si="23"/>
        <v>43634</v>
      </c>
      <c r="S382" s="6">
        <v>89</v>
      </c>
      <c r="T382" s="6">
        <v>10</v>
      </c>
      <c r="V382">
        <v>43634</v>
      </c>
    </row>
    <row r="383" spans="1:22" x14ac:dyDescent="0.2">
      <c r="A383">
        <f t="shared" si="20"/>
        <v>2</v>
      </c>
      <c r="B383">
        <v>19</v>
      </c>
      <c r="C383" s="6" t="s">
        <v>17</v>
      </c>
      <c r="D383" s="6">
        <v>6</v>
      </c>
      <c r="E383" s="6">
        <v>2019</v>
      </c>
      <c r="F383" s="6">
        <v>198</v>
      </c>
      <c r="G383" s="6">
        <v>79</v>
      </c>
      <c r="H383" s="8">
        <v>0.39898989898989901</v>
      </c>
      <c r="I383" s="8">
        <v>-0.40967564064450779</v>
      </c>
      <c r="J383" s="6">
        <v>97</v>
      </c>
      <c r="K383" s="6">
        <v>11</v>
      </c>
      <c r="L383" s="8">
        <v>0.1134020618556701</v>
      </c>
      <c r="M383" s="8">
        <v>-2.0564520234551371</v>
      </c>
      <c r="N383" s="6">
        <f t="shared" si="21"/>
        <v>119</v>
      </c>
      <c r="O383" s="6">
        <f t="shared" si="22"/>
        <v>86</v>
      </c>
      <c r="P383" s="6"/>
      <c r="Q383" s="6"/>
      <c r="R383" s="7">
        <f t="shared" si="23"/>
        <v>43635</v>
      </c>
      <c r="S383" s="6">
        <v>97</v>
      </c>
      <c r="T383" s="6">
        <v>11</v>
      </c>
      <c r="V383">
        <v>43635</v>
      </c>
    </row>
    <row r="384" spans="1:22" x14ac:dyDescent="0.2">
      <c r="A384">
        <f t="shared" si="20"/>
        <v>2</v>
      </c>
      <c r="B384">
        <v>20</v>
      </c>
      <c r="C384" s="6" t="s">
        <v>17</v>
      </c>
      <c r="D384" s="6">
        <v>6</v>
      </c>
      <c r="E384" s="6">
        <v>2019</v>
      </c>
      <c r="F384" s="6">
        <v>210</v>
      </c>
      <c r="G384" s="6">
        <v>77</v>
      </c>
      <c r="H384" s="8">
        <v>0.36666666666666664</v>
      </c>
      <c r="I384" s="8">
        <v>-0.54654370636806993</v>
      </c>
      <c r="J384" s="6">
        <v>91</v>
      </c>
      <c r="K384" s="6">
        <v>17</v>
      </c>
      <c r="L384" s="8">
        <v>0.18681318681318682</v>
      </c>
      <c r="M384" s="8">
        <v>-1.4708517491479536</v>
      </c>
      <c r="N384" s="6">
        <f t="shared" si="21"/>
        <v>133</v>
      </c>
      <c r="O384" s="6">
        <f t="shared" si="22"/>
        <v>74</v>
      </c>
      <c r="P384" s="6"/>
      <c r="Q384" s="6"/>
      <c r="R384" s="7">
        <f t="shared" si="23"/>
        <v>43636</v>
      </c>
      <c r="S384" s="6">
        <v>91</v>
      </c>
      <c r="T384" s="6">
        <v>17</v>
      </c>
      <c r="V384">
        <v>43636</v>
      </c>
    </row>
    <row r="385" spans="1:22" x14ac:dyDescent="0.2">
      <c r="A385">
        <f t="shared" si="20"/>
        <v>2</v>
      </c>
      <c r="B385">
        <v>21</v>
      </c>
      <c r="C385" s="6" t="s">
        <v>17</v>
      </c>
      <c r="D385" s="6">
        <v>6</v>
      </c>
      <c r="E385" s="6">
        <v>2019</v>
      </c>
      <c r="F385" s="6">
        <v>159</v>
      </c>
      <c r="G385" s="6">
        <v>53</v>
      </c>
      <c r="H385" s="8">
        <v>0.33333333333333331</v>
      </c>
      <c r="I385" s="8">
        <v>-0.6931471805599454</v>
      </c>
      <c r="J385" s="6">
        <v>81</v>
      </c>
      <c r="K385" s="6">
        <v>13</v>
      </c>
      <c r="L385" s="8">
        <v>0.16049382716049382</v>
      </c>
      <c r="M385" s="8">
        <v>-1.65455834771457</v>
      </c>
      <c r="N385" s="6">
        <f t="shared" si="21"/>
        <v>106</v>
      </c>
      <c r="O385" s="6">
        <f t="shared" si="22"/>
        <v>68</v>
      </c>
      <c r="P385" s="6"/>
      <c r="Q385" s="6"/>
      <c r="R385" s="7">
        <f t="shared" si="23"/>
        <v>43637</v>
      </c>
      <c r="S385" s="6">
        <v>81</v>
      </c>
      <c r="T385" s="6">
        <v>13</v>
      </c>
      <c r="V385">
        <v>43637</v>
      </c>
    </row>
    <row r="386" spans="1:22" x14ac:dyDescent="0.2">
      <c r="A386">
        <f t="shared" ref="A386:A449" si="24">IF(B386&lt;16,1,2)</f>
        <v>2</v>
      </c>
      <c r="B386">
        <v>22</v>
      </c>
      <c r="C386" s="6" t="s">
        <v>17</v>
      </c>
      <c r="D386" s="6">
        <v>6</v>
      </c>
      <c r="E386" s="6">
        <v>2019</v>
      </c>
      <c r="F386" s="6">
        <v>130</v>
      </c>
      <c r="G386" s="6">
        <v>30</v>
      </c>
      <c r="H386" s="8">
        <v>0.23076923076923078</v>
      </c>
      <c r="I386" s="8">
        <v>-1.2039728043259359</v>
      </c>
      <c r="J386" s="6">
        <v>80</v>
      </c>
      <c r="K386" s="6">
        <v>9</v>
      </c>
      <c r="L386" s="8">
        <v>0.1125</v>
      </c>
      <c r="M386" s="8">
        <v>-2.0654552997050959</v>
      </c>
      <c r="N386" s="6">
        <f t="shared" ref="N386:N449" si="25">F386-G386</f>
        <v>100</v>
      </c>
      <c r="O386" s="6">
        <f t="shared" ref="O386:O449" si="26">J386-K386</f>
        <v>71</v>
      </c>
      <c r="P386" s="6"/>
      <c r="Q386" s="6"/>
      <c r="R386" s="7">
        <f t="shared" ref="R386:R449" si="27">DATE(E386,D386,B386)</f>
        <v>43638</v>
      </c>
      <c r="S386" s="6">
        <v>80</v>
      </c>
      <c r="T386" s="6">
        <v>9</v>
      </c>
      <c r="V386">
        <v>43638</v>
      </c>
    </row>
    <row r="387" spans="1:22" x14ac:dyDescent="0.2">
      <c r="A387">
        <f t="shared" si="24"/>
        <v>2</v>
      </c>
      <c r="B387">
        <v>23</v>
      </c>
      <c r="C387" s="6" t="s">
        <v>17</v>
      </c>
      <c r="D387" s="6">
        <v>6</v>
      </c>
      <c r="E387" s="6">
        <v>2019</v>
      </c>
      <c r="F387" s="6">
        <v>250</v>
      </c>
      <c r="G387" s="6">
        <v>65</v>
      </c>
      <c r="H387" s="8">
        <v>0.26</v>
      </c>
      <c r="I387" s="8">
        <v>-1.0459685551826876</v>
      </c>
      <c r="J387" s="6">
        <v>117</v>
      </c>
      <c r="K387" s="6">
        <v>19</v>
      </c>
      <c r="L387" s="8">
        <v>0.1623931623931624</v>
      </c>
      <c r="M387" s="8">
        <v>-1.6405284995041316</v>
      </c>
      <c r="N387" s="6">
        <f t="shared" si="25"/>
        <v>185</v>
      </c>
      <c r="O387" s="6">
        <f t="shared" si="26"/>
        <v>98</v>
      </c>
      <c r="P387" s="6"/>
      <c r="Q387" s="6"/>
      <c r="R387" s="7">
        <f t="shared" si="27"/>
        <v>43639</v>
      </c>
      <c r="S387" s="6">
        <v>117</v>
      </c>
      <c r="T387" s="6">
        <v>19</v>
      </c>
      <c r="V387">
        <v>43639</v>
      </c>
    </row>
    <row r="388" spans="1:22" x14ac:dyDescent="0.2">
      <c r="A388">
        <f t="shared" si="24"/>
        <v>2</v>
      </c>
      <c r="B388">
        <v>24</v>
      </c>
      <c r="C388" s="6" t="s">
        <v>17</v>
      </c>
      <c r="D388" s="6">
        <v>6</v>
      </c>
      <c r="E388" s="6">
        <v>2019</v>
      </c>
      <c r="F388" s="6">
        <v>236</v>
      </c>
      <c r="G388" s="6">
        <v>71</v>
      </c>
      <c r="H388" s="8">
        <v>0.30084745762711862</v>
      </c>
      <c r="I388" s="8">
        <v>-0.84326559685926528</v>
      </c>
      <c r="J388" s="6">
        <v>83</v>
      </c>
      <c r="K388" s="6">
        <v>12</v>
      </c>
      <c r="L388" s="8">
        <v>0.14457831325301204</v>
      </c>
      <c r="M388" s="8">
        <v>-1.7777732272533151</v>
      </c>
      <c r="N388" s="6">
        <f t="shared" si="25"/>
        <v>165</v>
      </c>
      <c r="O388" s="6">
        <f t="shared" si="26"/>
        <v>71</v>
      </c>
      <c r="P388" s="6"/>
      <c r="Q388" s="6"/>
      <c r="R388" s="7">
        <f t="shared" si="27"/>
        <v>43640</v>
      </c>
      <c r="S388" s="6">
        <v>83</v>
      </c>
      <c r="T388" s="6">
        <v>12</v>
      </c>
      <c r="V388">
        <v>43640</v>
      </c>
    </row>
    <row r="389" spans="1:22" x14ac:dyDescent="0.2">
      <c r="A389">
        <f t="shared" si="24"/>
        <v>2</v>
      </c>
      <c r="B389">
        <v>25</v>
      </c>
      <c r="C389" s="6" t="s">
        <v>17</v>
      </c>
      <c r="D389" s="6">
        <v>6</v>
      </c>
      <c r="E389" s="6">
        <v>2019</v>
      </c>
      <c r="F389" s="6">
        <v>220</v>
      </c>
      <c r="G389" s="6">
        <v>68</v>
      </c>
      <c r="H389" s="8">
        <v>0.30909090909090908</v>
      </c>
      <c r="I389" s="8">
        <v>-0.80437281567016972</v>
      </c>
      <c r="J389" s="6">
        <v>100</v>
      </c>
      <c r="K389" s="6">
        <v>9</v>
      </c>
      <c r="L389" s="8">
        <v>0.09</v>
      </c>
      <c r="M389" s="8">
        <v>-2.3136349291806306</v>
      </c>
      <c r="N389" s="6">
        <f t="shared" si="25"/>
        <v>152</v>
      </c>
      <c r="O389" s="6">
        <f t="shared" si="26"/>
        <v>91</v>
      </c>
      <c r="P389" s="6"/>
      <c r="Q389" s="6"/>
      <c r="R389" s="7">
        <f t="shared" si="27"/>
        <v>43641</v>
      </c>
      <c r="S389" s="6">
        <v>100</v>
      </c>
      <c r="T389" s="6">
        <v>9</v>
      </c>
      <c r="V389">
        <v>43641</v>
      </c>
    </row>
    <row r="390" spans="1:22" x14ac:dyDescent="0.2">
      <c r="A390">
        <f t="shared" si="24"/>
        <v>2</v>
      </c>
      <c r="B390">
        <v>26</v>
      </c>
      <c r="C390" s="6" t="s">
        <v>17</v>
      </c>
      <c r="D390" s="6">
        <v>6</v>
      </c>
      <c r="E390" s="6">
        <v>2019</v>
      </c>
      <c r="F390" s="6">
        <v>217</v>
      </c>
      <c r="G390" s="6">
        <v>76</v>
      </c>
      <c r="H390" s="8">
        <v>0.35023041474654376</v>
      </c>
      <c r="I390" s="8">
        <v>-0.61802655009183716</v>
      </c>
      <c r="J390" s="6">
        <v>72</v>
      </c>
      <c r="K390" s="6">
        <v>18</v>
      </c>
      <c r="L390" s="8">
        <v>0.25</v>
      </c>
      <c r="M390" s="8">
        <v>-1.0986122886681098</v>
      </c>
      <c r="N390" s="6">
        <f t="shared" si="25"/>
        <v>141</v>
      </c>
      <c r="O390" s="6">
        <f t="shared" si="26"/>
        <v>54</v>
      </c>
      <c r="P390" s="6"/>
      <c r="Q390" s="6"/>
      <c r="R390" s="7">
        <f t="shared" si="27"/>
        <v>43642</v>
      </c>
      <c r="S390" s="6">
        <v>72</v>
      </c>
      <c r="T390" s="6">
        <v>18</v>
      </c>
      <c r="V390">
        <v>43642</v>
      </c>
    </row>
    <row r="391" spans="1:22" x14ac:dyDescent="0.2">
      <c r="A391">
        <f t="shared" si="24"/>
        <v>2</v>
      </c>
      <c r="B391">
        <v>27</v>
      </c>
      <c r="C391" s="6" t="s">
        <v>17</v>
      </c>
      <c r="D391" s="6">
        <v>6</v>
      </c>
      <c r="E391" s="6">
        <v>2019</v>
      </c>
      <c r="F391" s="6">
        <v>227</v>
      </c>
      <c r="G391" s="6">
        <v>68</v>
      </c>
      <c r="H391" s="8">
        <v>0.29955947136563876</v>
      </c>
      <c r="I391" s="8">
        <v>-0.84939649704412479</v>
      </c>
      <c r="J391" s="6">
        <v>93</v>
      </c>
      <c r="K391" s="6">
        <v>15</v>
      </c>
      <c r="L391" s="8">
        <v>0.16129032258064516</v>
      </c>
      <c r="M391" s="8">
        <v>-1.6486586255873819</v>
      </c>
      <c r="N391" s="6">
        <f t="shared" si="25"/>
        <v>159</v>
      </c>
      <c r="O391" s="6">
        <f t="shared" si="26"/>
        <v>78</v>
      </c>
      <c r="P391" s="6"/>
      <c r="Q391" s="6"/>
      <c r="R391" s="7">
        <f t="shared" si="27"/>
        <v>43643</v>
      </c>
      <c r="S391" s="6">
        <v>93</v>
      </c>
      <c r="T391" s="6">
        <v>15</v>
      </c>
      <c r="V391">
        <v>43643</v>
      </c>
    </row>
    <row r="392" spans="1:22" x14ac:dyDescent="0.2">
      <c r="A392">
        <f t="shared" si="24"/>
        <v>2</v>
      </c>
      <c r="B392">
        <v>28</v>
      </c>
      <c r="C392" s="6" t="s">
        <v>17</v>
      </c>
      <c r="D392" s="6">
        <v>6</v>
      </c>
      <c r="E392" s="6">
        <v>2019</v>
      </c>
      <c r="F392" s="6">
        <v>156</v>
      </c>
      <c r="G392" s="6">
        <v>51</v>
      </c>
      <c r="H392" s="8">
        <v>0.32692307692307693</v>
      </c>
      <c r="I392" s="8">
        <v>-0.72213471743319757</v>
      </c>
      <c r="J392" s="6">
        <v>72</v>
      </c>
      <c r="K392" s="6">
        <v>12</v>
      </c>
      <c r="L392" s="8">
        <v>0.16666666666666666</v>
      </c>
      <c r="M392" s="8">
        <v>-1.6094379124341005</v>
      </c>
      <c r="N392" s="6">
        <f t="shared" si="25"/>
        <v>105</v>
      </c>
      <c r="O392" s="6">
        <f t="shared" si="26"/>
        <v>60</v>
      </c>
      <c r="P392" s="6"/>
      <c r="Q392" s="6"/>
      <c r="R392" s="7">
        <f t="shared" si="27"/>
        <v>43644</v>
      </c>
      <c r="S392" s="6">
        <v>72</v>
      </c>
      <c r="T392" s="6">
        <v>12</v>
      </c>
      <c r="V392">
        <v>43644</v>
      </c>
    </row>
    <row r="393" spans="1:22" x14ac:dyDescent="0.2">
      <c r="A393">
        <f t="shared" si="24"/>
        <v>2</v>
      </c>
      <c r="B393">
        <v>29</v>
      </c>
      <c r="C393" s="6" t="s">
        <v>17</v>
      </c>
      <c r="D393" s="6">
        <v>6</v>
      </c>
      <c r="E393" s="6">
        <v>2019</v>
      </c>
      <c r="F393" s="6">
        <v>114</v>
      </c>
      <c r="G393" s="6">
        <v>32</v>
      </c>
      <c r="H393" s="8">
        <v>0.2807017543859649</v>
      </c>
      <c r="I393" s="8">
        <v>-0.94098334446452669</v>
      </c>
      <c r="J393" s="6">
        <v>63</v>
      </c>
      <c r="K393" s="6">
        <v>11</v>
      </c>
      <c r="L393" s="8">
        <v>0.17460317460317459</v>
      </c>
      <c r="M393" s="8">
        <v>-1.5533484457830569</v>
      </c>
      <c r="N393" s="6">
        <f t="shared" si="25"/>
        <v>82</v>
      </c>
      <c r="O393" s="6">
        <f t="shared" si="26"/>
        <v>52</v>
      </c>
      <c r="P393" s="6"/>
      <c r="Q393" s="6"/>
      <c r="R393" s="7">
        <f t="shared" si="27"/>
        <v>43645</v>
      </c>
      <c r="S393" s="6">
        <v>63</v>
      </c>
      <c r="T393" s="6">
        <v>11</v>
      </c>
      <c r="V393">
        <v>43645</v>
      </c>
    </row>
    <row r="394" spans="1:22" x14ac:dyDescent="0.2">
      <c r="A394">
        <f t="shared" si="24"/>
        <v>2</v>
      </c>
      <c r="B394">
        <v>30</v>
      </c>
      <c r="C394" s="6" t="s">
        <v>17</v>
      </c>
      <c r="D394" s="6">
        <v>6</v>
      </c>
      <c r="E394" s="6">
        <v>2019</v>
      </c>
      <c r="F394" s="6">
        <v>253</v>
      </c>
      <c r="G394" s="6">
        <v>87</v>
      </c>
      <c r="H394" s="8">
        <v>0.34387351778656128</v>
      </c>
      <c r="I394" s="8">
        <v>-0.6460796697019594</v>
      </c>
      <c r="J394" s="6">
        <v>94</v>
      </c>
      <c r="K394" s="6">
        <v>22</v>
      </c>
      <c r="L394" s="8">
        <v>0.23404255319148937</v>
      </c>
      <c r="M394" s="8">
        <v>-1.1856236656577395</v>
      </c>
      <c r="N394" s="6">
        <f t="shared" si="25"/>
        <v>166</v>
      </c>
      <c r="O394" s="6">
        <f t="shared" si="26"/>
        <v>72</v>
      </c>
      <c r="P394" s="6"/>
      <c r="Q394" s="6"/>
      <c r="R394" s="7">
        <f t="shared" si="27"/>
        <v>43646</v>
      </c>
      <c r="S394" s="6">
        <v>94</v>
      </c>
      <c r="T394" s="6">
        <v>22</v>
      </c>
      <c r="V394">
        <v>43646</v>
      </c>
    </row>
    <row r="395" spans="1:22" x14ac:dyDescent="0.2">
      <c r="A395">
        <f t="shared" si="24"/>
        <v>1</v>
      </c>
      <c r="B395">
        <v>1</v>
      </c>
      <c r="C395" s="6" t="s">
        <v>16</v>
      </c>
      <c r="D395" s="6">
        <v>7</v>
      </c>
      <c r="E395" s="6">
        <v>2019</v>
      </c>
      <c r="F395" s="6">
        <v>226</v>
      </c>
      <c r="G395" s="6">
        <v>73</v>
      </c>
      <c r="H395" s="8">
        <v>0.32300884955752213</v>
      </c>
      <c r="I395" s="8">
        <v>-0.73997848024404445</v>
      </c>
      <c r="J395" s="6">
        <v>74</v>
      </c>
      <c r="K395" s="6">
        <v>17</v>
      </c>
      <c r="L395" s="8">
        <v>0.22972972972972974</v>
      </c>
      <c r="M395" s="8">
        <v>-1.2098379237783341</v>
      </c>
      <c r="N395" s="6">
        <f t="shared" si="25"/>
        <v>153</v>
      </c>
      <c r="O395" s="6">
        <f t="shared" si="26"/>
        <v>57</v>
      </c>
      <c r="P395" s="6"/>
      <c r="Q395" s="6"/>
      <c r="R395" s="7">
        <f t="shared" si="27"/>
        <v>43647</v>
      </c>
      <c r="S395" s="6">
        <v>74</v>
      </c>
      <c r="T395" s="6">
        <v>17</v>
      </c>
      <c r="V395">
        <v>43647</v>
      </c>
    </row>
    <row r="396" spans="1:22" x14ac:dyDescent="0.2">
      <c r="A396">
        <f t="shared" si="24"/>
        <v>1</v>
      </c>
      <c r="B396">
        <v>2</v>
      </c>
      <c r="C396" s="6" t="s">
        <v>16</v>
      </c>
      <c r="D396" s="6">
        <v>7</v>
      </c>
      <c r="E396" s="6">
        <v>2019</v>
      </c>
      <c r="F396" s="6">
        <v>202</v>
      </c>
      <c r="G396" s="6">
        <v>83</v>
      </c>
      <c r="H396" s="8">
        <v>0.41089108910891087</v>
      </c>
      <c r="I396" s="8">
        <v>-0.36028288531493169</v>
      </c>
      <c r="J396" s="6">
        <v>87</v>
      </c>
      <c r="K396" s="6">
        <v>17</v>
      </c>
      <c r="L396" s="8">
        <v>0.19540229885057472</v>
      </c>
      <c r="M396" s="8">
        <v>-1.415281897993143</v>
      </c>
      <c r="N396" s="6">
        <f t="shared" si="25"/>
        <v>119</v>
      </c>
      <c r="O396" s="6">
        <f t="shared" si="26"/>
        <v>70</v>
      </c>
      <c r="P396" s="6"/>
      <c r="Q396" s="6"/>
      <c r="R396" s="7">
        <f t="shared" si="27"/>
        <v>43648</v>
      </c>
      <c r="S396" s="6">
        <v>87</v>
      </c>
      <c r="T396" s="6">
        <v>17</v>
      </c>
      <c r="V396">
        <v>43648</v>
      </c>
    </row>
    <row r="397" spans="1:22" x14ac:dyDescent="0.2">
      <c r="A397">
        <f t="shared" si="24"/>
        <v>1</v>
      </c>
      <c r="B397">
        <v>3</v>
      </c>
      <c r="C397" s="6" t="s">
        <v>16</v>
      </c>
      <c r="D397" s="6">
        <v>7</v>
      </c>
      <c r="E397" s="6">
        <v>2019</v>
      </c>
      <c r="F397" s="6">
        <v>215</v>
      </c>
      <c r="G397" s="6">
        <v>59</v>
      </c>
      <c r="H397" s="8">
        <v>0.2744186046511628</v>
      </c>
      <c r="I397" s="8">
        <v>-0.97231856334381761</v>
      </c>
      <c r="J397" s="6">
        <v>96</v>
      </c>
      <c r="K397" s="6">
        <v>14</v>
      </c>
      <c r="L397" s="8">
        <v>0.14583333333333334</v>
      </c>
      <c r="M397" s="8">
        <v>-1.7676619176489945</v>
      </c>
      <c r="N397" s="6">
        <f t="shared" si="25"/>
        <v>156</v>
      </c>
      <c r="O397" s="6">
        <f t="shared" si="26"/>
        <v>82</v>
      </c>
      <c r="P397" s="6"/>
      <c r="Q397" s="6"/>
      <c r="R397" s="7">
        <f t="shared" si="27"/>
        <v>43649</v>
      </c>
      <c r="S397" s="6">
        <v>96</v>
      </c>
      <c r="T397" s="6">
        <v>14</v>
      </c>
      <c r="V397">
        <v>43649</v>
      </c>
    </row>
    <row r="398" spans="1:22" x14ac:dyDescent="0.2">
      <c r="A398">
        <f t="shared" si="24"/>
        <v>1</v>
      </c>
      <c r="B398">
        <v>4</v>
      </c>
      <c r="C398" s="6" t="s">
        <v>16</v>
      </c>
      <c r="D398" s="6">
        <v>7</v>
      </c>
      <c r="E398" s="6">
        <v>2019</v>
      </c>
      <c r="F398" s="6">
        <v>209</v>
      </c>
      <c r="G398" s="6">
        <v>77</v>
      </c>
      <c r="H398" s="8">
        <v>0.36842105263157893</v>
      </c>
      <c r="I398" s="8">
        <v>-0.5389965007326869</v>
      </c>
      <c r="J398" s="6">
        <v>100</v>
      </c>
      <c r="K398" s="6">
        <v>11</v>
      </c>
      <c r="L398" s="8">
        <v>0.11</v>
      </c>
      <c r="M398" s="8">
        <v>-2.0907410969337694</v>
      </c>
      <c r="N398" s="6">
        <f t="shared" si="25"/>
        <v>132</v>
      </c>
      <c r="O398" s="6">
        <f t="shared" si="26"/>
        <v>89</v>
      </c>
      <c r="P398" s="6"/>
      <c r="Q398" s="6"/>
      <c r="R398" s="7">
        <f t="shared" si="27"/>
        <v>43650</v>
      </c>
      <c r="S398" s="6">
        <v>100</v>
      </c>
      <c r="T398" s="6">
        <v>11</v>
      </c>
      <c r="V398">
        <v>43650</v>
      </c>
    </row>
    <row r="399" spans="1:22" x14ac:dyDescent="0.2">
      <c r="A399">
        <f t="shared" si="24"/>
        <v>1</v>
      </c>
      <c r="B399">
        <v>5</v>
      </c>
      <c r="C399" s="6" t="s">
        <v>16</v>
      </c>
      <c r="D399" s="6">
        <v>7</v>
      </c>
      <c r="E399" s="6">
        <v>2019</v>
      </c>
      <c r="F399" s="6">
        <v>137</v>
      </c>
      <c r="G399" s="6">
        <v>49</v>
      </c>
      <c r="H399" s="8">
        <v>0.35766423357664234</v>
      </c>
      <c r="I399" s="8">
        <v>-0.58551651636757973</v>
      </c>
      <c r="J399" s="6">
        <v>86</v>
      </c>
      <c r="K399" s="6">
        <v>19</v>
      </c>
      <c r="L399" s="8">
        <v>0.22093023255813954</v>
      </c>
      <c r="M399" s="8">
        <v>-1.2602536402245257</v>
      </c>
      <c r="N399" s="6">
        <f t="shared" si="25"/>
        <v>88</v>
      </c>
      <c r="O399" s="6">
        <f t="shared" si="26"/>
        <v>67</v>
      </c>
      <c r="P399" s="6"/>
      <c r="Q399" s="6"/>
      <c r="R399" s="7">
        <f t="shared" si="27"/>
        <v>43651</v>
      </c>
      <c r="S399" s="6">
        <v>86</v>
      </c>
      <c r="T399" s="6">
        <v>19</v>
      </c>
      <c r="V399">
        <v>43651</v>
      </c>
    </row>
    <row r="400" spans="1:22" x14ac:dyDescent="0.2">
      <c r="A400">
        <f t="shared" si="24"/>
        <v>1</v>
      </c>
      <c r="B400">
        <v>6</v>
      </c>
      <c r="C400" s="6" t="s">
        <v>16</v>
      </c>
      <c r="D400" s="6">
        <v>7</v>
      </c>
      <c r="E400" s="6">
        <v>2019</v>
      </c>
      <c r="F400" s="6">
        <v>126</v>
      </c>
      <c r="G400" s="6">
        <v>17</v>
      </c>
      <c r="H400" s="8">
        <v>0.13492063492063491</v>
      </c>
      <c r="I400" s="8">
        <v>-1.8581345381729277</v>
      </c>
      <c r="J400" s="6">
        <v>58</v>
      </c>
      <c r="K400" s="6">
        <v>12</v>
      </c>
      <c r="L400" s="8">
        <v>0.20689655172413793</v>
      </c>
      <c r="M400" s="8">
        <v>-1.3437347467010947</v>
      </c>
      <c r="N400" s="6">
        <f t="shared" si="25"/>
        <v>109</v>
      </c>
      <c r="O400" s="6">
        <f t="shared" si="26"/>
        <v>46</v>
      </c>
      <c r="P400" s="6"/>
      <c r="Q400" s="6"/>
      <c r="R400" s="7">
        <f t="shared" si="27"/>
        <v>43652</v>
      </c>
      <c r="S400" s="6">
        <v>58</v>
      </c>
      <c r="T400" s="6">
        <v>12</v>
      </c>
      <c r="V400">
        <v>43652</v>
      </c>
    </row>
    <row r="401" spans="1:22" x14ac:dyDescent="0.2">
      <c r="A401">
        <f t="shared" si="24"/>
        <v>1</v>
      </c>
      <c r="B401">
        <v>7</v>
      </c>
      <c r="C401" s="6" t="s">
        <v>16</v>
      </c>
      <c r="D401" s="6">
        <v>7</v>
      </c>
      <c r="E401" s="6">
        <v>2019</v>
      </c>
      <c r="F401" s="6">
        <v>253</v>
      </c>
      <c r="G401" s="6">
        <v>77</v>
      </c>
      <c r="H401" s="8">
        <v>0.30434782608695654</v>
      </c>
      <c r="I401" s="8">
        <v>-0.8266785731844678</v>
      </c>
      <c r="J401" s="6">
        <v>104</v>
      </c>
      <c r="K401" s="6">
        <v>28</v>
      </c>
      <c r="L401" s="8">
        <v>0.26923076923076922</v>
      </c>
      <c r="M401" s="8">
        <v>-0.99852883011112736</v>
      </c>
      <c r="N401" s="6">
        <f t="shared" si="25"/>
        <v>176</v>
      </c>
      <c r="O401" s="6">
        <f t="shared" si="26"/>
        <v>76</v>
      </c>
      <c r="P401" s="6"/>
      <c r="Q401" s="6"/>
      <c r="R401" s="7">
        <f t="shared" si="27"/>
        <v>43653</v>
      </c>
      <c r="S401" s="6">
        <v>104</v>
      </c>
      <c r="T401" s="6">
        <v>28</v>
      </c>
      <c r="V401">
        <v>43653</v>
      </c>
    </row>
    <row r="402" spans="1:22" x14ac:dyDescent="0.2">
      <c r="A402">
        <f t="shared" si="24"/>
        <v>1</v>
      </c>
      <c r="B402">
        <v>8</v>
      </c>
      <c r="C402" s="6" t="s">
        <v>16</v>
      </c>
      <c r="D402" s="6">
        <v>7</v>
      </c>
      <c r="E402" s="6">
        <v>2019</v>
      </c>
      <c r="F402" s="6">
        <v>230</v>
      </c>
      <c r="G402" s="6">
        <v>68</v>
      </c>
      <c r="H402" s="8">
        <v>0.29565217391304349</v>
      </c>
      <c r="I402" s="8">
        <v>-0.86808863005627712</v>
      </c>
      <c r="J402" s="6">
        <v>79</v>
      </c>
      <c r="K402" s="6">
        <v>12</v>
      </c>
      <c r="L402" s="8">
        <v>0.15189873417721519</v>
      </c>
      <c r="M402" s="8">
        <v>-1.7197859696029656</v>
      </c>
      <c r="N402" s="6">
        <f t="shared" si="25"/>
        <v>162</v>
      </c>
      <c r="O402" s="6">
        <f t="shared" si="26"/>
        <v>67</v>
      </c>
      <c r="P402" s="6"/>
      <c r="Q402" s="6"/>
      <c r="R402" s="7">
        <f t="shared" si="27"/>
        <v>43654</v>
      </c>
      <c r="S402" s="6">
        <v>79</v>
      </c>
      <c r="T402" s="6">
        <v>12</v>
      </c>
      <c r="V402">
        <v>43654</v>
      </c>
    </row>
    <row r="403" spans="1:22" x14ac:dyDescent="0.2">
      <c r="A403">
        <f t="shared" si="24"/>
        <v>1</v>
      </c>
      <c r="B403">
        <v>9</v>
      </c>
      <c r="C403" s="6" t="s">
        <v>16</v>
      </c>
      <c r="D403" s="6">
        <v>7</v>
      </c>
      <c r="E403" s="6">
        <v>2019</v>
      </c>
      <c r="F403" s="6">
        <v>208</v>
      </c>
      <c r="G403" s="6">
        <v>75</v>
      </c>
      <c r="H403" s="8">
        <v>0.36057692307692307</v>
      </c>
      <c r="I403" s="8">
        <v>-0.57286101468544326</v>
      </c>
      <c r="J403" s="6">
        <v>93</v>
      </c>
      <c r="K403" s="6">
        <v>15</v>
      </c>
      <c r="L403" s="8">
        <v>0.16129032258064516</v>
      </c>
      <c r="M403" s="8">
        <v>-1.6486586255873819</v>
      </c>
      <c r="N403" s="6">
        <f t="shared" si="25"/>
        <v>133</v>
      </c>
      <c r="O403" s="6">
        <f t="shared" si="26"/>
        <v>78</v>
      </c>
      <c r="P403" s="6"/>
      <c r="Q403" s="6"/>
      <c r="R403" s="7">
        <f t="shared" si="27"/>
        <v>43655</v>
      </c>
      <c r="S403" s="6">
        <v>93</v>
      </c>
      <c r="T403" s="6">
        <v>15</v>
      </c>
      <c r="V403">
        <v>43655</v>
      </c>
    </row>
    <row r="404" spans="1:22" x14ac:dyDescent="0.2">
      <c r="A404">
        <f t="shared" si="24"/>
        <v>1</v>
      </c>
      <c r="B404">
        <v>10</v>
      </c>
      <c r="C404" s="6" t="s">
        <v>16</v>
      </c>
      <c r="D404" s="6">
        <v>7</v>
      </c>
      <c r="E404" s="6">
        <v>2019</v>
      </c>
      <c r="F404" s="6">
        <v>193</v>
      </c>
      <c r="G404" s="6">
        <v>58</v>
      </c>
      <c r="H404" s="8">
        <v>0.30051813471502592</v>
      </c>
      <c r="I404" s="8">
        <v>-0.84483176789201009</v>
      </c>
      <c r="J404" s="6">
        <v>105</v>
      </c>
      <c r="K404" s="6">
        <v>13</v>
      </c>
      <c r="L404" s="8">
        <v>0.12380952380952381</v>
      </c>
      <c r="M404" s="8">
        <v>-1.9568392195875035</v>
      </c>
      <c r="N404" s="6">
        <f t="shared" si="25"/>
        <v>135</v>
      </c>
      <c r="O404" s="6">
        <f t="shared" si="26"/>
        <v>92</v>
      </c>
      <c r="P404" s="6"/>
      <c r="Q404" s="6"/>
      <c r="R404" s="7">
        <f t="shared" si="27"/>
        <v>43656</v>
      </c>
      <c r="S404" s="6">
        <v>105</v>
      </c>
      <c r="T404" s="6">
        <v>13</v>
      </c>
      <c r="V404">
        <v>43656</v>
      </c>
    </row>
    <row r="405" spans="1:22" x14ac:dyDescent="0.2">
      <c r="A405">
        <f t="shared" si="24"/>
        <v>1</v>
      </c>
      <c r="B405">
        <v>11</v>
      </c>
      <c r="C405" s="6" t="s">
        <v>16</v>
      </c>
      <c r="D405" s="6">
        <v>7</v>
      </c>
      <c r="E405" s="6">
        <v>2019</v>
      </c>
      <c r="F405" s="6">
        <v>198</v>
      </c>
      <c r="G405" s="6">
        <v>67</v>
      </c>
      <c r="H405" s="8">
        <v>0.3383838383838384</v>
      </c>
      <c r="I405" s="8">
        <v>-0.67050470381018534</v>
      </c>
      <c r="J405" s="6">
        <v>90</v>
      </c>
      <c r="K405" s="6">
        <v>16</v>
      </c>
      <c r="L405" s="8">
        <v>0.17777777777777778</v>
      </c>
      <c r="M405" s="8">
        <v>-1.5314763709643884</v>
      </c>
      <c r="N405" s="6">
        <f t="shared" si="25"/>
        <v>131</v>
      </c>
      <c r="O405" s="6">
        <f t="shared" si="26"/>
        <v>74</v>
      </c>
      <c r="P405" s="6"/>
      <c r="Q405" s="6"/>
      <c r="R405" s="7">
        <f t="shared" si="27"/>
        <v>43657</v>
      </c>
      <c r="S405" s="6">
        <v>90</v>
      </c>
      <c r="T405" s="6">
        <v>16</v>
      </c>
      <c r="V405">
        <v>43657</v>
      </c>
    </row>
    <row r="406" spans="1:22" x14ac:dyDescent="0.2">
      <c r="A406">
        <f t="shared" si="24"/>
        <v>1</v>
      </c>
      <c r="B406">
        <v>12</v>
      </c>
      <c r="C406" s="6" t="s">
        <v>16</v>
      </c>
      <c r="D406" s="6">
        <v>7</v>
      </c>
      <c r="E406" s="6">
        <v>2019</v>
      </c>
      <c r="F406" s="6">
        <v>169</v>
      </c>
      <c r="G406" s="6">
        <v>48</v>
      </c>
      <c r="H406" s="8">
        <v>0.28402366863905326</v>
      </c>
      <c r="I406" s="8">
        <v>-0.92458953468885008</v>
      </c>
      <c r="J406" s="6">
        <v>78</v>
      </c>
      <c r="K406" s="6">
        <v>18</v>
      </c>
      <c r="L406" s="8">
        <v>0.23076923076923078</v>
      </c>
      <c r="M406" s="8">
        <v>-1.2039728043259359</v>
      </c>
      <c r="N406" s="6">
        <f t="shared" si="25"/>
        <v>121</v>
      </c>
      <c r="O406" s="6">
        <f t="shared" si="26"/>
        <v>60</v>
      </c>
      <c r="P406" s="6"/>
      <c r="Q406" s="6"/>
      <c r="R406" s="7">
        <f t="shared" si="27"/>
        <v>43658</v>
      </c>
      <c r="S406" s="6">
        <v>78</v>
      </c>
      <c r="T406" s="6">
        <v>18</v>
      </c>
      <c r="V406">
        <v>43658</v>
      </c>
    </row>
    <row r="407" spans="1:22" x14ac:dyDescent="0.2">
      <c r="A407">
        <f t="shared" si="24"/>
        <v>1</v>
      </c>
      <c r="B407">
        <v>13</v>
      </c>
      <c r="C407" s="6" t="s">
        <v>16</v>
      </c>
      <c r="D407" s="6">
        <v>7</v>
      </c>
      <c r="E407" s="6">
        <v>2019</v>
      </c>
      <c r="F407" s="6">
        <v>124</v>
      </c>
      <c r="G407" s="6">
        <v>33</v>
      </c>
      <c r="H407" s="8">
        <v>0.2661290322580645</v>
      </c>
      <c r="I407" s="8">
        <v>-1.0143519450503697</v>
      </c>
      <c r="J407" s="6">
        <v>61</v>
      </c>
      <c r="K407" s="6">
        <v>10</v>
      </c>
      <c r="L407" s="8">
        <v>0.16393442622950818</v>
      </c>
      <c r="M407" s="8">
        <v>-1.6292405397302803</v>
      </c>
      <c r="N407" s="6">
        <f t="shared" si="25"/>
        <v>91</v>
      </c>
      <c r="O407" s="6">
        <f t="shared" si="26"/>
        <v>51</v>
      </c>
      <c r="P407" s="6"/>
      <c r="Q407" s="6"/>
      <c r="R407" s="7">
        <f t="shared" si="27"/>
        <v>43659</v>
      </c>
      <c r="S407" s="6">
        <v>61</v>
      </c>
      <c r="T407" s="6">
        <v>10</v>
      </c>
      <c r="V407">
        <v>43659</v>
      </c>
    </row>
    <row r="408" spans="1:22" x14ac:dyDescent="0.2">
      <c r="A408">
        <f t="shared" si="24"/>
        <v>1</v>
      </c>
      <c r="B408">
        <v>14</v>
      </c>
      <c r="C408" s="6" t="s">
        <v>16</v>
      </c>
      <c r="D408" s="6">
        <v>7</v>
      </c>
      <c r="E408" s="6">
        <v>2019</v>
      </c>
      <c r="F408" s="6">
        <v>231</v>
      </c>
      <c r="G408" s="6">
        <v>82</v>
      </c>
      <c r="H408" s="8">
        <v>0.354978354978355</v>
      </c>
      <c r="I408" s="8">
        <v>-0.59722705868120607</v>
      </c>
      <c r="J408" s="6">
        <v>100</v>
      </c>
      <c r="K408" s="6">
        <v>16</v>
      </c>
      <c r="L408" s="8">
        <v>0.16</v>
      </c>
      <c r="M408" s="8">
        <v>-1.6582280766035322</v>
      </c>
      <c r="N408" s="6">
        <f t="shared" si="25"/>
        <v>149</v>
      </c>
      <c r="O408" s="6">
        <f t="shared" si="26"/>
        <v>84</v>
      </c>
      <c r="P408" s="6"/>
      <c r="Q408" s="6"/>
      <c r="R408" s="7">
        <f t="shared" si="27"/>
        <v>43660</v>
      </c>
      <c r="S408" s="6">
        <v>100</v>
      </c>
      <c r="T408" s="6">
        <v>16</v>
      </c>
      <c r="V408">
        <v>43660</v>
      </c>
    </row>
    <row r="409" spans="1:22" x14ac:dyDescent="0.2">
      <c r="A409">
        <f t="shared" si="24"/>
        <v>1</v>
      </c>
      <c r="B409">
        <v>15</v>
      </c>
      <c r="C409" s="6" t="s">
        <v>16</v>
      </c>
      <c r="D409" s="6">
        <v>7</v>
      </c>
      <c r="E409" s="6">
        <v>2019</v>
      </c>
      <c r="F409" s="6">
        <v>213</v>
      </c>
      <c r="G409" s="6">
        <v>85</v>
      </c>
      <c r="H409" s="8">
        <v>0.39906103286384975</v>
      </c>
      <c r="I409" s="8">
        <v>-0.40937900742930072</v>
      </c>
      <c r="J409" s="6">
        <v>87</v>
      </c>
      <c r="K409" s="6">
        <v>11</v>
      </c>
      <c r="L409" s="8">
        <v>0.12643678160919541</v>
      </c>
      <c r="M409" s="8">
        <v>-1.9328380674879604</v>
      </c>
      <c r="N409" s="6">
        <f t="shared" si="25"/>
        <v>128</v>
      </c>
      <c r="O409" s="6">
        <f t="shared" si="26"/>
        <v>76</v>
      </c>
      <c r="P409" s="6"/>
      <c r="Q409" s="6"/>
      <c r="R409" s="7">
        <f t="shared" si="27"/>
        <v>43661</v>
      </c>
      <c r="S409" s="6">
        <v>87</v>
      </c>
      <c r="T409" s="6">
        <v>11</v>
      </c>
      <c r="V409">
        <v>43661</v>
      </c>
    </row>
    <row r="410" spans="1:22" x14ac:dyDescent="0.2">
      <c r="A410">
        <f t="shared" si="24"/>
        <v>2</v>
      </c>
      <c r="B410">
        <v>16</v>
      </c>
      <c r="C410" s="6" t="s">
        <v>16</v>
      </c>
      <c r="D410" s="6">
        <v>7</v>
      </c>
      <c r="E410" s="6">
        <v>2019</v>
      </c>
      <c r="F410" s="6">
        <v>194</v>
      </c>
      <c r="G410" s="6">
        <v>76</v>
      </c>
      <c r="H410" s="8">
        <v>0.39175257731958762</v>
      </c>
      <c r="I410" s="8">
        <v>-0.43995128417933377</v>
      </c>
      <c r="J410" s="6">
        <v>91</v>
      </c>
      <c r="K410" s="6">
        <v>15</v>
      </c>
      <c r="L410" s="8">
        <v>0.16483516483516483</v>
      </c>
      <c r="M410" s="8">
        <v>-1.622683139184121</v>
      </c>
      <c r="N410" s="6">
        <f t="shared" si="25"/>
        <v>118</v>
      </c>
      <c r="O410" s="6">
        <f t="shared" si="26"/>
        <v>76</v>
      </c>
      <c r="P410" s="6"/>
      <c r="Q410" s="6"/>
      <c r="R410" s="7">
        <f t="shared" si="27"/>
        <v>43662</v>
      </c>
      <c r="S410" s="6">
        <v>91</v>
      </c>
      <c r="T410" s="6">
        <v>15</v>
      </c>
      <c r="V410">
        <v>43662</v>
      </c>
    </row>
    <row r="411" spans="1:22" x14ac:dyDescent="0.2">
      <c r="A411">
        <f t="shared" si="24"/>
        <v>2</v>
      </c>
      <c r="B411">
        <v>17</v>
      </c>
      <c r="C411" s="6" t="s">
        <v>16</v>
      </c>
      <c r="D411" s="6">
        <v>7</v>
      </c>
      <c r="E411" s="6">
        <v>2019</v>
      </c>
      <c r="F411" s="6">
        <v>198</v>
      </c>
      <c r="G411" s="6">
        <v>80</v>
      </c>
      <c r="H411" s="8">
        <v>0.40404040404040403</v>
      </c>
      <c r="I411" s="8">
        <v>-0.38865798979178318</v>
      </c>
      <c r="J411" s="6">
        <v>83</v>
      </c>
      <c r="K411" s="6">
        <v>13</v>
      </c>
      <c r="L411" s="8">
        <v>0.15662650602409639</v>
      </c>
      <c r="M411" s="8">
        <v>-1.6835458845878222</v>
      </c>
      <c r="N411" s="6">
        <f t="shared" si="25"/>
        <v>118</v>
      </c>
      <c r="O411" s="6">
        <f t="shared" si="26"/>
        <v>70</v>
      </c>
      <c r="P411" s="6"/>
      <c r="Q411" s="6"/>
      <c r="R411" s="7">
        <f t="shared" si="27"/>
        <v>43663</v>
      </c>
      <c r="S411" s="6">
        <v>83</v>
      </c>
      <c r="T411" s="6">
        <v>13</v>
      </c>
      <c r="V411">
        <v>43663</v>
      </c>
    </row>
    <row r="412" spans="1:22" x14ac:dyDescent="0.2">
      <c r="A412">
        <f t="shared" si="24"/>
        <v>2</v>
      </c>
      <c r="B412">
        <v>18</v>
      </c>
      <c r="C412" s="6" t="s">
        <v>16</v>
      </c>
      <c r="D412" s="6">
        <v>7</v>
      </c>
      <c r="E412" s="6">
        <v>2019</v>
      </c>
      <c r="F412" s="6">
        <v>202</v>
      </c>
      <c r="G412" s="6">
        <v>66</v>
      </c>
      <c r="H412" s="8">
        <v>0.32673267326732675</v>
      </c>
      <c r="I412" s="8">
        <v>-0.7230001437096264</v>
      </c>
      <c r="J412" s="6">
        <v>95</v>
      </c>
      <c r="K412" s="6">
        <v>14</v>
      </c>
      <c r="L412" s="8">
        <v>0.14736842105263157</v>
      </c>
      <c r="M412" s="8">
        <v>-1.7553918250571803</v>
      </c>
      <c r="N412" s="6">
        <f t="shared" si="25"/>
        <v>136</v>
      </c>
      <c r="O412" s="6">
        <f t="shared" si="26"/>
        <v>81</v>
      </c>
      <c r="P412" s="6"/>
      <c r="Q412" s="6"/>
      <c r="R412" s="7">
        <f t="shared" si="27"/>
        <v>43664</v>
      </c>
      <c r="S412" s="6">
        <v>95</v>
      </c>
      <c r="T412" s="6">
        <v>14</v>
      </c>
      <c r="V412">
        <v>43664</v>
      </c>
    </row>
    <row r="413" spans="1:22" x14ac:dyDescent="0.2">
      <c r="A413">
        <f t="shared" si="24"/>
        <v>2</v>
      </c>
      <c r="B413">
        <v>19</v>
      </c>
      <c r="C413" s="6" t="s">
        <v>16</v>
      </c>
      <c r="D413" s="6">
        <v>7</v>
      </c>
      <c r="E413" s="6">
        <v>2019</v>
      </c>
      <c r="F413" s="6">
        <v>152</v>
      </c>
      <c r="G413" s="6">
        <v>56</v>
      </c>
      <c r="H413" s="8">
        <v>0.36842105263157893</v>
      </c>
      <c r="I413" s="8">
        <v>-0.5389965007326869</v>
      </c>
      <c r="J413" s="6">
        <v>71</v>
      </c>
      <c r="K413" s="6">
        <v>13</v>
      </c>
      <c r="L413" s="8">
        <v>0.18309859154929578</v>
      </c>
      <c r="M413" s="8">
        <v>-1.4954936530848826</v>
      </c>
      <c r="N413" s="6">
        <f t="shared" si="25"/>
        <v>96</v>
      </c>
      <c r="O413" s="6">
        <f t="shared" si="26"/>
        <v>58</v>
      </c>
      <c r="P413" s="6"/>
      <c r="Q413" s="6"/>
      <c r="R413" s="7">
        <f t="shared" si="27"/>
        <v>43665</v>
      </c>
      <c r="S413" s="6">
        <v>71</v>
      </c>
      <c r="T413" s="6">
        <v>13</v>
      </c>
      <c r="V413">
        <v>43665</v>
      </c>
    </row>
    <row r="414" spans="1:22" x14ac:dyDescent="0.2">
      <c r="A414">
        <f t="shared" si="24"/>
        <v>2</v>
      </c>
      <c r="B414">
        <v>20</v>
      </c>
      <c r="C414" s="6" t="s">
        <v>16</v>
      </c>
      <c r="D414" s="6">
        <v>7</v>
      </c>
      <c r="E414" s="6">
        <v>2019</v>
      </c>
      <c r="F414" s="6">
        <v>127</v>
      </c>
      <c r="G414" s="6">
        <v>22</v>
      </c>
      <c r="H414" s="8">
        <v>0.17322834645669291</v>
      </c>
      <c r="I414" s="8">
        <v>-1.5629178967992075</v>
      </c>
      <c r="J414" s="6">
        <v>65</v>
      </c>
      <c r="K414" s="6">
        <v>7</v>
      </c>
      <c r="L414" s="8">
        <v>0.1076923076923077</v>
      </c>
      <c r="M414" s="8">
        <v>-2.1145328614911061</v>
      </c>
      <c r="N414" s="6">
        <f t="shared" si="25"/>
        <v>105</v>
      </c>
      <c r="O414" s="6">
        <f t="shared" si="26"/>
        <v>58</v>
      </c>
      <c r="P414" s="6"/>
      <c r="Q414" s="6"/>
      <c r="R414" s="7">
        <f t="shared" si="27"/>
        <v>43666</v>
      </c>
      <c r="S414" s="6">
        <v>65</v>
      </c>
      <c r="T414" s="6">
        <v>7</v>
      </c>
      <c r="V414">
        <v>43666</v>
      </c>
    </row>
    <row r="415" spans="1:22" x14ac:dyDescent="0.2">
      <c r="A415">
        <f t="shared" si="24"/>
        <v>2</v>
      </c>
      <c r="B415">
        <v>21</v>
      </c>
      <c r="C415" s="6" t="s">
        <v>16</v>
      </c>
      <c r="D415" s="6">
        <v>7</v>
      </c>
      <c r="E415" s="6">
        <v>2019</v>
      </c>
      <c r="F415" s="6">
        <v>232</v>
      </c>
      <c r="G415" s="6">
        <v>77</v>
      </c>
      <c r="H415" s="8">
        <v>0.33189655172413796</v>
      </c>
      <c r="I415" s="8">
        <v>-0.69961969506556276</v>
      </c>
      <c r="J415" s="6">
        <v>94</v>
      </c>
      <c r="K415" s="6">
        <v>8</v>
      </c>
      <c r="L415" s="8">
        <v>8.5106382978723402E-2</v>
      </c>
      <c r="M415" s="8">
        <v>-2.374905754573672</v>
      </c>
      <c r="N415" s="6">
        <f t="shared" si="25"/>
        <v>155</v>
      </c>
      <c r="O415" s="6">
        <f t="shared" si="26"/>
        <v>86</v>
      </c>
      <c r="P415" s="6"/>
      <c r="Q415" s="6"/>
      <c r="R415" s="7">
        <f t="shared" si="27"/>
        <v>43667</v>
      </c>
      <c r="S415" s="6">
        <v>94</v>
      </c>
      <c r="T415" s="6">
        <v>8</v>
      </c>
      <c r="V415">
        <v>43667</v>
      </c>
    </row>
    <row r="416" spans="1:22" x14ac:dyDescent="0.2">
      <c r="A416">
        <f t="shared" si="24"/>
        <v>2</v>
      </c>
      <c r="B416">
        <v>22</v>
      </c>
      <c r="C416" s="6" t="s">
        <v>16</v>
      </c>
      <c r="D416" s="6">
        <v>7</v>
      </c>
      <c r="E416" s="6">
        <v>2019</v>
      </c>
      <c r="F416" s="6">
        <v>192</v>
      </c>
      <c r="G416" s="6">
        <v>73</v>
      </c>
      <c r="H416" s="8">
        <v>0.38020833333333331</v>
      </c>
      <c r="I416" s="8">
        <v>-0.48866405196313839</v>
      </c>
      <c r="J416" s="6">
        <v>73</v>
      </c>
      <c r="K416" s="6">
        <v>12</v>
      </c>
      <c r="L416" s="8">
        <v>0.16438356164383561</v>
      </c>
      <c r="M416" s="8">
        <v>-1.625967214385311</v>
      </c>
      <c r="N416" s="6">
        <f t="shared" si="25"/>
        <v>119</v>
      </c>
      <c r="O416" s="6">
        <f t="shared" si="26"/>
        <v>61</v>
      </c>
      <c r="P416" s="6"/>
      <c r="Q416" s="6"/>
      <c r="R416" s="7">
        <f t="shared" si="27"/>
        <v>43668</v>
      </c>
      <c r="S416" s="6">
        <v>73</v>
      </c>
      <c r="T416" s="6">
        <v>12</v>
      </c>
      <c r="V416">
        <v>43668</v>
      </c>
    </row>
    <row r="417" spans="1:22" x14ac:dyDescent="0.2">
      <c r="A417">
        <f t="shared" si="24"/>
        <v>2</v>
      </c>
      <c r="B417">
        <v>23</v>
      </c>
      <c r="C417" s="6" t="s">
        <v>16</v>
      </c>
      <c r="D417" s="6">
        <v>7</v>
      </c>
      <c r="E417" s="6">
        <v>2019</v>
      </c>
      <c r="F417" s="6">
        <v>183</v>
      </c>
      <c r="G417" s="6">
        <v>68</v>
      </c>
      <c r="H417" s="8">
        <v>0.37158469945355194</v>
      </c>
      <c r="I417" s="8">
        <v>-0.52542442318714333</v>
      </c>
      <c r="J417" s="6">
        <v>86</v>
      </c>
      <c r="K417" s="6">
        <v>14</v>
      </c>
      <c r="L417" s="8">
        <v>0.16279069767441862</v>
      </c>
      <c r="M417" s="8">
        <v>-1.6376087894007965</v>
      </c>
      <c r="N417" s="6">
        <f t="shared" si="25"/>
        <v>115</v>
      </c>
      <c r="O417" s="6">
        <f t="shared" si="26"/>
        <v>72</v>
      </c>
      <c r="P417" s="6"/>
      <c r="Q417" s="6"/>
      <c r="R417" s="7">
        <f t="shared" si="27"/>
        <v>43669</v>
      </c>
      <c r="S417" s="6">
        <v>86</v>
      </c>
      <c r="T417" s="6">
        <v>14</v>
      </c>
      <c r="V417">
        <v>43669</v>
      </c>
    </row>
    <row r="418" spans="1:22" x14ac:dyDescent="0.2">
      <c r="A418">
        <f t="shared" si="24"/>
        <v>2</v>
      </c>
      <c r="B418">
        <v>24</v>
      </c>
      <c r="C418" s="6" t="s">
        <v>16</v>
      </c>
      <c r="D418" s="6">
        <v>7</v>
      </c>
      <c r="E418" s="6">
        <v>2019</v>
      </c>
      <c r="F418" s="6">
        <v>188</v>
      </c>
      <c r="G418" s="6">
        <v>65</v>
      </c>
      <c r="H418" s="8">
        <v>0.34574468085106386</v>
      </c>
      <c r="I418" s="8">
        <v>-0.63779708547678038</v>
      </c>
      <c r="J418" s="6">
        <v>73</v>
      </c>
      <c r="K418" s="6">
        <v>24</v>
      </c>
      <c r="L418" s="8">
        <v>0.32876712328767121</v>
      </c>
      <c r="M418" s="8">
        <v>-0.71376646776268116</v>
      </c>
      <c r="N418" s="6">
        <f t="shared" si="25"/>
        <v>123</v>
      </c>
      <c r="O418" s="6">
        <f t="shared" si="26"/>
        <v>49</v>
      </c>
      <c r="P418" s="6"/>
      <c r="Q418" s="6"/>
      <c r="R418" s="7">
        <f t="shared" si="27"/>
        <v>43670</v>
      </c>
      <c r="S418" s="6">
        <v>73</v>
      </c>
      <c r="T418" s="6">
        <v>24</v>
      </c>
      <c r="V418">
        <v>43670</v>
      </c>
    </row>
    <row r="419" spans="1:22" x14ac:dyDescent="0.2">
      <c r="A419">
        <f t="shared" si="24"/>
        <v>2</v>
      </c>
      <c r="B419">
        <v>25</v>
      </c>
      <c r="C419" s="6" t="s">
        <v>16</v>
      </c>
      <c r="D419" s="6">
        <v>7</v>
      </c>
      <c r="E419" s="6">
        <v>2019</v>
      </c>
      <c r="F419" s="6">
        <v>202</v>
      </c>
      <c r="G419" s="6">
        <v>69</v>
      </c>
      <c r="H419" s="8">
        <v>0.34158415841584161</v>
      </c>
      <c r="I419" s="8">
        <v>-0.65624262362449415</v>
      </c>
      <c r="J419" s="6">
        <v>88</v>
      </c>
      <c r="K419" s="6">
        <v>11</v>
      </c>
      <c r="L419" s="8">
        <v>0.125</v>
      </c>
      <c r="M419" s="8">
        <v>-1.9459101490553135</v>
      </c>
      <c r="N419" s="6">
        <f t="shared" si="25"/>
        <v>133</v>
      </c>
      <c r="O419" s="6">
        <f t="shared" si="26"/>
        <v>77</v>
      </c>
      <c r="P419" s="6"/>
      <c r="Q419" s="6"/>
      <c r="R419" s="7">
        <f t="shared" si="27"/>
        <v>43671</v>
      </c>
      <c r="S419" s="6">
        <v>88</v>
      </c>
      <c r="T419" s="6">
        <v>11</v>
      </c>
      <c r="V419">
        <v>43671</v>
      </c>
    </row>
    <row r="420" spans="1:22" x14ac:dyDescent="0.2">
      <c r="A420">
        <f t="shared" si="24"/>
        <v>2</v>
      </c>
      <c r="B420">
        <v>26</v>
      </c>
      <c r="C420" s="6" t="s">
        <v>16</v>
      </c>
      <c r="D420" s="6">
        <v>7</v>
      </c>
      <c r="E420" s="6">
        <v>2019</v>
      </c>
      <c r="F420" s="6">
        <v>169</v>
      </c>
      <c r="G420" s="6">
        <v>43</v>
      </c>
      <c r="H420" s="8">
        <v>0.25443786982248523</v>
      </c>
      <c r="I420" s="8">
        <v>-1.0750817912579156</v>
      </c>
      <c r="J420" s="6">
        <v>68</v>
      </c>
      <c r="K420" s="6">
        <v>11</v>
      </c>
      <c r="L420" s="8">
        <v>0.16176470588235295</v>
      </c>
      <c r="M420" s="8">
        <v>-1.6451559950361796</v>
      </c>
      <c r="N420" s="6">
        <f t="shared" si="25"/>
        <v>126</v>
      </c>
      <c r="O420" s="6">
        <f t="shared" si="26"/>
        <v>57</v>
      </c>
      <c r="P420" s="6"/>
      <c r="Q420" s="6"/>
      <c r="R420" s="7">
        <f t="shared" si="27"/>
        <v>43672</v>
      </c>
      <c r="S420" s="6">
        <v>68</v>
      </c>
      <c r="T420" s="6">
        <v>11</v>
      </c>
      <c r="V420">
        <v>43672</v>
      </c>
    </row>
    <row r="421" spans="1:22" x14ac:dyDescent="0.2">
      <c r="A421">
        <f t="shared" si="24"/>
        <v>2</v>
      </c>
      <c r="B421">
        <v>27</v>
      </c>
      <c r="C421" s="6" t="s">
        <v>16</v>
      </c>
      <c r="D421" s="6">
        <v>7</v>
      </c>
      <c r="E421" s="6">
        <v>2019</v>
      </c>
      <c r="F421" s="6">
        <v>142</v>
      </c>
      <c r="G421" s="6">
        <v>32</v>
      </c>
      <c r="H421" s="8">
        <v>0.22535211267605634</v>
      </c>
      <c r="I421" s="8">
        <v>-1.2347444629926896</v>
      </c>
      <c r="J421" s="6">
        <v>81</v>
      </c>
      <c r="K421" s="6">
        <v>6</v>
      </c>
      <c r="L421" s="8">
        <v>7.407407407407407E-2</v>
      </c>
      <c r="M421" s="8">
        <v>-2.5257286443082556</v>
      </c>
      <c r="N421" s="6">
        <f t="shared" si="25"/>
        <v>110</v>
      </c>
      <c r="O421" s="6">
        <f t="shared" si="26"/>
        <v>75</v>
      </c>
      <c r="P421" s="6"/>
      <c r="Q421" s="6"/>
      <c r="R421" s="7">
        <f t="shared" si="27"/>
        <v>43673</v>
      </c>
      <c r="S421" s="6">
        <v>81</v>
      </c>
      <c r="T421" s="6">
        <v>6</v>
      </c>
      <c r="V421">
        <v>43673</v>
      </c>
    </row>
    <row r="422" spans="1:22" x14ac:dyDescent="0.2">
      <c r="A422">
        <f t="shared" si="24"/>
        <v>2</v>
      </c>
      <c r="B422">
        <v>28</v>
      </c>
      <c r="C422" s="6" t="s">
        <v>16</v>
      </c>
      <c r="D422" s="6">
        <v>7</v>
      </c>
      <c r="E422" s="6">
        <v>2019</v>
      </c>
      <c r="F422" s="6">
        <v>252</v>
      </c>
      <c r="G422" s="6">
        <v>75</v>
      </c>
      <c r="H422" s="8">
        <v>0.29761904761904762</v>
      </c>
      <c r="I422" s="8">
        <v>-0.85866161903751859</v>
      </c>
      <c r="J422" s="6">
        <v>73</v>
      </c>
      <c r="K422" s="6">
        <v>19</v>
      </c>
      <c r="L422" s="8">
        <v>0.26027397260273971</v>
      </c>
      <c r="M422" s="8">
        <v>-1.044545067397834</v>
      </c>
      <c r="N422" s="6">
        <f t="shared" si="25"/>
        <v>177</v>
      </c>
      <c r="O422" s="6">
        <f t="shared" si="26"/>
        <v>54</v>
      </c>
      <c r="P422" s="6"/>
      <c r="Q422" s="6"/>
      <c r="R422" s="7">
        <f t="shared" si="27"/>
        <v>43674</v>
      </c>
      <c r="S422" s="6">
        <v>73</v>
      </c>
      <c r="T422" s="6">
        <v>19</v>
      </c>
      <c r="V422">
        <v>43674</v>
      </c>
    </row>
    <row r="423" spans="1:22" x14ac:dyDescent="0.2">
      <c r="A423">
        <f t="shared" si="24"/>
        <v>2</v>
      </c>
      <c r="B423">
        <v>29</v>
      </c>
      <c r="C423" s="6" t="s">
        <v>16</v>
      </c>
      <c r="D423" s="6">
        <v>7</v>
      </c>
      <c r="E423" s="6">
        <v>2019</v>
      </c>
      <c r="F423" s="6">
        <v>198</v>
      </c>
      <c r="G423" s="6">
        <v>65</v>
      </c>
      <c r="H423" s="8">
        <v>0.32828282828282829</v>
      </c>
      <c r="I423" s="8">
        <v>-0.71596185832611658</v>
      </c>
      <c r="J423" s="6">
        <v>85</v>
      </c>
      <c r="K423" s="6">
        <v>17</v>
      </c>
      <c r="L423" s="8">
        <v>0.2</v>
      </c>
      <c r="M423" s="8">
        <v>-1.3862943611198906</v>
      </c>
      <c r="N423" s="6">
        <f t="shared" si="25"/>
        <v>133</v>
      </c>
      <c r="O423" s="6">
        <f t="shared" si="26"/>
        <v>68</v>
      </c>
      <c r="P423" s="6"/>
      <c r="Q423" s="6"/>
      <c r="R423" s="7">
        <f t="shared" si="27"/>
        <v>43675</v>
      </c>
      <c r="S423" s="6">
        <v>85</v>
      </c>
      <c r="T423" s="6">
        <v>17</v>
      </c>
      <c r="V423">
        <v>43675</v>
      </c>
    </row>
    <row r="424" spans="1:22" x14ac:dyDescent="0.2">
      <c r="A424">
        <f t="shared" si="24"/>
        <v>2</v>
      </c>
      <c r="B424">
        <v>30</v>
      </c>
      <c r="C424" s="6" t="s">
        <v>16</v>
      </c>
      <c r="D424" s="6">
        <v>7</v>
      </c>
      <c r="E424" s="6">
        <v>2019</v>
      </c>
      <c r="F424" s="6">
        <v>229</v>
      </c>
      <c r="G424" s="6">
        <v>71</v>
      </c>
      <c r="H424" s="8">
        <v>0.31004366812227074</v>
      </c>
      <c r="I424" s="8">
        <v>-0.79991515598565144</v>
      </c>
      <c r="J424" s="6">
        <v>94</v>
      </c>
      <c r="K424" s="6">
        <v>17</v>
      </c>
      <c r="L424" s="8">
        <v>0.18085106382978725</v>
      </c>
      <c r="M424" s="8">
        <v>-1.5105920777974677</v>
      </c>
      <c r="N424" s="6">
        <f t="shared" si="25"/>
        <v>158</v>
      </c>
      <c r="O424" s="6">
        <f t="shared" si="26"/>
        <v>77</v>
      </c>
      <c r="P424" s="6"/>
      <c r="Q424" s="6"/>
      <c r="R424" s="7">
        <f t="shared" si="27"/>
        <v>43676</v>
      </c>
      <c r="S424" s="6">
        <v>94</v>
      </c>
      <c r="T424" s="6">
        <v>17</v>
      </c>
      <c r="V424">
        <v>43676</v>
      </c>
    </row>
    <row r="425" spans="1:22" x14ac:dyDescent="0.2">
      <c r="A425">
        <f t="shared" si="24"/>
        <v>2</v>
      </c>
      <c r="B425">
        <v>31</v>
      </c>
      <c r="C425" s="6" t="s">
        <v>16</v>
      </c>
      <c r="D425" s="6">
        <v>7</v>
      </c>
      <c r="E425" s="6">
        <v>2019</v>
      </c>
      <c r="F425" s="6">
        <v>199</v>
      </c>
      <c r="G425" s="6">
        <v>74</v>
      </c>
      <c r="H425" s="8">
        <v>0.37185929648241206</v>
      </c>
      <c r="I425" s="8">
        <v>-0.52424864409813121</v>
      </c>
      <c r="J425" s="6">
        <v>92</v>
      </c>
      <c r="K425" s="6">
        <v>18</v>
      </c>
      <c r="L425" s="8">
        <v>0.19565217391304349</v>
      </c>
      <c r="M425" s="8">
        <v>-1.413693335308005</v>
      </c>
      <c r="N425" s="6">
        <f t="shared" si="25"/>
        <v>125</v>
      </c>
      <c r="O425" s="6">
        <f t="shared" si="26"/>
        <v>74</v>
      </c>
      <c r="P425" s="6"/>
      <c r="Q425" s="6"/>
      <c r="R425" s="7">
        <f t="shared" si="27"/>
        <v>43677</v>
      </c>
      <c r="S425" s="6">
        <v>92</v>
      </c>
      <c r="T425" s="6">
        <v>18</v>
      </c>
      <c r="V425">
        <v>43677</v>
      </c>
    </row>
    <row r="426" spans="1:22" x14ac:dyDescent="0.2">
      <c r="A426">
        <f t="shared" si="24"/>
        <v>1</v>
      </c>
      <c r="B426">
        <v>1</v>
      </c>
      <c r="C426" s="6" t="s">
        <v>15</v>
      </c>
      <c r="D426" s="6">
        <v>1</v>
      </c>
      <c r="E426" s="6">
        <v>2020</v>
      </c>
      <c r="F426" s="6">
        <v>201</v>
      </c>
      <c r="G426" s="6">
        <v>47</v>
      </c>
      <c r="H426" s="8">
        <v>0.23383084577114427</v>
      </c>
      <c r="I426" s="8">
        <v>-1.1868050007035709</v>
      </c>
      <c r="J426" s="6">
        <v>96</v>
      </c>
      <c r="K426" s="6">
        <v>14</v>
      </c>
      <c r="L426" s="8">
        <v>0.14583333333333334</v>
      </c>
      <c r="M426" s="8">
        <v>-1.7676619176489945</v>
      </c>
      <c r="N426" s="6">
        <f t="shared" si="25"/>
        <v>154</v>
      </c>
      <c r="O426" s="6">
        <f t="shared" si="26"/>
        <v>82</v>
      </c>
      <c r="P426" s="6"/>
      <c r="Q426" s="6"/>
      <c r="R426" s="7">
        <f t="shared" si="27"/>
        <v>43831</v>
      </c>
      <c r="S426" s="6">
        <v>96</v>
      </c>
      <c r="T426" s="6">
        <v>14</v>
      </c>
      <c r="V426">
        <v>43831</v>
      </c>
    </row>
    <row r="427" spans="1:22" x14ac:dyDescent="0.2">
      <c r="A427">
        <f t="shared" si="24"/>
        <v>1</v>
      </c>
      <c r="B427">
        <v>2</v>
      </c>
      <c r="C427" s="6" t="s">
        <v>15</v>
      </c>
      <c r="D427" s="6">
        <v>1</v>
      </c>
      <c r="E427" s="6">
        <v>2020</v>
      </c>
      <c r="F427" s="6">
        <v>203</v>
      </c>
      <c r="G427" s="6">
        <v>69</v>
      </c>
      <c r="H427" s="8">
        <v>0.33990147783251229</v>
      </c>
      <c r="I427" s="8">
        <v>-0.66373329535365211</v>
      </c>
      <c r="J427" s="6">
        <v>58</v>
      </c>
      <c r="K427" s="6">
        <v>24</v>
      </c>
      <c r="L427" s="8">
        <v>0.41379310344827586</v>
      </c>
      <c r="M427" s="8">
        <v>-0.34830669426821587</v>
      </c>
      <c r="N427" s="6">
        <f t="shared" si="25"/>
        <v>134</v>
      </c>
      <c r="O427" s="6">
        <f t="shared" si="26"/>
        <v>34</v>
      </c>
      <c r="P427" s="6"/>
      <c r="Q427" s="6"/>
      <c r="R427" s="7">
        <f t="shared" si="27"/>
        <v>43832</v>
      </c>
      <c r="S427" s="6">
        <v>58</v>
      </c>
      <c r="T427" s="6">
        <v>24</v>
      </c>
      <c r="V427">
        <v>43832</v>
      </c>
    </row>
    <row r="428" spans="1:22" x14ac:dyDescent="0.2">
      <c r="A428">
        <f t="shared" si="24"/>
        <v>1</v>
      </c>
      <c r="B428">
        <v>3</v>
      </c>
      <c r="C428" s="6" t="s">
        <v>15</v>
      </c>
      <c r="D428" s="6">
        <v>1</v>
      </c>
      <c r="E428" s="6">
        <v>2020</v>
      </c>
      <c r="F428" s="6">
        <v>144</v>
      </c>
      <c r="G428" s="6">
        <v>53</v>
      </c>
      <c r="H428" s="8">
        <v>0.36805555555555558</v>
      </c>
      <c r="I428" s="8">
        <v>-0.54056759296472812</v>
      </c>
      <c r="J428" s="6">
        <v>69</v>
      </c>
      <c r="K428" s="6">
        <v>17</v>
      </c>
      <c r="L428" s="8">
        <v>0.24637681159420291</v>
      </c>
      <c r="M428" s="8">
        <v>-1.1180303745252114</v>
      </c>
      <c r="N428" s="6">
        <f t="shared" si="25"/>
        <v>91</v>
      </c>
      <c r="O428" s="6">
        <f t="shared" si="26"/>
        <v>52</v>
      </c>
      <c r="P428" s="6"/>
      <c r="Q428" s="6"/>
      <c r="R428" s="7">
        <f t="shared" si="27"/>
        <v>43833</v>
      </c>
      <c r="S428" s="6">
        <v>69</v>
      </c>
      <c r="T428" s="6">
        <v>17</v>
      </c>
      <c r="V428">
        <v>43833</v>
      </c>
    </row>
    <row r="429" spans="1:22" x14ac:dyDescent="0.2">
      <c r="A429">
        <f t="shared" si="24"/>
        <v>1</v>
      </c>
      <c r="B429">
        <v>4</v>
      </c>
      <c r="C429" s="6" t="s">
        <v>15</v>
      </c>
      <c r="D429" s="6">
        <v>1</v>
      </c>
      <c r="E429" s="6">
        <v>2020</v>
      </c>
      <c r="F429" s="6">
        <v>118</v>
      </c>
      <c r="G429" s="6">
        <v>27</v>
      </c>
      <c r="H429" s="8">
        <v>0.2288135593220339</v>
      </c>
      <c r="I429" s="8">
        <v>-1.2150226405125211</v>
      </c>
      <c r="J429" s="6">
        <v>45</v>
      </c>
      <c r="K429" s="6">
        <v>10</v>
      </c>
      <c r="L429" s="8">
        <v>0.22222222222222221</v>
      </c>
      <c r="M429" s="8">
        <v>-1.2527629684953681</v>
      </c>
      <c r="N429" s="6">
        <f t="shared" si="25"/>
        <v>91</v>
      </c>
      <c r="O429" s="6">
        <f t="shared" si="26"/>
        <v>35</v>
      </c>
      <c r="P429" s="6"/>
      <c r="Q429" s="6"/>
      <c r="R429" s="7">
        <f t="shared" si="27"/>
        <v>43834</v>
      </c>
      <c r="S429" s="6">
        <v>45</v>
      </c>
      <c r="T429" s="6">
        <v>10</v>
      </c>
      <c r="V429">
        <v>43834</v>
      </c>
    </row>
    <row r="430" spans="1:22" x14ac:dyDescent="0.2">
      <c r="A430">
        <f t="shared" si="24"/>
        <v>1</v>
      </c>
      <c r="B430">
        <v>5</v>
      </c>
      <c r="C430" s="6" t="s">
        <v>15</v>
      </c>
      <c r="D430" s="6">
        <v>1</v>
      </c>
      <c r="E430" s="6">
        <v>2020</v>
      </c>
      <c r="F430" s="6">
        <v>228</v>
      </c>
      <c r="G430" s="6">
        <v>66</v>
      </c>
      <c r="H430" s="8">
        <v>0.28947368421052633</v>
      </c>
      <c r="I430" s="8">
        <v>-0.89794159320595845</v>
      </c>
      <c r="J430" s="6">
        <v>94</v>
      </c>
      <c r="K430" s="6">
        <v>25</v>
      </c>
      <c r="L430" s="8">
        <v>0.26595744680851063</v>
      </c>
      <c r="M430" s="8">
        <v>-1.0152306797290587</v>
      </c>
      <c r="N430" s="6">
        <f t="shared" si="25"/>
        <v>162</v>
      </c>
      <c r="O430" s="6">
        <f t="shared" si="26"/>
        <v>69</v>
      </c>
      <c r="P430" s="6"/>
      <c r="Q430" s="6"/>
      <c r="R430" s="7">
        <f t="shared" si="27"/>
        <v>43835</v>
      </c>
      <c r="S430" s="6">
        <v>94</v>
      </c>
      <c r="T430" s="6">
        <v>25</v>
      </c>
      <c r="V430">
        <v>43835</v>
      </c>
    </row>
    <row r="431" spans="1:22" x14ac:dyDescent="0.2">
      <c r="A431">
        <f t="shared" si="24"/>
        <v>1</v>
      </c>
      <c r="B431">
        <v>6</v>
      </c>
      <c r="C431" s="6" t="s">
        <v>15</v>
      </c>
      <c r="D431" s="6">
        <v>1</v>
      </c>
      <c r="E431" s="6">
        <v>2020</v>
      </c>
      <c r="F431" s="6">
        <v>208</v>
      </c>
      <c r="G431" s="6">
        <v>75</v>
      </c>
      <c r="H431" s="8">
        <v>0.36057692307692307</v>
      </c>
      <c r="I431" s="8">
        <v>-0.57286101468544326</v>
      </c>
      <c r="J431" s="6">
        <v>88</v>
      </c>
      <c r="K431" s="6">
        <v>21</v>
      </c>
      <c r="L431" s="8">
        <v>0.23863636363636365</v>
      </c>
      <c r="M431" s="8">
        <v>-1.1601701816675429</v>
      </c>
      <c r="N431" s="6">
        <f t="shared" si="25"/>
        <v>133</v>
      </c>
      <c r="O431" s="6">
        <f t="shared" si="26"/>
        <v>67</v>
      </c>
      <c r="P431" s="6"/>
      <c r="Q431" s="6"/>
      <c r="R431" s="7">
        <f t="shared" si="27"/>
        <v>43836</v>
      </c>
      <c r="S431" s="6">
        <v>88</v>
      </c>
      <c r="T431" s="6">
        <v>21</v>
      </c>
      <c r="V431">
        <v>43836</v>
      </c>
    </row>
    <row r="432" spans="1:22" x14ac:dyDescent="0.2">
      <c r="A432">
        <f t="shared" si="24"/>
        <v>1</v>
      </c>
      <c r="B432">
        <v>7</v>
      </c>
      <c r="C432" s="6" t="s">
        <v>15</v>
      </c>
      <c r="D432" s="6">
        <v>1</v>
      </c>
      <c r="E432" s="6">
        <v>2020</v>
      </c>
      <c r="F432" s="6">
        <v>185</v>
      </c>
      <c r="G432" s="6">
        <v>66</v>
      </c>
      <c r="H432" s="8">
        <v>0.35675675675675678</v>
      </c>
      <c r="I432" s="8">
        <v>-0.58946875108510377</v>
      </c>
      <c r="J432" s="6">
        <v>73</v>
      </c>
      <c r="K432" s="6">
        <v>19</v>
      </c>
      <c r="L432" s="8">
        <v>0.26027397260273971</v>
      </c>
      <c r="M432" s="8">
        <v>-1.044545067397834</v>
      </c>
      <c r="N432" s="6">
        <f t="shared" si="25"/>
        <v>119</v>
      </c>
      <c r="O432" s="6">
        <f t="shared" si="26"/>
        <v>54</v>
      </c>
      <c r="P432" s="6"/>
      <c r="Q432" s="6"/>
      <c r="R432" s="7">
        <f t="shared" si="27"/>
        <v>43837</v>
      </c>
      <c r="S432" s="6">
        <v>73</v>
      </c>
      <c r="T432" s="6">
        <v>19</v>
      </c>
      <c r="V432">
        <v>43837</v>
      </c>
    </row>
    <row r="433" spans="1:22" x14ac:dyDescent="0.2">
      <c r="A433">
        <f t="shared" si="24"/>
        <v>1</v>
      </c>
      <c r="B433">
        <v>8</v>
      </c>
      <c r="C433" s="6" t="s">
        <v>15</v>
      </c>
      <c r="D433" s="6">
        <v>1</v>
      </c>
      <c r="E433" s="6">
        <v>2020</v>
      </c>
      <c r="F433" s="6">
        <v>187</v>
      </c>
      <c r="G433" s="6">
        <v>62</v>
      </c>
      <c r="H433" s="8">
        <v>0.33155080213903743</v>
      </c>
      <c r="I433" s="8">
        <v>-0.70117935225720962</v>
      </c>
      <c r="J433" s="6">
        <v>69</v>
      </c>
      <c r="K433" s="6">
        <v>19</v>
      </c>
      <c r="L433" s="8">
        <v>0.27536231884057971</v>
      </c>
      <c r="M433" s="8">
        <v>-0.96758402626170559</v>
      </c>
      <c r="N433" s="6">
        <f t="shared" si="25"/>
        <v>125</v>
      </c>
      <c r="O433" s="6">
        <f t="shared" si="26"/>
        <v>50</v>
      </c>
      <c r="P433" s="6"/>
      <c r="Q433" s="6"/>
      <c r="R433" s="7">
        <f t="shared" si="27"/>
        <v>43838</v>
      </c>
      <c r="S433" s="6">
        <v>69</v>
      </c>
      <c r="T433" s="6">
        <v>19</v>
      </c>
      <c r="V433">
        <v>43838</v>
      </c>
    </row>
    <row r="434" spans="1:22" x14ac:dyDescent="0.2">
      <c r="A434">
        <f t="shared" si="24"/>
        <v>1</v>
      </c>
      <c r="B434">
        <v>9</v>
      </c>
      <c r="C434" s="6" t="s">
        <v>15</v>
      </c>
      <c r="D434" s="6">
        <v>1</v>
      </c>
      <c r="E434" s="6">
        <v>2020</v>
      </c>
      <c r="F434" s="6">
        <v>180</v>
      </c>
      <c r="G434" s="6">
        <v>70</v>
      </c>
      <c r="H434" s="8">
        <v>0.3888888888888889</v>
      </c>
      <c r="I434" s="8">
        <v>-0.45198512374305727</v>
      </c>
      <c r="J434" s="6">
        <v>80</v>
      </c>
      <c r="K434" s="6">
        <v>14</v>
      </c>
      <c r="L434" s="8">
        <v>0.17499999999999999</v>
      </c>
      <c r="M434" s="8">
        <v>-1.550597412411167</v>
      </c>
      <c r="N434" s="6">
        <f t="shared" si="25"/>
        <v>110</v>
      </c>
      <c r="O434" s="6">
        <f t="shared" si="26"/>
        <v>66</v>
      </c>
      <c r="P434" s="6"/>
      <c r="Q434" s="6"/>
      <c r="R434" s="7">
        <f t="shared" si="27"/>
        <v>43839</v>
      </c>
      <c r="S434" s="6">
        <v>80</v>
      </c>
      <c r="T434" s="6">
        <v>14</v>
      </c>
      <c r="V434">
        <v>43839</v>
      </c>
    </row>
    <row r="435" spans="1:22" x14ac:dyDescent="0.2">
      <c r="A435">
        <f t="shared" si="24"/>
        <v>1</v>
      </c>
      <c r="B435">
        <v>10</v>
      </c>
      <c r="C435" s="6" t="s">
        <v>15</v>
      </c>
      <c r="D435" s="6">
        <v>1</v>
      </c>
      <c r="E435" s="6">
        <v>2020</v>
      </c>
      <c r="F435" s="6">
        <v>164</v>
      </c>
      <c r="G435" s="6">
        <v>43</v>
      </c>
      <c r="H435" s="8">
        <v>0.26219512195121952</v>
      </c>
      <c r="I435" s="8">
        <v>-1.0345904299031785</v>
      </c>
      <c r="J435" s="6">
        <v>64</v>
      </c>
      <c r="K435" s="6">
        <v>18</v>
      </c>
      <c r="L435" s="8">
        <v>0.28125</v>
      </c>
      <c r="M435" s="8">
        <v>-0.93826963859293022</v>
      </c>
      <c r="N435" s="6">
        <f t="shared" si="25"/>
        <v>121</v>
      </c>
      <c r="O435" s="6">
        <f t="shared" si="26"/>
        <v>46</v>
      </c>
      <c r="P435" s="6"/>
      <c r="Q435" s="6"/>
      <c r="R435" s="7">
        <f t="shared" si="27"/>
        <v>43840</v>
      </c>
      <c r="S435" s="6">
        <v>64</v>
      </c>
      <c r="T435" s="6">
        <v>18</v>
      </c>
      <c r="V435">
        <v>43840</v>
      </c>
    </row>
    <row r="436" spans="1:22" x14ac:dyDescent="0.2">
      <c r="A436">
        <f t="shared" si="24"/>
        <v>1</v>
      </c>
      <c r="B436">
        <v>11</v>
      </c>
      <c r="C436" s="6" t="s">
        <v>15</v>
      </c>
      <c r="D436" s="6">
        <v>1</v>
      </c>
      <c r="E436" s="6">
        <v>2020</v>
      </c>
      <c r="F436" s="6">
        <v>129</v>
      </c>
      <c r="G436" s="6">
        <v>34</v>
      </c>
      <c r="H436" s="8">
        <v>0.26356589147286824</v>
      </c>
      <c r="I436" s="8">
        <v>-1.0275163669843792</v>
      </c>
      <c r="J436" s="6">
        <v>75</v>
      </c>
      <c r="K436" s="6">
        <v>18</v>
      </c>
      <c r="L436" s="8">
        <v>0.24</v>
      </c>
      <c r="M436" s="8">
        <v>-1.1526795099383855</v>
      </c>
      <c r="N436" s="6">
        <f t="shared" si="25"/>
        <v>95</v>
      </c>
      <c r="O436" s="6">
        <f t="shared" si="26"/>
        <v>57</v>
      </c>
      <c r="P436" s="6"/>
      <c r="Q436" s="6"/>
      <c r="R436" s="7">
        <f t="shared" si="27"/>
        <v>43841</v>
      </c>
      <c r="S436" s="6">
        <v>75</v>
      </c>
      <c r="T436" s="6">
        <v>18</v>
      </c>
      <c r="V436">
        <v>43841</v>
      </c>
    </row>
    <row r="437" spans="1:22" x14ac:dyDescent="0.2">
      <c r="A437">
        <f t="shared" si="24"/>
        <v>1</v>
      </c>
      <c r="B437">
        <v>12</v>
      </c>
      <c r="C437" s="6" t="s">
        <v>15</v>
      </c>
      <c r="D437" s="6">
        <v>1</v>
      </c>
      <c r="E437" s="6">
        <v>2020</v>
      </c>
      <c r="F437" s="6">
        <v>217</v>
      </c>
      <c r="G437" s="6">
        <v>74</v>
      </c>
      <c r="H437" s="8">
        <v>0.34101382488479265</v>
      </c>
      <c r="I437" s="8">
        <v>-0.65877953705573733</v>
      </c>
      <c r="J437" s="6">
        <v>85</v>
      </c>
      <c r="K437" s="6">
        <v>18</v>
      </c>
      <c r="L437" s="8">
        <v>0.21176470588235294</v>
      </c>
      <c r="M437" s="8">
        <v>-1.3143208614948014</v>
      </c>
      <c r="N437" s="6">
        <f t="shared" si="25"/>
        <v>143</v>
      </c>
      <c r="O437" s="6">
        <f t="shared" si="26"/>
        <v>67</v>
      </c>
      <c r="P437" s="6"/>
      <c r="Q437" s="6"/>
      <c r="R437" s="7">
        <f t="shared" si="27"/>
        <v>43842</v>
      </c>
      <c r="S437" s="6">
        <v>85</v>
      </c>
      <c r="T437" s="6">
        <v>18</v>
      </c>
      <c r="V437">
        <v>43842</v>
      </c>
    </row>
    <row r="438" spans="1:22" x14ac:dyDescent="0.2">
      <c r="A438">
        <f t="shared" si="24"/>
        <v>1</v>
      </c>
      <c r="B438">
        <v>13</v>
      </c>
      <c r="C438" s="6" t="s">
        <v>15</v>
      </c>
      <c r="D438" s="6">
        <v>1</v>
      </c>
      <c r="E438" s="6">
        <v>2020</v>
      </c>
      <c r="F438" s="6">
        <v>204</v>
      </c>
      <c r="G438" s="6">
        <v>81</v>
      </c>
      <c r="H438" s="8">
        <v>0.39705882352941174</v>
      </c>
      <c r="I438" s="8">
        <v>-0.41773520069997883</v>
      </c>
      <c r="J438" s="6">
        <v>86</v>
      </c>
      <c r="K438" s="6">
        <v>11</v>
      </c>
      <c r="L438" s="8">
        <v>0.12790697674418605</v>
      </c>
      <c r="M438" s="8">
        <v>-1.9195928407379399</v>
      </c>
      <c r="N438" s="6">
        <f t="shared" si="25"/>
        <v>123</v>
      </c>
      <c r="O438" s="6">
        <f t="shared" si="26"/>
        <v>75</v>
      </c>
      <c r="P438" s="6"/>
      <c r="Q438" s="6"/>
      <c r="R438" s="7">
        <f t="shared" si="27"/>
        <v>43843</v>
      </c>
      <c r="S438" s="6">
        <v>86</v>
      </c>
      <c r="T438" s="6">
        <v>11</v>
      </c>
      <c r="V438">
        <v>43843</v>
      </c>
    </row>
    <row r="439" spans="1:22" x14ac:dyDescent="0.2">
      <c r="A439">
        <f t="shared" si="24"/>
        <v>1</v>
      </c>
      <c r="B439">
        <v>14</v>
      </c>
      <c r="C439" s="6" t="s">
        <v>15</v>
      </c>
      <c r="D439" s="6">
        <v>1</v>
      </c>
      <c r="E439" s="6">
        <v>2020</v>
      </c>
      <c r="F439" s="6">
        <v>182</v>
      </c>
      <c r="G439" s="6">
        <v>63</v>
      </c>
      <c r="H439" s="8">
        <v>0.34615384615384615</v>
      </c>
      <c r="I439" s="8">
        <v>-0.63598876671999671</v>
      </c>
      <c r="J439" s="6">
        <v>76</v>
      </c>
      <c r="K439" s="6">
        <v>14</v>
      </c>
      <c r="L439" s="8">
        <v>0.18421052631578946</v>
      </c>
      <c r="M439" s="8">
        <v>-1.488077055429833</v>
      </c>
      <c r="N439" s="6">
        <f t="shared" si="25"/>
        <v>119</v>
      </c>
      <c r="O439" s="6">
        <f t="shared" si="26"/>
        <v>62</v>
      </c>
      <c r="P439" s="6"/>
      <c r="Q439" s="6"/>
      <c r="R439" s="7">
        <f t="shared" si="27"/>
        <v>43844</v>
      </c>
      <c r="S439" s="6">
        <v>76</v>
      </c>
      <c r="T439" s="6">
        <v>14</v>
      </c>
      <c r="V439">
        <v>43844</v>
      </c>
    </row>
    <row r="440" spans="1:22" x14ac:dyDescent="0.2">
      <c r="A440">
        <f t="shared" si="24"/>
        <v>1</v>
      </c>
      <c r="B440">
        <v>15</v>
      </c>
      <c r="C440" s="6" t="s">
        <v>15</v>
      </c>
      <c r="D440" s="6">
        <v>1</v>
      </c>
      <c r="E440" s="6">
        <v>2020</v>
      </c>
      <c r="F440" s="6">
        <v>191</v>
      </c>
      <c r="G440" s="6">
        <v>73</v>
      </c>
      <c r="H440" s="8">
        <v>0.38219895287958117</v>
      </c>
      <c r="I440" s="8">
        <v>-0.4802251833172736</v>
      </c>
      <c r="J440" s="6">
        <v>70</v>
      </c>
      <c r="K440" s="6">
        <v>14</v>
      </c>
      <c r="L440" s="8">
        <v>0.2</v>
      </c>
      <c r="M440" s="8">
        <v>-1.3862943611198906</v>
      </c>
      <c r="N440" s="6">
        <f t="shared" si="25"/>
        <v>118</v>
      </c>
      <c r="O440" s="6">
        <f t="shared" si="26"/>
        <v>56</v>
      </c>
      <c r="P440" s="6"/>
      <c r="Q440" s="6"/>
      <c r="R440" s="7">
        <f t="shared" si="27"/>
        <v>43845</v>
      </c>
      <c r="S440" s="6">
        <v>70</v>
      </c>
      <c r="T440" s="6">
        <v>14</v>
      </c>
      <c r="V440">
        <v>43845</v>
      </c>
    </row>
    <row r="441" spans="1:22" x14ac:dyDescent="0.2">
      <c r="A441">
        <f t="shared" si="24"/>
        <v>2</v>
      </c>
      <c r="B441">
        <v>16</v>
      </c>
      <c r="C441" s="6" t="s">
        <v>15</v>
      </c>
      <c r="D441" s="6">
        <v>1</v>
      </c>
      <c r="E441" s="6">
        <v>2020</v>
      </c>
      <c r="F441" s="6">
        <v>198</v>
      </c>
      <c r="G441" s="6">
        <v>61</v>
      </c>
      <c r="H441" s="8">
        <v>0.30808080808080807</v>
      </c>
      <c r="I441" s="8">
        <v>-0.80910706165481372</v>
      </c>
      <c r="J441" s="6">
        <v>90</v>
      </c>
      <c r="K441" s="6">
        <v>13</v>
      </c>
      <c r="L441" s="8">
        <v>0.14444444444444443</v>
      </c>
      <c r="M441" s="8">
        <v>-1.7788560643921472</v>
      </c>
      <c r="N441" s="6">
        <f t="shared" si="25"/>
        <v>137</v>
      </c>
      <c r="O441" s="6">
        <f t="shared" si="26"/>
        <v>77</v>
      </c>
      <c r="P441" s="6"/>
      <c r="Q441" s="6"/>
      <c r="R441" s="7">
        <f t="shared" si="27"/>
        <v>43846</v>
      </c>
      <c r="S441" s="6">
        <v>90</v>
      </c>
      <c r="T441" s="6">
        <v>13</v>
      </c>
      <c r="V441">
        <v>43846</v>
      </c>
    </row>
    <row r="442" spans="1:22" x14ac:dyDescent="0.2">
      <c r="A442">
        <f t="shared" si="24"/>
        <v>2</v>
      </c>
      <c r="B442">
        <v>17</v>
      </c>
      <c r="C442" s="6" t="s">
        <v>15</v>
      </c>
      <c r="D442" s="6">
        <v>1</v>
      </c>
      <c r="E442" s="6">
        <v>2020</v>
      </c>
      <c r="F442" s="6">
        <v>135</v>
      </c>
      <c r="G442" s="6">
        <v>43</v>
      </c>
      <c r="H442" s="8">
        <v>0.31851851851851853</v>
      </c>
      <c r="I442" s="8">
        <v>-0.76058846135547786</v>
      </c>
      <c r="J442" s="6">
        <v>69</v>
      </c>
      <c r="K442" s="6">
        <v>17</v>
      </c>
      <c r="L442" s="8">
        <v>0.24637681159420291</v>
      </c>
      <c r="M442" s="8">
        <v>-1.1180303745252114</v>
      </c>
      <c r="N442" s="6">
        <f t="shared" si="25"/>
        <v>92</v>
      </c>
      <c r="O442" s="6">
        <f t="shared" si="26"/>
        <v>52</v>
      </c>
      <c r="P442" s="6"/>
      <c r="Q442" s="6"/>
      <c r="R442" s="7">
        <f t="shared" si="27"/>
        <v>43847</v>
      </c>
      <c r="S442" s="6">
        <v>69</v>
      </c>
      <c r="T442" s="6">
        <v>17</v>
      </c>
      <c r="V442">
        <v>43847</v>
      </c>
    </row>
    <row r="443" spans="1:22" x14ac:dyDescent="0.2">
      <c r="A443">
        <f t="shared" si="24"/>
        <v>2</v>
      </c>
      <c r="B443">
        <v>18</v>
      </c>
      <c r="C443" s="6" t="s">
        <v>15</v>
      </c>
      <c r="D443" s="6">
        <v>1</v>
      </c>
      <c r="E443" s="6">
        <v>2020</v>
      </c>
      <c r="F443" s="6">
        <v>125</v>
      </c>
      <c r="G443" s="6">
        <v>29</v>
      </c>
      <c r="H443" s="8">
        <v>0.23200000000000001</v>
      </c>
      <c r="I443" s="8">
        <v>-1.1970523614813622</v>
      </c>
      <c r="J443" s="6">
        <v>57</v>
      </c>
      <c r="K443" s="6">
        <v>11</v>
      </c>
      <c r="L443" s="8">
        <v>0.19298245614035087</v>
      </c>
      <c r="M443" s="8">
        <v>-1.4307461236907246</v>
      </c>
      <c r="N443" s="6">
        <f t="shared" si="25"/>
        <v>96</v>
      </c>
      <c r="O443" s="6">
        <f t="shared" si="26"/>
        <v>46</v>
      </c>
      <c r="P443" s="6"/>
      <c r="Q443" s="6"/>
      <c r="R443" s="7">
        <f t="shared" si="27"/>
        <v>43848</v>
      </c>
      <c r="S443" s="6">
        <v>57</v>
      </c>
      <c r="T443" s="6">
        <v>11</v>
      </c>
      <c r="V443">
        <v>43848</v>
      </c>
    </row>
    <row r="444" spans="1:22" x14ac:dyDescent="0.2">
      <c r="A444">
        <f t="shared" si="24"/>
        <v>2</v>
      </c>
      <c r="B444">
        <v>19</v>
      </c>
      <c r="C444" s="6" t="s">
        <v>15</v>
      </c>
      <c r="D444" s="6">
        <v>1</v>
      </c>
      <c r="E444" s="6">
        <v>2020</v>
      </c>
      <c r="F444" s="6">
        <v>213</v>
      </c>
      <c r="G444" s="6">
        <v>80</v>
      </c>
      <c r="H444" s="8">
        <v>0.37558685446009388</v>
      </c>
      <c r="I444" s="8">
        <v>-0.50832249354787218</v>
      </c>
      <c r="J444" s="6">
        <v>77</v>
      </c>
      <c r="K444" s="6">
        <v>18</v>
      </c>
      <c r="L444" s="8">
        <v>0.23376623376623376</v>
      </c>
      <c r="M444" s="8">
        <v>-1.187165686009555</v>
      </c>
      <c r="N444" s="6">
        <f t="shared" si="25"/>
        <v>133</v>
      </c>
      <c r="O444" s="6">
        <f t="shared" si="26"/>
        <v>59</v>
      </c>
      <c r="P444" s="6"/>
      <c r="Q444" s="6"/>
      <c r="R444" s="7">
        <f t="shared" si="27"/>
        <v>43849</v>
      </c>
      <c r="S444" s="6">
        <v>77</v>
      </c>
      <c r="T444" s="6">
        <v>18</v>
      </c>
      <c r="V444">
        <v>43849</v>
      </c>
    </row>
    <row r="445" spans="1:22" x14ac:dyDescent="0.2">
      <c r="A445">
        <f t="shared" si="24"/>
        <v>2</v>
      </c>
      <c r="B445">
        <v>20</v>
      </c>
      <c r="C445" s="6" t="s">
        <v>15</v>
      </c>
      <c r="D445" s="6">
        <v>1</v>
      </c>
      <c r="E445" s="6">
        <v>2020</v>
      </c>
      <c r="F445" s="6">
        <v>170</v>
      </c>
      <c r="G445" s="6">
        <v>59</v>
      </c>
      <c r="H445" s="8">
        <v>0.34705882352941175</v>
      </c>
      <c r="I445" s="8">
        <v>-0.63199275740661465</v>
      </c>
      <c r="J445" s="6">
        <v>71</v>
      </c>
      <c r="K445" s="6">
        <v>15</v>
      </c>
      <c r="L445" s="8">
        <v>0.21126760563380281</v>
      </c>
      <c r="M445" s="8">
        <v>-1.3173014896329391</v>
      </c>
      <c r="N445" s="6">
        <f t="shared" si="25"/>
        <v>111</v>
      </c>
      <c r="O445" s="6">
        <f t="shared" si="26"/>
        <v>56</v>
      </c>
      <c r="P445" s="6"/>
      <c r="Q445" s="6"/>
      <c r="R445" s="7">
        <f t="shared" si="27"/>
        <v>43850</v>
      </c>
      <c r="S445" s="6">
        <v>71</v>
      </c>
      <c r="T445" s="6">
        <v>15</v>
      </c>
      <c r="V445">
        <v>43850</v>
      </c>
    </row>
    <row r="446" spans="1:22" x14ac:dyDescent="0.2">
      <c r="A446">
        <f t="shared" si="24"/>
        <v>2</v>
      </c>
      <c r="B446">
        <v>21</v>
      </c>
      <c r="C446" s="6" t="s">
        <v>15</v>
      </c>
      <c r="D446" s="6">
        <v>1</v>
      </c>
      <c r="E446" s="6">
        <v>2020</v>
      </c>
      <c r="F446" s="6">
        <v>198</v>
      </c>
      <c r="G446" s="6">
        <v>54</v>
      </c>
      <c r="H446" s="8">
        <v>0.27272727272727271</v>
      </c>
      <c r="I446" s="8">
        <v>-0.98082925301172641</v>
      </c>
      <c r="J446" s="6">
        <v>63</v>
      </c>
      <c r="K446" s="6">
        <v>9</v>
      </c>
      <c r="L446" s="8">
        <v>0.14285714285714285</v>
      </c>
      <c r="M446" s="8">
        <v>-1.791759469228055</v>
      </c>
      <c r="N446" s="6">
        <f t="shared" si="25"/>
        <v>144</v>
      </c>
      <c r="O446" s="6">
        <f t="shared" si="26"/>
        <v>54</v>
      </c>
      <c r="P446" s="6"/>
      <c r="Q446" s="6"/>
      <c r="R446" s="7">
        <f t="shared" si="27"/>
        <v>43851</v>
      </c>
      <c r="S446" s="6">
        <v>63</v>
      </c>
      <c r="T446" s="6">
        <v>9</v>
      </c>
      <c r="V446">
        <v>43851</v>
      </c>
    </row>
    <row r="447" spans="1:22" x14ac:dyDescent="0.2">
      <c r="A447">
        <f t="shared" si="24"/>
        <v>2</v>
      </c>
      <c r="B447">
        <v>22</v>
      </c>
      <c r="C447" s="6" t="s">
        <v>15</v>
      </c>
      <c r="D447" s="6">
        <v>1</v>
      </c>
      <c r="E447" s="6">
        <v>2020</v>
      </c>
      <c r="F447" s="6">
        <v>151</v>
      </c>
      <c r="G447" s="6">
        <v>71</v>
      </c>
      <c r="H447" s="8">
        <v>0.47019867549668876</v>
      </c>
      <c r="I447" s="8">
        <v>-0.11934675763256625</v>
      </c>
      <c r="J447" s="6">
        <v>76</v>
      </c>
      <c r="K447" s="6">
        <v>14</v>
      </c>
      <c r="L447" s="8">
        <v>0.18421052631578946</v>
      </c>
      <c r="M447" s="8">
        <v>-1.488077055429833</v>
      </c>
      <c r="N447" s="6">
        <f t="shared" si="25"/>
        <v>80</v>
      </c>
      <c r="O447" s="6">
        <f t="shared" si="26"/>
        <v>62</v>
      </c>
      <c r="P447" s="6"/>
      <c r="Q447" s="6"/>
      <c r="R447" s="7">
        <f t="shared" si="27"/>
        <v>43852</v>
      </c>
      <c r="S447" s="6">
        <v>76</v>
      </c>
      <c r="T447" s="6">
        <v>14</v>
      </c>
      <c r="V447">
        <v>43852</v>
      </c>
    </row>
    <row r="448" spans="1:22" x14ac:dyDescent="0.2">
      <c r="A448">
        <f t="shared" si="24"/>
        <v>2</v>
      </c>
      <c r="B448">
        <v>23</v>
      </c>
      <c r="C448" s="6" t="s">
        <v>15</v>
      </c>
      <c r="D448" s="6">
        <v>1</v>
      </c>
      <c r="E448" s="6">
        <v>2020</v>
      </c>
      <c r="F448" s="6">
        <v>178</v>
      </c>
      <c r="G448" s="6">
        <v>62</v>
      </c>
      <c r="H448" s="8">
        <v>0.34831460674157305</v>
      </c>
      <c r="I448" s="8">
        <v>-0.62645580606127316</v>
      </c>
      <c r="J448" s="6">
        <v>63</v>
      </c>
      <c r="K448" s="6">
        <v>14</v>
      </c>
      <c r="L448" s="8">
        <v>0.22222222222222221</v>
      </c>
      <c r="M448" s="8">
        <v>-1.2527629684953681</v>
      </c>
      <c r="N448" s="6">
        <f t="shared" si="25"/>
        <v>116</v>
      </c>
      <c r="O448" s="6">
        <f t="shared" si="26"/>
        <v>49</v>
      </c>
      <c r="P448" s="6"/>
      <c r="Q448" s="6"/>
      <c r="R448" s="7">
        <f t="shared" si="27"/>
        <v>43853</v>
      </c>
      <c r="S448" s="6">
        <v>63</v>
      </c>
      <c r="T448" s="6">
        <v>14</v>
      </c>
      <c r="V448">
        <v>43853</v>
      </c>
    </row>
    <row r="449" spans="1:22" x14ac:dyDescent="0.2">
      <c r="A449">
        <f t="shared" si="24"/>
        <v>2</v>
      </c>
      <c r="B449">
        <v>24</v>
      </c>
      <c r="C449" s="6" t="s">
        <v>15</v>
      </c>
      <c r="D449" s="6">
        <v>1</v>
      </c>
      <c r="E449" s="6">
        <v>2020</v>
      </c>
      <c r="F449" s="6">
        <v>132</v>
      </c>
      <c r="G449" s="6">
        <v>52</v>
      </c>
      <c r="H449" s="8">
        <v>0.39393939393939392</v>
      </c>
      <c r="I449" s="8">
        <v>-0.43078291609245439</v>
      </c>
      <c r="J449" s="6">
        <v>50</v>
      </c>
      <c r="K449" s="6">
        <v>12</v>
      </c>
      <c r="L449" s="8">
        <v>0.24</v>
      </c>
      <c r="M449" s="8">
        <v>-1.1526795099383855</v>
      </c>
      <c r="N449" s="6">
        <f t="shared" si="25"/>
        <v>80</v>
      </c>
      <c r="O449" s="6">
        <f t="shared" si="26"/>
        <v>38</v>
      </c>
      <c r="P449" s="6"/>
      <c r="Q449" s="6"/>
      <c r="R449" s="7">
        <f t="shared" si="27"/>
        <v>43854</v>
      </c>
      <c r="S449" s="6">
        <v>50</v>
      </c>
      <c r="T449" s="6">
        <v>12</v>
      </c>
      <c r="V449">
        <v>43854</v>
      </c>
    </row>
    <row r="450" spans="1:22" x14ac:dyDescent="0.2">
      <c r="A450">
        <f t="shared" ref="A450:A513" si="28">IF(B450&lt;16,1,2)</f>
        <v>2</v>
      </c>
      <c r="B450">
        <v>25</v>
      </c>
      <c r="C450" s="6" t="s">
        <v>15</v>
      </c>
      <c r="D450" s="6">
        <v>1</v>
      </c>
      <c r="E450" s="6">
        <v>2020</v>
      </c>
      <c r="F450" s="6">
        <v>117</v>
      </c>
      <c r="G450" s="6">
        <v>24</v>
      </c>
      <c r="H450" s="8">
        <v>0.20512820512820512</v>
      </c>
      <c r="I450" s="8">
        <v>-1.3545456628053103</v>
      </c>
      <c r="J450" s="6">
        <v>73</v>
      </c>
      <c r="K450" s="6">
        <v>24</v>
      </c>
      <c r="L450" s="8">
        <v>0.32876712328767121</v>
      </c>
      <c r="M450" s="8">
        <v>-0.71376646776268116</v>
      </c>
      <c r="N450" s="6">
        <f t="shared" ref="N450:N513" si="29">F450-G450</f>
        <v>93</v>
      </c>
      <c r="O450" s="6">
        <f t="shared" ref="O450:O513" si="30">J450-K450</f>
        <v>49</v>
      </c>
      <c r="P450" s="6"/>
      <c r="Q450" s="6"/>
      <c r="R450" s="7">
        <f t="shared" ref="R450:R513" si="31">DATE(E450,D450,B450)</f>
        <v>43855</v>
      </c>
      <c r="S450" s="6">
        <v>73</v>
      </c>
      <c r="T450" s="6">
        <v>24</v>
      </c>
      <c r="V450">
        <v>43855</v>
      </c>
    </row>
    <row r="451" spans="1:22" x14ac:dyDescent="0.2">
      <c r="A451">
        <f t="shared" si="28"/>
        <v>2</v>
      </c>
      <c r="B451">
        <v>26</v>
      </c>
      <c r="C451" s="6" t="s">
        <v>15</v>
      </c>
      <c r="D451" s="6">
        <v>1</v>
      </c>
      <c r="E451" s="6">
        <v>2020</v>
      </c>
      <c r="F451" s="6">
        <v>210</v>
      </c>
      <c r="G451" s="6">
        <v>81</v>
      </c>
      <c r="H451" s="8">
        <v>0.38571428571428573</v>
      </c>
      <c r="I451" s="8">
        <v>-0.46536324968923332</v>
      </c>
      <c r="J451" s="6">
        <v>77</v>
      </c>
      <c r="K451" s="6">
        <v>15</v>
      </c>
      <c r="L451" s="8">
        <v>0.19480519480519481</v>
      </c>
      <c r="M451" s="8">
        <v>-1.4190841839428814</v>
      </c>
      <c r="N451" s="6">
        <f t="shared" si="29"/>
        <v>129</v>
      </c>
      <c r="O451" s="6">
        <f t="shared" si="30"/>
        <v>62</v>
      </c>
      <c r="P451" s="6"/>
      <c r="Q451" s="6"/>
      <c r="R451" s="7">
        <f t="shared" si="31"/>
        <v>43856</v>
      </c>
      <c r="S451" s="6">
        <v>77</v>
      </c>
      <c r="T451" s="6">
        <v>15</v>
      </c>
      <c r="V451">
        <v>43856</v>
      </c>
    </row>
    <row r="452" spans="1:22" x14ac:dyDescent="0.2">
      <c r="A452">
        <f t="shared" si="28"/>
        <v>2</v>
      </c>
      <c r="B452">
        <v>27</v>
      </c>
      <c r="C452" s="6" t="s">
        <v>15</v>
      </c>
      <c r="D452" s="6">
        <v>1</v>
      </c>
      <c r="E452" s="6">
        <v>2020</v>
      </c>
      <c r="F452" s="6">
        <v>173</v>
      </c>
      <c r="G452" s="6">
        <v>72</v>
      </c>
      <c r="H452" s="8">
        <v>0.41618497109826591</v>
      </c>
      <c r="I452" s="8">
        <v>-0.33845439782520403</v>
      </c>
      <c r="J452" s="6">
        <v>73</v>
      </c>
      <c r="K452" s="6">
        <v>11</v>
      </c>
      <c r="L452" s="8">
        <v>0.15068493150684931</v>
      </c>
      <c r="M452" s="8">
        <v>-1.7292391122467212</v>
      </c>
      <c r="N452" s="6">
        <f t="shared" si="29"/>
        <v>101</v>
      </c>
      <c r="O452" s="6">
        <f t="shared" si="30"/>
        <v>62</v>
      </c>
      <c r="P452" s="6"/>
      <c r="Q452" s="6"/>
      <c r="R452" s="7">
        <f t="shared" si="31"/>
        <v>43857</v>
      </c>
      <c r="S452" s="6">
        <v>73</v>
      </c>
      <c r="T452" s="6">
        <v>11</v>
      </c>
      <c r="V452">
        <v>43857</v>
      </c>
    </row>
    <row r="453" spans="1:22" x14ac:dyDescent="0.2">
      <c r="A453">
        <f t="shared" si="28"/>
        <v>2</v>
      </c>
      <c r="B453">
        <v>28</v>
      </c>
      <c r="C453" s="6" t="s">
        <v>15</v>
      </c>
      <c r="D453" s="6">
        <v>1</v>
      </c>
      <c r="E453" s="6">
        <v>2020</v>
      </c>
      <c r="F453" s="6">
        <v>201</v>
      </c>
      <c r="G453" s="6">
        <v>70</v>
      </c>
      <c r="H453" s="8">
        <v>0.34825870646766172</v>
      </c>
      <c r="I453" s="8">
        <v>-0.6267020811517926</v>
      </c>
      <c r="J453" s="6">
        <v>61</v>
      </c>
      <c r="K453" s="6">
        <v>15</v>
      </c>
      <c r="L453" s="8">
        <v>0.24590163934426229</v>
      </c>
      <c r="M453" s="8">
        <v>-1.120591195386885</v>
      </c>
      <c r="N453" s="6">
        <f t="shared" si="29"/>
        <v>131</v>
      </c>
      <c r="O453" s="6">
        <f t="shared" si="30"/>
        <v>46</v>
      </c>
      <c r="P453" s="6"/>
      <c r="Q453" s="6"/>
      <c r="R453" s="7">
        <f t="shared" si="31"/>
        <v>43858</v>
      </c>
      <c r="S453" s="6">
        <v>61</v>
      </c>
      <c r="T453" s="6">
        <v>15</v>
      </c>
      <c r="V453">
        <v>43858</v>
      </c>
    </row>
    <row r="454" spans="1:22" x14ac:dyDescent="0.2">
      <c r="A454">
        <f t="shared" si="28"/>
        <v>2</v>
      </c>
      <c r="B454">
        <v>29</v>
      </c>
      <c r="C454" s="6" t="s">
        <v>15</v>
      </c>
      <c r="D454" s="6">
        <v>1</v>
      </c>
      <c r="E454" s="6">
        <v>2020</v>
      </c>
      <c r="F454" s="6">
        <v>187</v>
      </c>
      <c r="G454" s="6">
        <v>62</v>
      </c>
      <c r="H454" s="8">
        <v>0.33155080213903743</v>
      </c>
      <c r="I454" s="8">
        <v>-0.70117935225720962</v>
      </c>
      <c r="J454" s="6">
        <v>78</v>
      </c>
      <c r="K454" s="6">
        <v>20</v>
      </c>
      <c r="L454" s="8">
        <v>0.25641025641025639</v>
      </c>
      <c r="M454" s="8">
        <v>-1.0647107369924285</v>
      </c>
      <c r="N454" s="6">
        <f t="shared" si="29"/>
        <v>125</v>
      </c>
      <c r="O454" s="6">
        <f t="shared" si="30"/>
        <v>58</v>
      </c>
      <c r="P454" s="6"/>
      <c r="Q454" s="6"/>
      <c r="R454" s="7">
        <f t="shared" si="31"/>
        <v>43859</v>
      </c>
      <c r="S454" s="6">
        <v>78</v>
      </c>
      <c r="T454" s="6">
        <v>20</v>
      </c>
      <c r="V454">
        <v>43859</v>
      </c>
    </row>
    <row r="455" spans="1:22" x14ac:dyDescent="0.2">
      <c r="A455">
        <f t="shared" si="28"/>
        <v>2</v>
      </c>
      <c r="B455">
        <v>30</v>
      </c>
      <c r="C455" s="6" t="s">
        <v>15</v>
      </c>
      <c r="D455" s="6">
        <v>1</v>
      </c>
      <c r="E455" s="6">
        <v>2020</v>
      </c>
      <c r="F455" s="6">
        <v>210</v>
      </c>
      <c r="G455" s="6">
        <v>74</v>
      </c>
      <c r="H455" s="8">
        <v>0.35238095238095241</v>
      </c>
      <c r="I455" s="8">
        <v>-0.60858979253188217</v>
      </c>
      <c r="J455" s="6">
        <v>92</v>
      </c>
      <c r="K455" s="6">
        <v>12</v>
      </c>
      <c r="L455" s="8">
        <v>0.13043478260869565</v>
      </c>
      <c r="M455" s="8">
        <v>-1.8971199848858813</v>
      </c>
      <c r="N455" s="6">
        <f t="shared" si="29"/>
        <v>136</v>
      </c>
      <c r="O455" s="6">
        <f t="shared" si="30"/>
        <v>80</v>
      </c>
      <c r="P455" s="6"/>
      <c r="Q455" s="6"/>
      <c r="R455" s="7">
        <f t="shared" si="31"/>
        <v>43860</v>
      </c>
      <c r="S455" s="6">
        <v>92</v>
      </c>
      <c r="T455" s="6">
        <v>12</v>
      </c>
      <c r="V455">
        <v>43860</v>
      </c>
    </row>
    <row r="456" spans="1:22" x14ac:dyDescent="0.2">
      <c r="A456">
        <f t="shared" si="28"/>
        <v>2</v>
      </c>
      <c r="B456">
        <v>31</v>
      </c>
      <c r="C456" s="6" t="s">
        <v>15</v>
      </c>
      <c r="D456" s="6">
        <v>1</v>
      </c>
      <c r="E456" s="6">
        <v>2020</v>
      </c>
      <c r="F456" s="6">
        <v>141</v>
      </c>
      <c r="G456" s="6">
        <v>50</v>
      </c>
      <c r="H456" s="8">
        <v>0.3546099290780142</v>
      </c>
      <c r="I456" s="8">
        <v>-0.5988365010887039</v>
      </c>
      <c r="J456" s="6">
        <v>74</v>
      </c>
      <c r="K456" s="6">
        <v>16</v>
      </c>
      <c r="L456" s="8">
        <v>0.21621621621621623</v>
      </c>
      <c r="M456" s="8">
        <v>-1.2878542883066382</v>
      </c>
      <c r="N456" s="6">
        <f t="shared" si="29"/>
        <v>91</v>
      </c>
      <c r="O456" s="6">
        <f t="shared" si="30"/>
        <v>58</v>
      </c>
      <c r="P456" s="6"/>
      <c r="Q456" s="6"/>
      <c r="R456" s="7">
        <f t="shared" si="31"/>
        <v>43861</v>
      </c>
      <c r="S456" s="6">
        <v>74</v>
      </c>
      <c r="T456" s="6">
        <v>16</v>
      </c>
      <c r="V456">
        <v>43861</v>
      </c>
    </row>
    <row r="457" spans="1:22" x14ac:dyDescent="0.2">
      <c r="A457">
        <f t="shared" si="28"/>
        <v>1</v>
      </c>
      <c r="B457">
        <v>1</v>
      </c>
      <c r="C457" s="6" t="s">
        <v>14</v>
      </c>
      <c r="D457" s="6">
        <v>2</v>
      </c>
      <c r="E457" s="6">
        <v>2020</v>
      </c>
      <c r="F457" s="6">
        <v>135</v>
      </c>
      <c r="G457" s="6">
        <v>28</v>
      </c>
      <c r="H457" s="8">
        <v>0.2074074074074074</v>
      </c>
      <c r="I457" s="8">
        <v>-1.3406243242867024</v>
      </c>
      <c r="J457" s="6">
        <v>74</v>
      </c>
      <c r="K457" s="6">
        <v>17</v>
      </c>
      <c r="L457" s="8">
        <v>0.22972972972972974</v>
      </c>
      <c r="M457" s="8">
        <v>-1.2098379237783341</v>
      </c>
      <c r="N457" s="6">
        <f t="shared" si="29"/>
        <v>107</v>
      </c>
      <c r="O457" s="6">
        <f t="shared" si="30"/>
        <v>57</v>
      </c>
      <c r="P457" s="6"/>
      <c r="Q457" s="6"/>
      <c r="R457" s="7">
        <f t="shared" si="31"/>
        <v>43862</v>
      </c>
      <c r="S457" s="6">
        <v>74</v>
      </c>
      <c r="T457" s="6">
        <v>17</v>
      </c>
      <c r="V457">
        <v>43862</v>
      </c>
    </row>
    <row r="458" spans="1:22" x14ac:dyDescent="0.2">
      <c r="A458">
        <f t="shared" si="28"/>
        <v>1</v>
      </c>
      <c r="B458">
        <v>2</v>
      </c>
      <c r="C458" s="6" t="s">
        <v>14</v>
      </c>
      <c r="D458" s="6">
        <v>2</v>
      </c>
      <c r="E458" s="6">
        <v>2020</v>
      </c>
      <c r="F458" s="6">
        <v>221</v>
      </c>
      <c r="G458" s="6">
        <v>69</v>
      </c>
      <c r="H458" s="8">
        <v>0.31221719457013575</v>
      </c>
      <c r="I458" s="8">
        <v>-0.789774016249017</v>
      </c>
      <c r="J458" s="6">
        <v>89</v>
      </c>
      <c r="K458" s="6">
        <v>17</v>
      </c>
      <c r="L458" s="8">
        <v>0.19101123595505617</v>
      </c>
      <c r="M458" s="8">
        <v>-1.4434527749598391</v>
      </c>
      <c r="N458" s="6">
        <f t="shared" si="29"/>
        <v>152</v>
      </c>
      <c r="O458" s="6">
        <f t="shared" si="30"/>
        <v>72</v>
      </c>
      <c r="P458" s="6"/>
      <c r="Q458" s="6"/>
      <c r="R458" s="7">
        <f t="shared" si="31"/>
        <v>43863</v>
      </c>
      <c r="S458" s="6">
        <v>89</v>
      </c>
      <c r="T458" s="6">
        <v>17</v>
      </c>
      <c r="V458">
        <v>43863</v>
      </c>
    </row>
    <row r="459" spans="1:22" x14ac:dyDescent="0.2">
      <c r="A459">
        <f t="shared" si="28"/>
        <v>1</v>
      </c>
      <c r="B459">
        <v>3</v>
      </c>
      <c r="C459" s="6" t="s">
        <v>14</v>
      </c>
      <c r="D459" s="6">
        <v>2</v>
      </c>
      <c r="E459" s="6">
        <v>2020</v>
      </c>
      <c r="F459" s="6">
        <v>180</v>
      </c>
      <c r="G459" s="6">
        <v>60</v>
      </c>
      <c r="H459" s="8">
        <v>0.33333333333333331</v>
      </c>
      <c r="I459" s="8">
        <v>-0.6931471805599454</v>
      </c>
      <c r="J459" s="6">
        <v>83</v>
      </c>
      <c r="K459" s="6">
        <v>22</v>
      </c>
      <c r="L459" s="8">
        <v>0.26506024096385544</v>
      </c>
      <c r="M459" s="8">
        <v>-1.0198314108149953</v>
      </c>
      <c r="N459" s="6">
        <f t="shared" si="29"/>
        <v>120</v>
      </c>
      <c r="O459" s="6">
        <f t="shared" si="30"/>
        <v>61</v>
      </c>
      <c r="P459" s="6"/>
      <c r="Q459" s="6"/>
      <c r="R459" s="7">
        <f t="shared" si="31"/>
        <v>43864</v>
      </c>
      <c r="S459" s="6">
        <v>83</v>
      </c>
      <c r="T459" s="6">
        <v>22</v>
      </c>
      <c r="V459">
        <v>43864</v>
      </c>
    </row>
    <row r="460" spans="1:22" x14ac:dyDescent="0.2">
      <c r="A460">
        <f t="shared" si="28"/>
        <v>1</v>
      </c>
      <c r="B460">
        <v>4</v>
      </c>
      <c r="C460" s="6" t="s">
        <v>14</v>
      </c>
      <c r="D460" s="6">
        <v>2</v>
      </c>
      <c r="E460" s="6">
        <v>2020</v>
      </c>
      <c r="F460" s="6">
        <v>166</v>
      </c>
      <c r="G460" s="6">
        <v>74</v>
      </c>
      <c r="H460" s="8">
        <v>0.44578313253012047</v>
      </c>
      <c r="I460" s="8">
        <v>-0.21772348384487053</v>
      </c>
      <c r="J460" s="6">
        <v>69</v>
      </c>
      <c r="K460" s="6">
        <v>18</v>
      </c>
      <c r="L460" s="8">
        <v>0.2608695652173913</v>
      </c>
      <c r="M460" s="8">
        <v>-1.041453874828161</v>
      </c>
      <c r="N460" s="6">
        <f t="shared" si="29"/>
        <v>92</v>
      </c>
      <c r="O460" s="6">
        <f t="shared" si="30"/>
        <v>51</v>
      </c>
      <c r="P460" s="6"/>
      <c r="Q460" s="6"/>
      <c r="R460" s="7">
        <f t="shared" si="31"/>
        <v>43865</v>
      </c>
      <c r="S460" s="6">
        <v>69</v>
      </c>
      <c r="T460" s="6">
        <v>18</v>
      </c>
      <c r="V460">
        <v>43865</v>
      </c>
    </row>
    <row r="461" spans="1:22" x14ac:dyDescent="0.2">
      <c r="A461">
        <f t="shared" si="28"/>
        <v>1</v>
      </c>
      <c r="B461">
        <v>5</v>
      </c>
      <c r="C461" s="6" t="s">
        <v>14</v>
      </c>
      <c r="D461" s="6">
        <v>2</v>
      </c>
      <c r="E461" s="6">
        <v>2020</v>
      </c>
      <c r="F461" s="6">
        <v>203</v>
      </c>
      <c r="G461" s="6">
        <v>59</v>
      </c>
      <c r="H461" s="8">
        <v>0.29064039408866993</v>
      </c>
      <c r="I461" s="8">
        <v>-0.89227585567028134</v>
      </c>
      <c r="J461" s="6">
        <v>85</v>
      </c>
      <c r="K461" s="6">
        <v>19</v>
      </c>
      <c r="L461" s="8">
        <v>0.22352941176470589</v>
      </c>
      <c r="M461" s="8">
        <v>-1.2452157628599849</v>
      </c>
      <c r="N461" s="6">
        <f t="shared" si="29"/>
        <v>144</v>
      </c>
      <c r="O461" s="6">
        <f t="shared" si="30"/>
        <v>66</v>
      </c>
      <c r="P461" s="6"/>
      <c r="Q461" s="6"/>
      <c r="R461" s="7">
        <f t="shared" si="31"/>
        <v>43866</v>
      </c>
      <c r="S461" s="6">
        <v>85</v>
      </c>
      <c r="T461" s="6">
        <v>19</v>
      </c>
      <c r="V461">
        <v>43866</v>
      </c>
    </row>
    <row r="462" spans="1:22" x14ac:dyDescent="0.2">
      <c r="A462">
        <f t="shared" si="28"/>
        <v>1</v>
      </c>
      <c r="B462">
        <v>6</v>
      </c>
      <c r="C462" s="6" t="s">
        <v>14</v>
      </c>
      <c r="D462" s="6">
        <v>2</v>
      </c>
      <c r="E462" s="6">
        <v>2020</v>
      </c>
      <c r="F462" s="6">
        <v>210</v>
      </c>
      <c r="G462" s="6">
        <v>72</v>
      </c>
      <c r="H462" s="8">
        <v>0.34285714285714286</v>
      </c>
      <c r="I462" s="8">
        <v>-0.65058756614114943</v>
      </c>
      <c r="J462" s="6">
        <v>80</v>
      </c>
      <c r="K462" s="6">
        <v>21</v>
      </c>
      <c r="L462" s="8">
        <v>0.26250000000000001</v>
      </c>
      <c r="M462" s="8">
        <v>-1.0330150061822965</v>
      </c>
      <c r="N462" s="6">
        <f t="shared" si="29"/>
        <v>138</v>
      </c>
      <c r="O462" s="6">
        <f t="shared" si="30"/>
        <v>59</v>
      </c>
      <c r="P462" s="6"/>
      <c r="Q462" s="6"/>
      <c r="R462" s="7">
        <f t="shared" si="31"/>
        <v>43867</v>
      </c>
      <c r="S462" s="6">
        <v>80</v>
      </c>
      <c r="T462" s="6">
        <v>21</v>
      </c>
      <c r="V462">
        <v>43867</v>
      </c>
    </row>
    <row r="463" spans="1:22" x14ac:dyDescent="0.2">
      <c r="A463">
        <f t="shared" si="28"/>
        <v>1</v>
      </c>
      <c r="B463">
        <v>7</v>
      </c>
      <c r="C463" s="6" t="s">
        <v>14</v>
      </c>
      <c r="D463" s="6">
        <v>2</v>
      </c>
      <c r="E463" s="6">
        <v>2020</v>
      </c>
      <c r="F463" s="6">
        <v>133</v>
      </c>
      <c r="G463" s="6">
        <v>36</v>
      </c>
      <c r="H463" s="8">
        <v>0.27067669172932329</v>
      </c>
      <c r="I463" s="8">
        <v>-0.9911920400472729</v>
      </c>
      <c r="J463" s="6">
        <v>73</v>
      </c>
      <c r="K463" s="6">
        <v>21</v>
      </c>
      <c r="L463" s="8">
        <v>0.28767123287671231</v>
      </c>
      <c r="M463" s="8">
        <v>-0.9067212808580043</v>
      </c>
      <c r="N463" s="6">
        <f t="shared" si="29"/>
        <v>97</v>
      </c>
      <c r="O463" s="6">
        <f t="shared" si="30"/>
        <v>52</v>
      </c>
      <c r="P463" s="6"/>
      <c r="Q463" s="6"/>
      <c r="R463" s="7">
        <f t="shared" si="31"/>
        <v>43868</v>
      </c>
      <c r="S463" s="6">
        <v>73</v>
      </c>
      <c r="T463" s="6">
        <v>21</v>
      </c>
      <c r="V463">
        <v>43868</v>
      </c>
    </row>
    <row r="464" spans="1:22" x14ac:dyDescent="0.2">
      <c r="A464">
        <f t="shared" si="28"/>
        <v>1</v>
      </c>
      <c r="B464">
        <v>8</v>
      </c>
      <c r="C464" s="6" t="s">
        <v>14</v>
      </c>
      <c r="D464" s="6">
        <v>2</v>
      </c>
      <c r="E464" s="6">
        <v>2020</v>
      </c>
      <c r="F464" s="6">
        <v>101</v>
      </c>
      <c r="G464" s="6">
        <v>34</v>
      </c>
      <c r="H464" s="8">
        <v>0.33663366336633666</v>
      </c>
      <c r="I464" s="8">
        <v>-0.67833209477480438</v>
      </c>
      <c r="J464" s="6">
        <v>52</v>
      </c>
      <c r="K464" s="6">
        <v>6</v>
      </c>
      <c r="L464" s="8">
        <v>0.11538461538461539</v>
      </c>
      <c r="M464" s="8">
        <v>-2.0368819272610397</v>
      </c>
      <c r="N464" s="6">
        <f t="shared" si="29"/>
        <v>67</v>
      </c>
      <c r="O464" s="6">
        <f t="shared" si="30"/>
        <v>46</v>
      </c>
      <c r="P464" s="6"/>
      <c r="Q464" s="6"/>
      <c r="R464" s="7">
        <f t="shared" si="31"/>
        <v>43869</v>
      </c>
      <c r="S464" s="6">
        <v>52</v>
      </c>
      <c r="T464" s="6">
        <v>6</v>
      </c>
      <c r="V464">
        <v>43869</v>
      </c>
    </row>
    <row r="465" spans="1:22" x14ac:dyDescent="0.2">
      <c r="A465">
        <f t="shared" si="28"/>
        <v>1</v>
      </c>
      <c r="B465">
        <v>9</v>
      </c>
      <c r="C465" s="6" t="s">
        <v>14</v>
      </c>
      <c r="D465" s="6">
        <v>2</v>
      </c>
      <c r="E465" s="6">
        <v>2020</v>
      </c>
      <c r="F465" s="6">
        <v>188</v>
      </c>
      <c r="G465" s="6">
        <v>81</v>
      </c>
      <c r="H465" s="8">
        <v>0.43085106382978722</v>
      </c>
      <c r="I465" s="8">
        <v>-0.27837967978946743</v>
      </c>
      <c r="J465" s="6">
        <v>86</v>
      </c>
      <c r="K465" s="6">
        <v>18</v>
      </c>
      <c r="L465" s="8">
        <v>0.20930232558139536</v>
      </c>
      <c r="M465" s="8">
        <v>-1.329135947279942</v>
      </c>
      <c r="N465" s="6">
        <f t="shared" si="29"/>
        <v>107</v>
      </c>
      <c r="O465" s="6">
        <f t="shared" si="30"/>
        <v>68</v>
      </c>
      <c r="P465" s="6"/>
      <c r="Q465" s="6"/>
      <c r="R465" s="7">
        <f t="shared" si="31"/>
        <v>43870</v>
      </c>
      <c r="S465" s="6">
        <v>86</v>
      </c>
      <c r="T465" s="6">
        <v>18</v>
      </c>
      <c r="V465">
        <v>43870</v>
      </c>
    </row>
    <row r="466" spans="1:22" x14ac:dyDescent="0.2">
      <c r="A466">
        <f t="shared" si="28"/>
        <v>1</v>
      </c>
      <c r="B466">
        <v>10</v>
      </c>
      <c r="C466" s="6" t="s">
        <v>14</v>
      </c>
      <c r="D466" s="6">
        <v>2</v>
      </c>
      <c r="E466" s="6">
        <v>2020</v>
      </c>
      <c r="F466" s="6">
        <v>172</v>
      </c>
      <c r="G466" s="6">
        <v>67</v>
      </c>
      <c r="H466" s="8">
        <v>0.38953488372093026</v>
      </c>
      <c r="I466" s="8">
        <v>-0.44926773076655718</v>
      </c>
      <c r="J466" s="6">
        <v>78</v>
      </c>
      <c r="K466" s="6">
        <v>14</v>
      </c>
      <c r="L466" s="8">
        <v>0.17948717948717949</v>
      </c>
      <c r="M466" s="8">
        <v>-1.5198257537444133</v>
      </c>
      <c r="N466" s="6">
        <f t="shared" si="29"/>
        <v>105</v>
      </c>
      <c r="O466" s="6">
        <f t="shared" si="30"/>
        <v>64</v>
      </c>
      <c r="P466" s="6"/>
      <c r="Q466" s="6"/>
      <c r="R466" s="7">
        <f t="shared" si="31"/>
        <v>43871</v>
      </c>
      <c r="S466" s="6">
        <v>78</v>
      </c>
      <c r="T466" s="6">
        <v>14</v>
      </c>
      <c r="V466">
        <v>43871</v>
      </c>
    </row>
    <row r="467" spans="1:22" x14ac:dyDescent="0.2">
      <c r="A467">
        <f t="shared" si="28"/>
        <v>1</v>
      </c>
      <c r="B467">
        <v>11</v>
      </c>
      <c r="C467" s="6" t="s">
        <v>14</v>
      </c>
      <c r="D467" s="6">
        <v>2</v>
      </c>
      <c r="E467" s="6">
        <v>2020</v>
      </c>
      <c r="F467" s="6">
        <v>172</v>
      </c>
      <c r="G467" s="6">
        <v>63</v>
      </c>
      <c r="H467" s="8">
        <v>0.36627906976744184</v>
      </c>
      <c r="I467" s="8">
        <v>-0.5482131558376111</v>
      </c>
      <c r="J467" s="6">
        <v>65</v>
      </c>
      <c r="K467" s="6">
        <v>13</v>
      </c>
      <c r="L467" s="8">
        <v>0.2</v>
      </c>
      <c r="M467" s="8">
        <v>-1.3862943611198906</v>
      </c>
      <c r="N467" s="6">
        <f t="shared" si="29"/>
        <v>109</v>
      </c>
      <c r="O467" s="6">
        <f t="shared" si="30"/>
        <v>52</v>
      </c>
      <c r="P467" s="6"/>
      <c r="Q467" s="6"/>
      <c r="R467" s="7">
        <f t="shared" si="31"/>
        <v>43872</v>
      </c>
      <c r="S467" s="6">
        <v>65</v>
      </c>
      <c r="T467" s="6">
        <v>13</v>
      </c>
      <c r="V467">
        <v>43872</v>
      </c>
    </row>
    <row r="468" spans="1:22" x14ac:dyDescent="0.2">
      <c r="A468">
        <f t="shared" si="28"/>
        <v>1</v>
      </c>
      <c r="B468">
        <v>12</v>
      </c>
      <c r="C468" s="6" t="s">
        <v>14</v>
      </c>
      <c r="D468" s="6">
        <v>2</v>
      </c>
      <c r="E468" s="6">
        <v>2020</v>
      </c>
      <c r="F468" s="6">
        <v>174</v>
      </c>
      <c r="G468" s="6">
        <v>73</v>
      </c>
      <c r="H468" s="8">
        <v>0.41954022988505746</v>
      </c>
      <c r="I468" s="8">
        <v>-0.32466107569286834</v>
      </c>
      <c r="J468" s="6">
        <v>79</v>
      </c>
      <c r="K468" s="6">
        <v>20</v>
      </c>
      <c r="L468" s="8">
        <v>0.25316455696202533</v>
      </c>
      <c r="M468" s="8">
        <v>-1.0818051703517284</v>
      </c>
      <c r="N468" s="6">
        <f t="shared" si="29"/>
        <v>101</v>
      </c>
      <c r="O468" s="6">
        <f t="shared" si="30"/>
        <v>59</v>
      </c>
      <c r="P468" s="6"/>
      <c r="Q468" s="6"/>
      <c r="R468" s="7">
        <f t="shared" si="31"/>
        <v>43873</v>
      </c>
      <c r="S468" s="6">
        <v>79</v>
      </c>
      <c r="T468" s="6">
        <v>20</v>
      </c>
      <c r="V468">
        <v>43873</v>
      </c>
    </row>
    <row r="469" spans="1:22" x14ac:dyDescent="0.2">
      <c r="A469">
        <f t="shared" si="28"/>
        <v>1</v>
      </c>
      <c r="B469">
        <v>13</v>
      </c>
      <c r="C469" s="6" t="s">
        <v>14</v>
      </c>
      <c r="D469" s="6">
        <v>2</v>
      </c>
      <c r="E469" s="6">
        <v>2020</v>
      </c>
      <c r="F469" s="6">
        <v>207</v>
      </c>
      <c r="G469" s="6">
        <v>67</v>
      </c>
      <c r="H469" s="8">
        <v>0.32367149758454106</v>
      </c>
      <c r="I469" s="8">
        <v>-0.73694980321833836</v>
      </c>
      <c r="J469" s="6">
        <v>104</v>
      </c>
      <c r="K469" s="6">
        <v>16</v>
      </c>
      <c r="L469" s="8">
        <v>0.15384615384615385</v>
      </c>
      <c r="M469" s="8">
        <v>-1.7047480922384253</v>
      </c>
      <c r="N469" s="6">
        <f t="shared" si="29"/>
        <v>140</v>
      </c>
      <c r="O469" s="6">
        <f t="shared" si="30"/>
        <v>88</v>
      </c>
      <c r="P469" s="6"/>
      <c r="Q469" s="6"/>
      <c r="R469" s="7">
        <f t="shared" si="31"/>
        <v>43874</v>
      </c>
      <c r="S469" s="6">
        <v>104</v>
      </c>
      <c r="T469" s="6">
        <v>16</v>
      </c>
      <c r="V469">
        <v>43874</v>
      </c>
    </row>
    <row r="470" spans="1:22" x14ac:dyDescent="0.2">
      <c r="A470">
        <f t="shared" si="28"/>
        <v>1</v>
      </c>
      <c r="B470">
        <v>14</v>
      </c>
      <c r="C470" s="6" t="s">
        <v>14</v>
      </c>
      <c r="D470" s="6">
        <v>2</v>
      </c>
      <c r="E470" s="6">
        <v>2020</v>
      </c>
      <c r="F470" s="6">
        <v>152</v>
      </c>
      <c r="G470" s="6">
        <v>36</v>
      </c>
      <c r="H470" s="8">
        <v>0.23684210526315788</v>
      </c>
      <c r="I470" s="8">
        <v>-1.1700712526502548</v>
      </c>
      <c r="J470" s="6">
        <v>76</v>
      </c>
      <c r="K470" s="6">
        <v>15</v>
      </c>
      <c r="L470" s="8">
        <v>0.19736842105263158</v>
      </c>
      <c r="M470" s="8">
        <v>-1.4028236630711011</v>
      </c>
      <c r="N470" s="6">
        <f t="shared" si="29"/>
        <v>116</v>
      </c>
      <c r="O470" s="6">
        <f t="shared" si="30"/>
        <v>61</v>
      </c>
      <c r="P470" s="6"/>
      <c r="Q470" s="6"/>
      <c r="R470" s="7">
        <f t="shared" si="31"/>
        <v>43875</v>
      </c>
      <c r="S470" s="6">
        <v>76</v>
      </c>
      <c r="T470" s="6">
        <v>15</v>
      </c>
      <c r="V470">
        <v>43875</v>
      </c>
    </row>
    <row r="471" spans="1:22" x14ac:dyDescent="0.2">
      <c r="A471">
        <f t="shared" si="28"/>
        <v>1</v>
      </c>
      <c r="B471">
        <v>15</v>
      </c>
      <c r="C471" s="6" t="s">
        <v>14</v>
      </c>
      <c r="D471" s="6">
        <v>2</v>
      </c>
      <c r="E471" s="6">
        <v>2020</v>
      </c>
      <c r="F471" s="6">
        <v>111</v>
      </c>
      <c r="G471" s="6">
        <v>33</v>
      </c>
      <c r="H471" s="8">
        <v>0.29729729729729731</v>
      </c>
      <c r="I471" s="8">
        <v>-0.86020126522311136</v>
      </c>
      <c r="J471" s="6">
        <v>58</v>
      </c>
      <c r="K471" s="6">
        <v>10</v>
      </c>
      <c r="L471" s="8">
        <v>0.17241379310344829</v>
      </c>
      <c r="M471" s="8">
        <v>-1.5686159179138452</v>
      </c>
      <c r="N471" s="6">
        <f t="shared" si="29"/>
        <v>78</v>
      </c>
      <c r="O471" s="6">
        <f t="shared" si="30"/>
        <v>48</v>
      </c>
      <c r="P471" s="6"/>
      <c r="Q471" s="6"/>
      <c r="R471" s="7">
        <f t="shared" si="31"/>
        <v>43876</v>
      </c>
      <c r="S471" s="6">
        <v>58</v>
      </c>
      <c r="T471" s="6">
        <v>10</v>
      </c>
      <c r="V471">
        <v>43876</v>
      </c>
    </row>
    <row r="472" spans="1:22" x14ac:dyDescent="0.2">
      <c r="A472">
        <f t="shared" si="28"/>
        <v>2</v>
      </c>
      <c r="B472">
        <v>16</v>
      </c>
      <c r="C472" s="6" t="s">
        <v>14</v>
      </c>
      <c r="D472" s="6">
        <v>2</v>
      </c>
      <c r="E472" s="6">
        <v>2020</v>
      </c>
      <c r="F472" s="6">
        <v>203</v>
      </c>
      <c r="G472" s="6">
        <v>81</v>
      </c>
      <c r="H472" s="8">
        <v>0.39901477832512317</v>
      </c>
      <c r="I472" s="8">
        <v>-0.40957189006081768</v>
      </c>
      <c r="J472" s="6">
        <v>76</v>
      </c>
      <c r="K472" s="6">
        <v>18</v>
      </c>
      <c r="L472" s="8">
        <v>0.23684210526315788</v>
      </c>
      <c r="M472" s="8">
        <v>-1.1700712526502548</v>
      </c>
      <c r="N472" s="6">
        <f t="shared" si="29"/>
        <v>122</v>
      </c>
      <c r="O472" s="6">
        <f t="shared" si="30"/>
        <v>58</v>
      </c>
      <c r="P472" s="6"/>
      <c r="Q472" s="6"/>
      <c r="R472" s="7">
        <f t="shared" si="31"/>
        <v>43877</v>
      </c>
      <c r="S472" s="6">
        <v>76</v>
      </c>
      <c r="T472" s="6">
        <v>18</v>
      </c>
      <c r="V472">
        <v>43877</v>
      </c>
    </row>
    <row r="473" spans="1:22" x14ac:dyDescent="0.2">
      <c r="A473">
        <f t="shared" si="28"/>
        <v>2</v>
      </c>
      <c r="B473">
        <v>17</v>
      </c>
      <c r="C473" s="6" t="s">
        <v>14</v>
      </c>
      <c r="D473" s="6">
        <v>2</v>
      </c>
      <c r="E473" s="6">
        <v>2020</v>
      </c>
      <c r="F473" s="6">
        <v>191</v>
      </c>
      <c r="G473" s="6">
        <v>67</v>
      </c>
      <c r="H473" s="8">
        <v>0.35078534031413611</v>
      </c>
      <c r="I473" s="8">
        <v>-0.6155889462140709</v>
      </c>
      <c r="J473" s="6">
        <v>74</v>
      </c>
      <c r="K473" s="6">
        <v>12</v>
      </c>
      <c r="L473" s="8">
        <v>0.16216216216216217</v>
      </c>
      <c r="M473" s="8">
        <v>-1.6422277352570911</v>
      </c>
      <c r="N473" s="6">
        <f t="shared" si="29"/>
        <v>124</v>
      </c>
      <c r="O473" s="6">
        <f t="shared" si="30"/>
        <v>62</v>
      </c>
      <c r="P473" s="6"/>
      <c r="Q473" s="6"/>
      <c r="R473" s="7">
        <f t="shared" si="31"/>
        <v>43878</v>
      </c>
      <c r="S473" s="6">
        <v>74</v>
      </c>
      <c r="T473" s="6">
        <v>12</v>
      </c>
      <c r="V473">
        <v>43878</v>
      </c>
    </row>
    <row r="474" spans="1:22" x14ac:dyDescent="0.2">
      <c r="A474">
        <f t="shared" si="28"/>
        <v>2</v>
      </c>
      <c r="B474">
        <v>18</v>
      </c>
      <c r="C474" s="6" t="s">
        <v>14</v>
      </c>
      <c r="D474" s="6">
        <v>2</v>
      </c>
      <c r="E474" s="6">
        <v>2020</v>
      </c>
      <c r="F474" s="6">
        <v>187</v>
      </c>
      <c r="G474" s="6">
        <v>71</v>
      </c>
      <c r="H474" s="8">
        <v>0.37967914438502676</v>
      </c>
      <c r="I474" s="8">
        <v>-0.49091031406504931</v>
      </c>
      <c r="J474" s="6">
        <v>62</v>
      </c>
      <c r="K474" s="6">
        <v>10</v>
      </c>
      <c r="L474" s="8">
        <v>0.16129032258064516</v>
      </c>
      <c r="M474" s="8">
        <v>-1.6486586255873819</v>
      </c>
      <c r="N474" s="6">
        <f t="shared" si="29"/>
        <v>116</v>
      </c>
      <c r="O474" s="6">
        <f t="shared" si="30"/>
        <v>52</v>
      </c>
      <c r="P474" s="6"/>
      <c r="Q474" s="6"/>
      <c r="R474" s="7">
        <f t="shared" si="31"/>
        <v>43879</v>
      </c>
      <c r="S474" s="6">
        <v>62</v>
      </c>
      <c r="T474" s="6">
        <v>10</v>
      </c>
      <c r="V474">
        <v>43879</v>
      </c>
    </row>
    <row r="475" spans="1:22" x14ac:dyDescent="0.2">
      <c r="A475">
        <f t="shared" si="28"/>
        <v>2</v>
      </c>
      <c r="B475">
        <v>19</v>
      </c>
      <c r="C475" s="6" t="s">
        <v>14</v>
      </c>
      <c r="D475" s="6">
        <v>2</v>
      </c>
      <c r="E475" s="6">
        <v>2020</v>
      </c>
      <c r="F475" s="6">
        <v>197</v>
      </c>
      <c r="G475" s="6">
        <v>61</v>
      </c>
      <c r="H475" s="8">
        <v>0.30964467005076141</v>
      </c>
      <c r="I475" s="8">
        <v>-0.801781021562741</v>
      </c>
      <c r="J475" s="6">
        <v>76</v>
      </c>
      <c r="K475" s="6">
        <v>17</v>
      </c>
      <c r="L475" s="8">
        <v>0.22368421052631579</v>
      </c>
      <c r="M475" s="8">
        <v>-1.2443240998495033</v>
      </c>
      <c r="N475" s="6">
        <f t="shared" si="29"/>
        <v>136</v>
      </c>
      <c r="O475" s="6">
        <f t="shared" si="30"/>
        <v>59</v>
      </c>
      <c r="P475" s="6"/>
      <c r="Q475" s="6"/>
      <c r="R475" s="7">
        <f t="shared" si="31"/>
        <v>43880</v>
      </c>
      <c r="S475" s="6">
        <v>76</v>
      </c>
      <c r="T475" s="6">
        <v>17</v>
      </c>
      <c r="V475">
        <v>43880</v>
      </c>
    </row>
    <row r="476" spans="1:22" x14ac:dyDescent="0.2">
      <c r="A476">
        <f t="shared" si="28"/>
        <v>2</v>
      </c>
      <c r="B476">
        <v>20</v>
      </c>
      <c r="C476" s="6" t="s">
        <v>14</v>
      </c>
      <c r="D476" s="6">
        <v>2</v>
      </c>
      <c r="E476" s="6">
        <v>2020</v>
      </c>
      <c r="F476" s="6">
        <v>197</v>
      </c>
      <c r="G476" s="6">
        <v>63</v>
      </c>
      <c r="H476" s="8">
        <v>0.31979695431472083</v>
      </c>
      <c r="I476" s="8">
        <v>-0.75470507355937877</v>
      </c>
      <c r="J476" s="6">
        <v>86</v>
      </c>
      <c r="K476" s="6">
        <v>15</v>
      </c>
      <c r="L476" s="8">
        <v>0.1744186046511628</v>
      </c>
      <c r="M476" s="8">
        <v>-1.5546296759391054</v>
      </c>
      <c r="N476" s="6">
        <f t="shared" si="29"/>
        <v>134</v>
      </c>
      <c r="O476" s="6">
        <f t="shared" si="30"/>
        <v>71</v>
      </c>
      <c r="P476" s="6"/>
      <c r="Q476" s="6"/>
      <c r="R476" s="7">
        <f t="shared" si="31"/>
        <v>43881</v>
      </c>
      <c r="S476" s="6">
        <v>86</v>
      </c>
      <c r="T476" s="6">
        <v>15</v>
      </c>
      <c r="V476">
        <v>43881</v>
      </c>
    </row>
    <row r="477" spans="1:22" x14ac:dyDescent="0.2">
      <c r="A477">
        <f t="shared" si="28"/>
        <v>2</v>
      </c>
      <c r="B477">
        <v>21</v>
      </c>
      <c r="C477" s="6" t="s">
        <v>14</v>
      </c>
      <c r="D477" s="6">
        <v>2</v>
      </c>
      <c r="E477" s="6">
        <v>2020</v>
      </c>
      <c r="F477" s="6">
        <v>154</v>
      </c>
      <c r="G477" s="6">
        <v>61</v>
      </c>
      <c r="H477" s="8">
        <v>0.39610389610389612</v>
      </c>
      <c r="I477" s="8">
        <v>-0.42172562897994476</v>
      </c>
      <c r="J477" s="6">
        <v>66</v>
      </c>
      <c r="K477" s="6">
        <v>17</v>
      </c>
      <c r="L477" s="8">
        <v>0.25757575757575757</v>
      </c>
      <c r="M477" s="8">
        <v>-1.0586069540544105</v>
      </c>
      <c r="N477" s="6">
        <f t="shared" si="29"/>
        <v>93</v>
      </c>
      <c r="O477" s="6">
        <f t="shared" si="30"/>
        <v>49</v>
      </c>
      <c r="P477" s="6"/>
      <c r="Q477" s="6"/>
      <c r="R477" s="7">
        <f t="shared" si="31"/>
        <v>43882</v>
      </c>
      <c r="S477" s="6">
        <v>66</v>
      </c>
      <c r="T477" s="6">
        <v>17</v>
      </c>
      <c r="V477">
        <v>43882</v>
      </c>
    </row>
    <row r="478" spans="1:22" x14ac:dyDescent="0.2">
      <c r="A478">
        <f t="shared" si="28"/>
        <v>2</v>
      </c>
      <c r="B478">
        <v>22</v>
      </c>
      <c r="C478" s="6" t="s">
        <v>14</v>
      </c>
      <c r="D478" s="6">
        <v>2</v>
      </c>
      <c r="E478" s="6">
        <v>2020</v>
      </c>
      <c r="F478" s="6">
        <v>95</v>
      </c>
      <c r="G478" s="6">
        <v>22</v>
      </c>
      <c r="H478" s="8">
        <v>0.23157894736842105</v>
      </c>
      <c r="I478" s="8">
        <v>-1.1994169877900751</v>
      </c>
      <c r="J478" s="6">
        <v>71</v>
      </c>
      <c r="K478" s="6">
        <v>9</v>
      </c>
      <c r="L478" s="8">
        <v>0.12676056338028169</v>
      </c>
      <c r="M478" s="8">
        <v>-1.9299098077088721</v>
      </c>
      <c r="N478" s="6">
        <f t="shared" si="29"/>
        <v>73</v>
      </c>
      <c r="O478" s="6">
        <f t="shared" si="30"/>
        <v>62</v>
      </c>
      <c r="P478" s="6"/>
      <c r="Q478" s="6"/>
      <c r="R478" s="7">
        <f t="shared" si="31"/>
        <v>43883</v>
      </c>
      <c r="S478" s="6">
        <v>71</v>
      </c>
      <c r="T478" s="6">
        <v>9</v>
      </c>
      <c r="V478">
        <v>43883</v>
      </c>
    </row>
    <row r="479" spans="1:22" x14ac:dyDescent="0.2">
      <c r="A479">
        <f t="shared" si="28"/>
        <v>2</v>
      </c>
      <c r="B479">
        <v>23</v>
      </c>
      <c r="C479" s="6" t="s">
        <v>14</v>
      </c>
      <c r="D479" s="6">
        <v>2</v>
      </c>
      <c r="E479" s="6">
        <v>2020</v>
      </c>
      <c r="F479" s="6">
        <v>200</v>
      </c>
      <c r="G479" s="6">
        <v>88</v>
      </c>
      <c r="H479" s="8">
        <v>0.44</v>
      </c>
      <c r="I479" s="8">
        <v>-0.2411620568168881</v>
      </c>
      <c r="J479" s="6">
        <v>100</v>
      </c>
      <c r="K479" s="6">
        <v>19</v>
      </c>
      <c r="L479" s="8">
        <v>0.19</v>
      </c>
      <c r="M479" s="8">
        <v>-1.4500101755059984</v>
      </c>
      <c r="N479" s="6">
        <f t="shared" si="29"/>
        <v>112</v>
      </c>
      <c r="O479" s="6">
        <f t="shared" si="30"/>
        <v>81</v>
      </c>
      <c r="P479" s="6"/>
      <c r="Q479" s="6"/>
      <c r="R479" s="7">
        <f t="shared" si="31"/>
        <v>43884</v>
      </c>
      <c r="S479" s="6">
        <v>100</v>
      </c>
      <c r="T479" s="6">
        <v>19</v>
      </c>
      <c r="V479">
        <v>43884</v>
      </c>
    </row>
    <row r="480" spans="1:22" x14ac:dyDescent="0.2">
      <c r="A480">
        <f t="shared" si="28"/>
        <v>2</v>
      </c>
      <c r="B480">
        <v>24</v>
      </c>
      <c r="C480" s="6" t="s">
        <v>14</v>
      </c>
      <c r="D480" s="6">
        <v>2</v>
      </c>
      <c r="E480" s="6">
        <v>2020</v>
      </c>
      <c r="F480" s="6">
        <v>211</v>
      </c>
      <c r="G480" s="6">
        <v>71</v>
      </c>
      <c r="H480" s="8">
        <v>0.33649289099526064</v>
      </c>
      <c r="I480" s="8">
        <v>-0.67896254556798896</v>
      </c>
      <c r="J480" s="6">
        <v>73</v>
      </c>
      <c r="K480" s="6">
        <v>18</v>
      </c>
      <c r="L480" s="8">
        <v>0.24657534246575341</v>
      </c>
      <c r="M480" s="8">
        <v>-1.1169614273363062</v>
      </c>
      <c r="N480" s="6">
        <f t="shared" si="29"/>
        <v>140</v>
      </c>
      <c r="O480" s="6">
        <f t="shared" si="30"/>
        <v>55</v>
      </c>
      <c r="P480" s="6"/>
      <c r="Q480" s="6"/>
      <c r="R480" s="7">
        <f t="shared" si="31"/>
        <v>43885</v>
      </c>
      <c r="S480" s="6">
        <v>73</v>
      </c>
      <c r="T480" s="6">
        <v>18</v>
      </c>
      <c r="V480">
        <v>43885</v>
      </c>
    </row>
    <row r="481" spans="1:22" x14ac:dyDescent="0.2">
      <c r="A481">
        <f t="shared" si="28"/>
        <v>2</v>
      </c>
      <c r="B481">
        <v>25</v>
      </c>
      <c r="C481" s="6" t="s">
        <v>14</v>
      </c>
      <c r="D481" s="6">
        <v>2</v>
      </c>
      <c r="E481" s="6">
        <v>2020</v>
      </c>
      <c r="F481" s="6">
        <v>184</v>
      </c>
      <c r="G481" s="6">
        <v>68</v>
      </c>
      <c r="H481" s="8">
        <v>0.36956521739130432</v>
      </c>
      <c r="I481" s="8">
        <v>-0.53408248593025798</v>
      </c>
      <c r="J481" s="6">
        <v>77</v>
      </c>
      <c r="K481" s="6">
        <v>16</v>
      </c>
      <c r="L481" s="8">
        <v>0.20779220779220781</v>
      </c>
      <c r="M481" s="8">
        <v>-1.33828514193353</v>
      </c>
      <c r="N481" s="6">
        <f t="shared" si="29"/>
        <v>116</v>
      </c>
      <c r="O481" s="6">
        <f t="shared" si="30"/>
        <v>61</v>
      </c>
      <c r="P481" s="6"/>
      <c r="Q481" s="6"/>
      <c r="R481" s="7">
        <f t="shared" si="31"/>
        <v>43886</v>
      </c>
      <c r="S481" s="6">
        <v>77</v>
      </c>
      <c r="T481" s="6">
        <v>16</v>
      </c>
      <c r="V481">
        <v>43886</v>
      </c>
    </row>
    <row r="482" spans="1:22" x14ac:dyDescent="0.2">
      <c r="A482">
        <f t="shared" si="28"/>
        <v>2</v>
      </c>
      <c r="B482">
        <v>26</v>
      </c>
      <c r="C482" s="6" t="s">
        <v>14</v>
      </c>
      <c r="D482" s="6">
        <v>2</v>
      </c>
      <c r="E482" s="6">
        <v>2020</v>
      </c>
      <c r="F482" s="6">
        <v>194</v>
      </c>
      <c r="G482" s="6">
        <v>70</v>
      </c>
      <c r="H482" s="8">
        <v>0.36082474226804123</v>
      </c>
      <c r="I482" s="8">
        <v>-0.57178632355567782</v>
      </c>
      <c r="J482" s="6">
        <v>76</v>
      </c>
      <c r="K482" s="6">
        <v>12</v>
      </c>
      <c r="L482" s="8">
        <v>0.15789473684210525</v>
      </c>
      <c r="M482" s="8">
        <v>-1.6739764335716716</v>
      </c>
      <c r="N482" s="6">
        <f t="shared" si="29"/>
        <v>124</v>
      </c>
      <c r="O482" s="6">
        <f t="shared" si="30"/>
        <v>64</v>
      </c>
      <c r="P482" s="6"/>
      <c r="Q482" s="6"/>
      <c r="R482" s="7">
        <f t="shared" si="31"/>
        <v>43887</v>
      </c>
      <c r="S482" s="6">
        <v>76</v>
      </c>
      <c r="T482" s="6">
        <v>12</v>
      </c>
      <c r="V482">
        <v>43887</v>
      </c>
    </row>
    <row r="483" spans="1:22" x14ac:dyDescent="0.2">
      <c r="A483">
        <f t="shared" si="28"/>
        <v>2</v>
      </c>
      <c r="B483">
        <v>27</v>
      </c>
      <c r="C483" s="6" t="s">
        <v>14</v>
      </c>
      <c r="D483" s="6">
        <v>2</v>
      </c>
      <c r="E483" s="6">
        <v>2020</v>
      </c>
      <c r="F483" s="6">
        <v>198</v>
      </c>
      <c r="G483" s="6">
        <v>63</v>
      </c>
      <c r="H483" s="8">
        <v>0.31818181818181818</v>
      </c>
      <c r="I483" s="8">
        <v>-0.76214005204689683</v>
      </c>
      <c r="J483" s="6">
        <v>76</v>
      </c>
      <c r="K483" s="6">
        <v>14</v>
      </c>
      <c r="L483" s="8">
        <v>0.18421052631578946</v>
      </c>
      <c r="M483" s="8">
        <v>-1.488077055429833</v>
      </c>
      <c r="N483" s="6">
        <f t="shared" si="29"/>
        <v>135</v>
      </c>
      <c r="O483" s="6">
        <f t="shared" si="30"/>
        <v>62</v>
      </c>
      <c r="P483" s="6"/>
      <c r="Q483" s="6"/>
      <c r="R483" s="7">
        <f t="shared" si="31"/>
        <v>43888</v>
      </c>
      <c r="S483" s="6">
        <v>76</v>
      </c>
      <c r="T483" s="6">
        <v>14</v>
      </c>
      <c r="V483">
        <v>43888</v>
      </c>
    </row>
    <row r="484" spans="1:22" x14ac:dyDescent="0.2">
      <c r="A484">
        <f t="shared" si="28"/>
        <v>2</v>
      </c>
      <c r="B484">
        <v>28</v>
      </c>
      <c r="C484" s="6" t="s">
        <v>14</v>
      </c>
      <c r="D484" s="6">
        <v>2</v>
      </c>
      <c r="E484" s="6">
        <v>2020</v>
      </c>
      <c r="F484" s="6">
        <v>131</v>
      </c>
      <c r="G484" s="6">
        <v>59</v>
      </c>
      <c r="H484" s="8">
        <v>0.45038167938931295</v>
      </c>
      <c r="I484" s="8">
        <v>-0.19912867511033602</v>
      </c>
      <c r="J484" s="6">
        <v>69</v>
      </c>
      <c r="K484" s="6">
        <v>17</v>
      </c>
      <c r="L484" s="8">
        <v>0.24637681159420291</v>
      </c>
      <c r="M484" s="8">
        <v>-1.1180303745252114</v>
      </c>
      <c r="N484" s="6">
        <f t="shared" si="29"/>
        <v>72</v>
      </c>
      <c r="O484" s="6">
        <f t="shared" si="30"/>
        <v>52</v>
      </c>
      <c r="P484" s="6"/>
      <c r="Q484" s="6"/>
      <c r="R484" s="7">
        <f t="shared" si="31"/>
        <v>43889</v>
      </c>
      <c r="S484" s="6">
        <v>69</v>
      </c>
      <c r="T484" s="6">
        <v>17</v>
      </c>
      <c r="V484">
        <v>43889</v>
      </c>
    </row>
    <row r="485" spans="1:22" x14ac:dyDescent="0.2">
      <c r="A485">
        <f t="shared" si="28"/>
        <v>2</v>
      </c>
      <c r="B485">
        <v>29</v>
      </c>
      <c r="C485" s="6" t="s">
        <v>14</v>
      </c>
      <c r="D485" s="6">
        <v>2</v>
      </c>
      <c r="E485" s="6">
        <v>2020</v>
      </c>
      <c r="F485" s="6">
        <v>149</v>
      </c>
      <c r="G485" s="6">
        <v>35</v>
      </c>
      <c r="H485" s="8">
        <v>0.2348993288590604</v>
      </c>
      <c r="I485" s="8">
        <v>-1.1808503869050817</v>
      </c>
      <c r="J485" s="6">
        <v>61</v>
      </c>
      <c r="K485" s="6">
        <v>8</v>
      </c>
      <c r="L485" s="8">
        <v>0.13114754098360656</v>
      </c>
      <c r="M485" s="8">
        <v>-1.8908503718722858</v>
      </c>
      <c r="N485" s="6">
        <f t="shared" si="29"/>
        <v>114</v>
      </c>
      <c r="O485" s="6">
        <f t="shared" si="30"/>
        <v>53</v>
      </c>
      <c r="P485" s="6"/>
      <c r="Q485" s="6"/>
      <c r="R485" s="7">
        <f t="shared" si="31"/>
        <v>43890</v>
      </c>
      <c r="S485" s="6">
        <v>61</v>
      </c>
      <c r="T485" s="6">
        <v>8</v>
      </c>
      <c r="V485">
        <v>43890</v>
      </c>
    </row>
    <row r="486" spans="1:22" x14ac:dyDescent="0.2">
      <c r="A486">
        <f t="shared" si="28"/>
        <v>1</v>
      </c>
      <c r="B486">
        <v>1</v>
      </c>
      <c r="C486" s="6" t="s">
        <v>18</v>
      </c>
      <c r="D486" s="6">
        <v>3</v>
      </c>
      <c r="E486" s="6">
        <v>2020</v>
      </c>
      <c r="F486" s="6">
        <v>213</v>
      </c>
      <c r="G486" s="6">
        <v>78</v>
      </c>
      <c r="H486" s="8">
        <v>0.36619718309859156</v>
      </c>
      <c r="I486" s="8">
        <v>-0.54856595174883782</v>
      </c>
      <c r="J486" s="6">
        <v>87</v>
      </c>
      <c r="K486" s="6">
        <v>19</v>
      </c>
      <c r="L486" s="8">
        <v>0.21839080459770116</v>
      </c>
      <c r="M486" s="8">
        <v>-1.275068726009666</v>
      </c>
      <c r="N486" s="6">
        <f t="shared" si="29"/>
        <v>135</v>
      </c>
      <c r="O486" s="6">
        <f t="shared" si="30"/>
        <v>68</v>
      </c>
      <c r="P486" s="6"/>
      <c r="Q486" s="6"/>
      <c r="R486" s="7">
        <f t="shared" si="31"/>
        <v>43891</v>
      </c>
      <c r="S486" s="6">
        <v>87</v>
      </c>
      <c r="T486" s="6">
        <v>19</v>
      </c>
      <c r="V486">
        <v>43891</v>
      </c>
    </row>
    <row r="487" spans="1:22" x14ac:dyDescent="0.2">
      <c r="A487">
        <f t="shared" si="28"/>
        <v>1</v>
      </c>
      <c r="B487">
        <v>2</v>
      </c>
      <c r="C487" s="6" t="s">
        <v>18</v>
      </c>
      <c r="D487" s="6">
        <v>3</v>
      </c>
      <c r="E487" s="6">
        <v>2020</v>
      </c>
      <c r="F487" s="6">
        <v>157</v>
      </c>
      <c r="G487" s="6">
        <v>62</v>
      </c>
      <c r="H487" s="8">
        <v>0.39490445859872614</v>
      </c>
      <c r="I487" s="8">
        <v>-0.42674250655544921</v>
      </c>
      <c r="J487" s="6">
        <v>62</v>
      </c>
      <c r="K487" s="6">
        <v>15</v>
      </c>
      <c r="L487" s="8">
        <v>0.24193548387096775</v>
      </c>
      <c r="M487" s="8">
        <v>-1.1420974006078484</v>
      </c>
      <c r="N487" s="6">
        <f t="shared" si="29"/>
        <v>95</v>
      </c>
      <c r="O487" s="6">
        <f t="shared" si="30"/>
        <v>47</v>
      </c>
      <c r="P487" s="6"/>
      <c r="Q487" s="6"/>
      <c r="R487" s="7">
        <f t="shared" si="31"/>
        <v>43892</v>
      </c>
      <c r="S487" s="6">
        <v>62</v>
      </c>
      <c r="T487" s="6">
        <v>15</v>
      </c>
      <c r="V487">
        <v>43892</v>
      </c>
    </row>
    <row r="488" spans="1:22" x14ac:dyDescent="0.2">
      <c r="A488">
        <f t="shared" si="28"/>
        <v>1</v>
      </c>
      <c r="B488">
        <v>3</v>
      </c>
      <c r="C488" s="6" t="s">
        <v>18</v>
      </c>
      <c r="D488" s="6">
        <v>3</v>
      </c>
      <c r="E488" s="6">
        <v>2020</v>
      </c>
      <c r="F488" s="6">
        <v>196</v>
      </c>
      <c r="G488" s="6">
        <v>59</v>
      </c>
      <c r="H488" s="8">
        <v>0.30102040816326531</v>
      </c>
      <c r="I488" s="8">
        <v>-0.84244348192240548</v>
      </c>
      <c r="J488" s="6">
        <v>69</v>
      </c>
      <c r="K488" s="6">
        <v>14</v>
      </c>
      <c r="L488" s="8">
        <v>0.20289855072463769</v>
      </c>
      <c r="M488" s="8">
        <v>-1.3682758556172121</v>
      </c>
      <c r="N488" s="6">
        <f t="shared" si="29"/>
        <v>137</v>
      </c>
      <c r="O488" s="6">
        <f t="shared" si="30"/>
        <v>55</v>
      </c>
      <c r="P488" s="6"/>
      <c r="Q488" s="6"/>
      <c r="R488" s="7">
        <f t="shared" si="31"/>
        <v>43893</v>
      </c>
      <c r="S488" s="6">
        <v>69</v>
      </c>
      <c r="T488" s="6">
        <v>14</v>
      </c>
      <c r="V488">
        <v>43893</v>
      </c>
    </row>
    <row r="489" spans="1:22" x14ac:dyDescent="0.2">
      <c r="A489">
        <f t="shared" si="28"/>
        <v>1</v>
      </c>
      <c r="B489">
        <v>4</v>
      </c>
      <c r="C489" s="6" t="s">
        <v>18</v>
      </c>
      <c r="D489" s="6">
        <v>3</v>
      </c>
      <c r="E489" s="6">
        <v>2020</v>
      </c>
      <c r="F489" s="6">
        <v>160</v>
      </c>
      <c r="G489" s="6">
        <v>61</v>
      </c>
      <c r="H489" s="8">
        <v>0.38124999999999998</v>
      </c>
      <c r="I489" s="8">
        <v>-0.48424598596127871</v>
      </c>
      <c r="J489" s="6">
        <v>67</v>
      </c>
      <c r="K489" s="6">
        <v>14</v>
      </c>
      <c r="L489" s="8">
        <v>0.20895522388059701</v>
      </c>
      <c r="M489" s="8">
        <v>-1.3312345839368633</v>
      </c>
      <c r="N489" s="6">
        <f t="shared" si="29"/>
        <v>99</v>
      </c>
      <c r="O489" s="6">
        <f t="shared" si="30"/>
        <v>53</v>
      </c>
      <c r="P489" s="6"/>
      <c r="Q489" s="6"/>
      <c r="R489" s="7">
        <f t="shared" si="31"/>
        <v>43894</v>
      </c>
      <c r="S489" s="6">
        <v>67</v>
      </c>
      <c r="T489" s="6">
        <v>14</v>
      </c>
      <c r="V489">
        <v>43894</v>
      </c>
    </row>
    <row r="490" spans="1:22" x14ac:dyDescent="0.2">
      <c r="A490">
        <f t="shared" si="28"/>
        <v>1</v>
      </c>
      <c r="B490">
        <v>5</v>
      </c>
      <c r="C490" s="6" t="s">
        <v>18</v>
      </c>
      <c r="D490" s="6">
        <v>3</v>
      </c>
      <c r="E490" s="6">
        <v>2020</v>
      </c>
      <c r="F490" s="6">
        <v>212</v>
      </c>
      <c r="G490" s="6">
        <v>51</v>
      </c>
      <c r="H490" s="8">
        <v>0.24056603773584906</v>
      </c>
      <c r="I490" s="8">
        <v>-1.1495787322601372</v>
      </c>
      <c r="J490" s="6">
        <v>69</v>
      </c>
      <c r="K490" s="6">
        <v>11</v>
      </c>
      <c r="L490" s="8">
        <v>0.15942028985507245</v>
      </c>
      <c r="M490" s="8">
        <v>-1.6625477377480489</v>
      </c>
      <c r="N490" s="6">
        <f t="shared" si="29"/>
        <v>161</v>
      </c>
      <c r="O490" s="6">
        <f t="shared" si="30"/>
        <v>58</v>
      </c>
      <c r="P490" s="6"/>
      <c r="Q490" s="6"/>
      <c r="R490" s="7">
        <f t="shared" si="31"/>
        <v>43895</v>
      </c>
      <c r="S490" s="6">
        <v>69</v>
      </c>
      <c r="T490" s="6">
        <v>11</v>
      </c>
      <c r="V490">
        <v>43895</v>
      </c>
    </row>
    <row r="491" spans="1:22" x14ac:dyDescent="0.2">
      <c r="A491">
        <f t="shared" si="28"/>
        <v>1</v>
      </c>
      <c r="B491">
        <v>6</v>
      </c>
      <c r="C491" s="6" t="s">
        <v>18</v>
      </c>
      <c r="D491" s="6">
        <v>3</v>
      </c>
      <c r="E491" s="6">
        <v>2020</v>
      </c>
      <c r="F491" s="6">
        <v>137</v>
      </c>
      <c r="G491" s="6">
        <v>50</v>
      </c>
      <c r="H491" s="8">
        <v>0.36496350364963503</v>
      </c>
      <c r="I491" s="8">
        <v>-0.55388511322643774</v>
      </c>
      <c r="J491" s="6">
        <v>65</v>
      </c>
      <c r="K491" s="6">
        <v>12</v>
      </c>
      <c r="L491" s="8">
        <v>0.18461538461538463</v>
      </c>
      <c r="M491" s="8">
        <v>-1.4853852637641216</v>
      </c>
      <c r="N491" s="6">
        <f t="shared" si="29"/>
        <v>87</v>
      </c>
      <c r="O491" s="6">
        <f t="shared" si="30"/>
        <v>53</v>
      </c>
      <c r="P491" s="6"/>
      <c r="Q491" s="6"/>
      <c r="R491" s="7">
        <f t="shared" si="31"/>
        <v>43896</v>
      </c>
      <c r="S491" s="6">
        <v>65</v>
      </c>
      <c r="T491" s="6">
        <v>12</v>
      </c>
      <c r="V491">
        <v>43896</v>
      </c>
    </row>
    <row r="492" spans="1:22" x14ac:dyDescent="0.2">
      <c r="A492">
        <f t="shared" si="28"/>
        <v>1</v>
      </c>
      <c r="B492">
        <v>7</v>
      </c>
      <c r="C492" s="6" t="s">
        <v>18</v>
      </c>
      <c r="D492" s="6">
        <v>3</v>
      </c>
      <c r="E492" s="6">
        <v>2020</v>
      </c>
      <c r="F492" s="6">
        <v>116</v>
      </c>
      <c r="G492" s="6">
        <v>26</v>
      </c>
      <c r="H492" s="8">
        <v>0.22413793103448276</v>
      </c>
      <c r="I492" s="8">
        <v>-1.2417131323087829</v>
      </c>
      <c r="J492" s="6">
        <v>47</v>
      </c>
      <c r="K492" s="6">
        <v>18</v>
      </c>
      <c r="L492" s="8">
        <v>0.38297872340425532</v>
      </c>
      <c r="M492" s="8">
        <v>-0.47692407209030929</v>
      </c>
      <c r="N492" s="6">
        <f t="shared" si="29"/>
        <v>90</v>
      </c>
      <c r="O492" s="6">
        <f t="shared" si="30"/>
        <v>29</v>
      </c>
      <c r="P492" s="6"/>
      <c r="Q492" s="6"/>
      <c r="R492" s="7">
        <f t="shared" si="31"/>
        <v>43897</v>
      </c>
      <c r="S492" s="6">
        <v>47</v>
      </c>
      <c r="T492" s="6">
        <v>18</v>
      </c>
      <c r="V492">
        <v>43897</v>
      </c>
    </row>
    <row r="493" spans="1:22" x14ac:dyDescent="0.2">
      <c r="A493">
        <f t="shared" si="28"/>
        <v>1</v>
      </c>
      <c r="B493">
        <v>8</v>
      </c>
      <c r="C493" s="6" t="s">
        <v>18</v>
      </c>
      <c r="D493" s="6">
        <v>3</v>
      </c>
      <c r="E493" s="6">
        <v>2020</v>
      </c>
      <c r="F493" s="6">
        <v>212</v>
      </c>
      <c r="G493" s="6">
        <v>73</v>
      </c>
      <c r="H493" s="8">
        <v>0.34433962264150941</v>
      </c>
      <c r="I493" s="8">
        <v>-0.64401449198230076</v>
      </c>
      <c r="J493" s="6">
        <v>78</v>
      </c>
      <c r="K493" s="6">
        <v>18</v>
      </c>
      <c r="L493" s="8">
        <v>0.23076923076923078</v>
      </c>
      <c r="M493" s="8">
        <v>-1.2039728043259359</v>
      </c>
      <c r="N493" s="6">
        <f t="shared" si="29"/>
        <v>139</v>
      </c>
      <c r="O493" s="6">
        <f t="shared" si="30"/>
        <v>60</v>
      </c>
      <c r="P493" s="6"/>
      <c r="Q493" s="6"/>
      <c r="R493" s="7">
        <f t="shared" si="31"/>
        <v>43898</v>
      </c>
      <c r="S493" s="6">
        <v>78</v>
      </c>
      <c r="T493" s="6">
        <v>18</v>
      </c>
      <c r="V493">
        <v>43898</v>
      </c>
    </row>
    <row r="494" spans="1:22" x14ac:dyDescent="0.2">
      <c r="A494">
        <f t="shared" si="28"/>
        <v>1</v>
      </c>
      <c r="B494">
        <v>9</v>
      </c>
      <c r="C494" s="6" t="s">
        <v>18</v>
      </c>
      <c r="D494" s="6">
        <v>3</v>
      </c>
      <c r="E494" s="6">
        <v>2020</v>
      </c>
      <c r="F494" s="6">
        <v>170</v>
      </c>
      <c r="G494" s="6">
        <v>58</v>
      </c>
      <c r="H494" s="8">
        <v>0.3411764705882353</v>
      </c>
      <c r="I494" s="8">
        <v>-0.65805586074867506</v>
      </c>
      <c r="J494" s="6">
        <v>67</v>
      </c>
      <c r="K494" s="6">
        <v>13</v>
      </c>
      <c r="L494" s="8">
        <v>0.19402985074626866</v>
      </c>
      <c r="M494" s="8">
        <v>-1.4240346891027376</v>
      </c>
      <c r="N494" s="6">
        <f t="shared" si="29"/>
        <v>112</v>
      </c>
      <c r="O494" s="6">
        <f t="shared" si="30"/>
        <v>54</v>
      </c>
      <c r="P494" s="6"/>
      <c r="Q494" s="6"/>
      <c r="R494" s="7">
        <f t="shared" si="31"/>
        <v>43899</v>
      </c>
      <c r="S494" s="6">
        <v>67</v>
      </c>
      <c r="T494" s="6">
        <v>13</v>
      </c>
      <c r="V494">
        <v>43899</v>
      </c>
    </row>
    <row r="495" spans="1:22" x14ac:dyDescent="0.2">
      <c r="A495">
        <f t="shared" si="28"/>
        <v>1</v>
      </c>
      <c r="B495">
        <v>10</v>
      </c>
      <c r="C495" s="6" t="s">
        <v>18</v>
      </c>
      <c r="D495" s="6">
        <v>3</v>
      </c>
      <c r="E495" s="6">
        <v>2020</v>
      </c>
      <c r="F495" s="6">
        <v>146</v>
      </c>
      <c r="G495" s="6">
        <v>68</v>
      </c>
      <c r="H495" s="8">
        <v>0.46575342465753422</v>
      </c>
      <c r="I495" s="8">
        <v>-0.13720112151348515</v>
      </c>
      <c r="J495" s="6">
        <v>66</v>
      </c>
      <c r="K495" s="6">
        <v>11</v>
      </c>
      <c r="L495" s="8">
        <v>0.16666666666666666</v>
      </c>
      <c r="M495" s="8">
        <v>-1.6094379124341005</v>
      </c>
      <c r="N495" s="6">
        <f t="shared" si="29"/>
        <v>78</v>
      </c>
      <c r="O495" s="6">
        <f t="shared" si="30"/>
        <v>55</v>
      </c>
      <c r="P495" s="6"/>
      <c r="Q495" s="6"/>
      <c r="R495" s="7">
        <f t="shared" si="31"/>
        <v>43900</v>
      </c>
      <c r="S495" s="6">
        <v>66</v>
      </c>
      <c r="T495" s="6">
        <v>11</v>
      </c>
      <c r="V495">
        <v>43900</v>
      </c>
    </row>
    <row r="496" spans="1:22" x14ac:dyDescent="0.2">
      <c r="A496">
        <f t="shared" si="28"/>
        <v>1</v>
      </c>
      <c r="B496">
        <v>11</v>
      </c>
      <c r="C496" s="6" t="s">
        <v>18</v>
      </c>
      <c r="D496" s="6">
        <v>3</v>
      </c>
      <c r="E496" s="6">
        <v>2020</v>
      </c>
      <c r="F496" s="6">
        <v>195</v>
      </c>
      <c r="G496" s="6">
        <v>62</v>
      </c>
      <c r="H496" s="8">
        <v>0.31794871794871793</v>
      </c>
      <c r="I496" s="8">
        <v>-0.76321474317666227</v>
      </c>
      <c r="J496" s="6">
        <v>76</v>
      </c>
      <c r="K496" s="6">
        <v>13</v>
      </c>
      <c r="L496" s="8">
        <v>0.17105263157894737</v>
      </c>
      <c r="M496" s="8">
        <v>-1.5781853689299961</v>
      </c>
      <c r="N496" s="6">
        <f t="shared" si="29"/>
        <v>133</v>
      </c>
      <c r="O496" s="6">
        <f t="shared" si="30"/>
        <v>63</v>
      </c>
      <c r="P496" s="6"/>
      <c r="Q496" s="6"/>
      <c r="R496" s="7">
        <f t="shared" si="31"/>
        <v>43901</v>
      </c>
      <c r="S496" s="6">
        <v>76</v>
      </c>
      <c r="T496" s="6">
        <v>13</v>
      </c>
      <c r="V496">
        <v>43901</v>
      </c>
    </row>
    <row r="497" spans="1:22" x14ac:dyDescent="0.2">
      <c r="A497">
        <f t="shared" si="28"/>
        <v>1</v>
      </c>
      <c r="B497">
        <v>12</v>
      </c>
      <c r="C497" s="6" t="s">
        <v>18</v>
      </c>
      <c r="D497" s="6">
        <v>3</v>
      </c>
      <c r="E497" s="6">
        <v>2020</v>
      </c>
      <c r="F497" s="6">
        <v>179</v>
      </c>
      <c r="G497" s="6">
        <v>60</v>
      </c>
      <c r="H497" s="8">
        <v>0.33519553072625696</v>
      </c>
      <c r="I497" s="8">
        <v>-0.68477893088942876</v>
      </c>
      <c r="J497" s="6">
        <v>66</v>
      </c>
      <c r="K497" s="6">
        <v>17</v>
      </c>
      <c r="L497" s="8">
        <v>0.25757575757575757</v>
      </c>
      <c r="M497" s="8">
        <v>-1.0586069540544105</v>
      </c>
      <c r="N497" s="6">
        <f t="shared" si="29"/>
        <v>119</v>
      </c>
      <c r="O497" s="6">
        <f t="shared" si="30"/>
        <v>49</v>
      </c>
      <c r="P497" s="6"/>
      <c r="Q497" s="6"/>
      <c r="R497" s="7">
        <f t="shared" si="31"/>
        <v>43902</v>
      </c>
      <c r="S497" s="6">
        <v>66</v>
      </c>
      <c r="T497" s="6">
        <v>17</v>
      </c>
      <c r="V497">
        <v>43902</v>
      </c>
    </row>
    <row r="498" spans="1:22" x14ac:dyDescent="0.2">
      <c r="A498">
        <f t="shared" si="28"/>
        <v>1</v>
      </c>
      <c r="B498">
        <v>13</v>
      </c>
      <c r="C498" s="6" t="s">
        <v>18</v>
      </c>
      <c r="D498" s="6">
        <v>3</v>
      </c>
      <c r="E498" s="6">
        <v>2020</v>
      </c>
      <c r="F498" s="6">
        <v>98</v>
      </c>
      <c r="G498" s="6">
        <v>50</v>
      </c>
      <c r="H498" s="8">
        <v>0.51020408163265307</v>
      </c>
      <c r="I498" s="8">
        <v>4.08219945202552E-2</v>
      </c>
      <c r="J498" s="6">
        <v>44</v>
      </c>
      <c r="K498" s="6">
        <v>10</v>
      </c>
      <c r="L498" s="8">
        <v>0.22727272727272727</v>
      </c>
      <c r="M498" s="8">
        <v>-1.2237754316221157</v>
      </c>
      <c r="N498" s="6">
        <f t="shared" si="29"/>
        <v>48</v>
      </c>
      <c r="O498" s="6">
        <f t="shared" si="30"/>
        <v>34</v>
      </c>
      <c r="P498" s="6"/>
      <c r="Q498" s="6"/>
      <c r="R498" s="7">
        <f t="shared" si="31"/>
        <v>43903</v>
      </c>
      <c r="S498" s="6">
        <v>44</v>
      </c>
      <c r="T498" s="6">
        <v>10</v>
      </c>
      <c r="V498">
        <v>43903</v>
      </c>
    </row>
    <row r="499" spans="1:22" x14ac:dyDescent="0.2">
      <c r="A499">
        <f t="shared" si="28"/>
        <v>1</v>
      </c>
      <c r="B499">
        <v>14</v>
      </c>
      <c r="C499" s="6" t="s">
        <v>18</v>
      </c>
      <c r="D499" s="6">
        <v>3</v>
      </c>
      <c r="E499" s="6">
        <v>2020</v>
      </c>
      <c r="F499" s="6">
        <v>80</v>
      </c>
      <c r="G499" s="6">
        <v>29</v>
      </c>
      <c r="H499" s="8">
        <v>0.36249999999999999</v>
      </c>
      <c r="I499" s="8">
        <v>-0.5645298027378518</v>
      </c>
      <c r="J499" s="6">
        <v>42</v>
      </c>
      <c r="K499" s="6">
        <v>8</v>
      </c>
      <c r="L499" s="8">
        <v>0.19047619047619047</v>
      </c>
      <c r="M499" s="8">
        <v>-1.4469189829363254</v>
      </c>
      <c r="N499" s="6">
        <f t="shared" si="29"/>
        <v>51</v>
      </c>
      <c r="O499" s="6">
        <f t="shared" si="30"/>
        <v>34</v>
      </c>
      <c r="P499" s="6"/>
      <c r="Q499" s="6"/>
      <c r="R499" s="7">
        <f t="shared" si="31"/>
        <v>43904</v>
      </c>
      <c r="S499" s="6">
        <v>42</v>
      </c>
      <c r="T499" s="6">
        <v>8</v>
      </c>
      <c r="V499">
        <v>43904</v>
      </c>
    </row>
    <row r="500" spans="1:22" x14ac:dyDescent="0.2">
      <c r="A500">
        <f t="shared" si="28"/>
        <v>1</v>
      </c>
      <c r="B500">
        <v>15</v>
      </c>
      <c r="C500" s="6" t="s">
        <v>18</v>
      </c>
      <c r="D500" s="6">
        <v>3</v>
      </c>
      <c r="E500" s="6">
        <v>2020</v>
      </c>
      <c r="F500" s="6">
        <v>176</v>
      </c>
      <c r="G500" s="6">
        <v>69</v>
      </c>
      <c r="H500" s="8">
        <v>0.39204545454545453</v>
      </c>
      <c r="I500" s="8">
        <v>-0.43872232986464665</v>
      </c>
      <c r="J500" s="6">
        <v>70</v>
      </c>
      <c r="K500" s="6">
        <v>23</v>
      </c>
      <c r="L500" s="8">
        <v>0.32857142857142857</v>
      </c>
      <c r="M500" s="8">
        <v>-0.71465338578090909</v>
      </c>
      <c r="N500" s="6">
        <f t="shared" si="29"/>
        <v>107</v>
      </c>
      <c r="O500" s="6">
        <f t="shared" si="30"/>
        <v>47</v>
      </c>
      <c r="P500" s="6"/>
      <c r="Q500" s="6"/>
      <c r="R500" s="7">
        <f t="shared" si="31"/>
        <v>43905</v>
      </c>
      <c r="S500" s="6">
        <v>70</v>
      </c>
      <c r="T500" s="6">
        <v>23</v>
      </c>
      <c r="V500">
        <v>43905</v>
      </c>
    </row>
    <row r="501" spans="1:22" x14ac:dyDescent="0.2">
      <c r="A501">
        <f t="shared" si="28"/>
        <v>2</v>
      </c>
      <c r="B501">
        <v>16</v>
      </c>
      <c r="C501" s="6" t="s">
        <v>18</v>
      </c>
      <c r="D501" s="6">
        <v>3</v>
      </c>
      <c r="E501" s="6">
        <v>2020</v>
      </c>
      <c r="F501" s="6">
        <v>137</v>
      </c>
      <c r="G501" s="6">
        <v>59</v>
      </c>
      <c r="H501" s="8">
        <v>0.43065693430656932</v>
      </c>
      <c r="I501" s="8">
        <v>-0.27917138278387232</v>
      </c>
      <c r="J501" s="6">
        <v>59</v>
      </c>
      <c r="K501" s="6">
        <v>17</v>
      </c>
      <c r="L501" s="8">
        <v>0.28813559322033899</v>
      </c>
      <c r="M501" s="8">
        <v>-0.90445627422715225</v>
      </c>
      <c r="N501" s="6">
        <f t="shared" si="29"/>
        <v>78</v>
      </c>
      <c r="O501" s="6">
        <f t="shared" si="30"/>
        <v>42</v>
      </c>
      <c r="P501" s="6"/>
      <c r="Q501" s="6"/>
      <c r="R501" s="7">
        <f t="shared" si="31"/>
        <v>43906</v>
      </c>
      <c r="S501" s="6">
        <v>59</v>
      </c>
      <c r="T501" s="6">
        <v>17</v>
      </c>
      <c r="V501">
        <v>43906</v>
      </c>
    </row>
    <row r="502" spans="1:22" x14ac:dyDescent="0.2">
      <c r="A502">
        <f t="shared" si="28"/>
        <v>2</v>
      </c>
      <c r="B502">
        <v>17</v>
      </c>
      <c r="C502" s="6" t="s">
        <v>18</v>
      </c>
      <c r="D502" s="6">
        <v>3</v>
      </c>
      <c r="E502" s="6">
        <v>2020</v>
      </c>
      <c r="F502" s="6">
        <v>120</v>
      </c>
      <c r="G502" s="6">
        <v>47</v>
      </c>
      <c r="H502" s="8">
        <v>0.39166666666666666</v>
      </c>
      <c r="I502" s="8">
        <v>-0.44031183943833269</v>
      </c>
      <c r="J502" s="6">
        <v>40</v>
      </c>
      <c r="K502" s="6">
        <v>15</v>
      </c>
      <c r="L502" s="8">
        <v>0.375</v>
      </c>
      <c r="M502" s="8">
        <v>-0.51082562376599072</v>
      </c>
      <c r="N502" s="6">
        <f t="shared" si="29"/>
        <v>73</v>
      </c>
      <c r="O502" s="6">
        <f t="shared" si="30"/>
        <v>25</v>
      </c>
      <c r="P502" s="6"/>
      <c r="Q502" s="6"/>
      <c r="R502" s="7">
        <f t="shared" si="31"/>
        <v>43907</v>
      </c>
      <c r="S502" s="6">
        <v>40</v>
      </c>
      <c r="T502" s="6">
        <v>15</v>
      </c>
      <c r="V502">
        <v>43907</v>
      </c>
    </row>
    <row r="503" spans="1:22" x14ac:dyDescent="0.2">
      <c r="A503">
        <f t="shared" si="28"/>
        <v>2</v>
      </c>
      <c r="B503">
        <v>18</v>
      </c>
      <c r="C503" s="6" t="s">
        <v>18</v>
      </c>
      <c r="D503" s="6">
        <v>3</v>
      </c>
      <c r="E503" s="6">
        <v>2020</v>
      </c>
      <c r="F503" s="6">
        <v>110</v>
      </c>
      <c r="G503" s="6">
        <v>45</v>
      </c>
      <c r="H503" s="8">
        <v>0.40909090909090912</v>
      </c>
      <c r="I503" s="8">
        <v>-0.36772478012531723</v>
      </c>
      <c r="J503" s="6">
        <v>40</v>
      </c>
      <c r="K503" s="6">
        <v>8</v>
      </c>
      <c r="L503" s="8">
        <v>0.2</v>
      </c>
      <c r="M503" s="8">
        <v>-1.3862943611198906</v>
      </c>
      <c r="N503" s="6">
        <f t="shared" si="29"/>
        <v>65</v>
      </c>
      <c r="O503" s="6">
        <f t="shared" si="30"/>
        <v>32</v>
      </c>
      <c r="P503" s="6"/>
      <c r="Q503" s="6"/>
      <c r="R503" s="7">
        <f t="shared" si="31"/>
        <v>43908</v>
      </c>
      <c r="S503" s="6">
        <v>40</v>
      </c>
      <c r="T503" s="6">
        <v>8</v>
      </c>
      <c r="V503">
        <v>43908</v>
      </c>
    </row>
    <row r="504" spans="1:22" x14ac:dyDescent="0.2">
      <c r="A504">
        <f t="shared" si="28"/>
        <v>2</v>
      </c>
      <c r="B504">
        <v>19</v>
      </c>
      <c r="C504" s="6" t="s">
        <v>18</v>
      </c>
      <c r="D504" s="6">
        <v>3</v>
      </c>
      <c r="E504" s="6">
        <v>2020</v>
      </c>
      <c r="F504" s="6">
        <v>121</v>
      </c>
      <c r="G504" s="6">
        <v>53</v>
      </c>
      <c r="H504" s="8">
        <v>0.43801652892561982</v>
      </c>
      <c r="I504" s="8">
        <v>-0.24921579162398499</v>
      </c>
      <c r="J504" s="6">
        <v>48</v>
      </c>
      <c r="K504" s="6">
        <v>12</v>
      </c>
      <c r="L504" s="8">
        <v>0.25</v>
      </c>
      <c r="M504" s="8">
        <v>-1.0986122886681098</v>
      </c>
      <c r="N504" s="6">
        <f t="shared" si="29"/>
        <v>68</v>
      </c>
      <c r="O504" s="6">
        <f t="shared" si="30"/>
        <v>36</v>
      </c>
      <c r="P504" s="6"/>
      <c r="Q504" s="6"/>
      <c r="R504" s="7">
        <f t="shared" si="31"/>
        <v>43909</v>
      </c>
      <c r="S504" s="6">
        <v>48</v>
      </c>
      <c r="T504" s="6">
        <v>12</v>
      </c>
      <c r="V504">
        <v>43909</v>
      </c>
    </row>
    <row r="505" spans="1:22" x14ac:dyDescent="0.2">
      <c r="A505">
        <f t="shared" si="28"/>
        <v>2</v>
      </c>
      <c r="B505">
        <v>20</v>
      </c>
      <c r="C505" s="6" t="s">
        <v>18</v>
      </c>
      <c r="D505" s="6">
        <v>3</v>
      </c>
      <c r="E505" s="6">
        <v>2020</v>
      </c>
      <c r="F505" s="6">
        <v>78</v>
      </c>
      <c r="G505" s="6">
        <v>38</v>
      </c>
      <c r="H505" s="8">
        <v>0.48717948717948717</v>
      </c>
      <c r="I505" s="8">
        <v>-5.129329438755046E-2</v>
      </c>
      <c r="J505" s="6">
        <v>36</v>
      </c>
      <c r="K505" s="6">
        <v>8</v>
      </c>
      <c r="L505" s="8">
        <v>0.22222222222222221</v>
      </c>
      <c r="M505" s="8">
        <v>-1.2527629684953681</v>
      </c>
      <c r="N505" s="6">
        <f t="shared" si="29"/>
        <v>40</v>
      </c>
      <c r="O505" s="6">
        <f t="shared" si="30"/>
        <v>28</v>
      </c>
      <c r="P505" s="6"/>
      <c r="Q505" s="6"/>
      <c r="R505" s="7">
        <f t="shared" si="31"/>
        <v>43910</v>
      </c>
      <c r="S505" s="6">
        <v>36</v>
      </c>
      <c r="T505" s="6">
        <v>8</v>
      </c>
      <c r="V505">
        <v>43910</v>
      </c>
    </row>
    <row r="506" spans="1:22" x14ac:dyDescent="0.2">
      <c r="A506">
        <f t="shared" si="28"/>
        <v>2</v>
      </c>
      <c r="B506">
        <v>21</v>
      </c>
      <c r="C506" s="6" t="s">
        <v>18</v>
      </c>
      <c r="D506" s="6">
        <v>3</v>
      </c>
      <c r="E506" s="6">
        <v>2020</v>
      </c>
      <c r="F506" s="6">
        <v>77</v>
      </c>
      <c r="G506" s="6">
        <v>22</v>
      </c>
      <c r="H506" s="8">
        <v>0.2857142857142857</v>
      </c>
      <c r="I506" s="8">
        <v>-0.91629073187415511</v>
      </c>
      <c r="J506" s="6">
        <v>26</v>
      </c>
      <c r="K506" s="6">
        <v>12</v>
      </c>
      <c r="L506" s="8">
        <v>0.46153846153846156</v>
      </c>
      <c r="M506" s="8">
        <v>-0.15415067982725822</v>
      </c>
      <c r="N506" s="6">
        <f t="shared" si="29"/>
        <v>55</v>
      </c>
      <c r="O506" s="6">
        <f t="shared" si="30"/>
        <v>14</v>
      </c>
      <c r="P506" s="6"/>
      <c r="Q506" s="6"/>
      <c r="R506" s="7">
        <f t="shared" si="31"/>
        <v>43911</v>
      </c>
      <c r="S506" s="6">
        <v>26</v>
      </c>
      <c r="T506" s="6">
        <v>12</v>
      </c>
      <c r="V506">
        <v>43911</v>
      </c>
    </row>
    <row r="507" spans="1:22" x14ac:dyDescent="0.2">
      <c r="A507">
        <f t="shared" si="28"/>
        <v>2</v>
      </c>
      <c r="B507">
        <v>22</v>
      </c>
      <c r="C507" s="6" t="s">
        <v>18</v>
      </c>
      <c r="D507" s="6">
        <v>3</v>
      </c>
      <c r="E507" s="6">
        <v>2020</v>
      </c>
      <c r="F507" s="6">
        <v>116</v>
      </c>
      <c r="G507" s="6">
        <v>50</v>
      </c>
      <c r="H507" s="8">
        <v>0.43103448275862066</v>
      </c>
      <c r="I507" s="8">
        <v>-0.27763173659827967</v>
      </c>
      <c r="J507" s="6">
        <v>34</v>
      </c>
      <c r="K507" s="6">
        <v>15</v>
      </c>
      <c r="L507" s="8">
        <v>0.44117647058823528</v>
      </c>
      <c r="M507" s="8">
        <v>-0.23638877806423039</v>
      </c>
      <c r="N507" s="6">
        <f t="shared" si="29"/>
        <v>66</v>
      </c>
      <c r="O507" s="6">
        <f t="shared" si="30"/>
        <v>19</v>
      </c>
      <c r="P507" s="6"/>
      <c r="Q507" s="6"/>
      <c r="R507" s="7">
        <f t="shared" si="31"/>
        <v>43912</v>
      </c>
      <c r="S507" s="6">
        <v>34</v>
      </c>
      <c r="T507" s="6">
        <v>15</v>
      </c>
      <c r="V507">
        <v>43912</v>
      </c>
    </row>
    <row r="508" spans="1:22" x14ac:dyDescent="0.2">
      <c r="A508">
        <f t="shared" si="28"/>
        <v>2</v>
      </c>
      <c r="B508">
        <v>23</v>
      </c>
      <c r="C508" s="6" t="s">
        <v>18</v>
      </c>
      <c r="D508" s="6">
        <v>3</v>
      </c>
      <c r="E508" s="6">
        <v>2020</v>
      </c>
      <c r="F508" s="6">
        <v>102</v>
      </c>
      <c r="G508" s="6">
        <v>38</v>
      </c>
      <c r="H508" s="8">
        <v>0.37254901960784315</v>
      </c>
      <c r="I508" s="8">
        <v>-0.52129692363328606</v>
      </c>
      <c r="J508" s="6">
        <v>30</v>
      </c>
      <c r="K508" s="6">
        <v>3</v>
      </c>
      <c r="L508" s="8">
        <v>0.1</v>
      </c>
      <c r="M508" s="8">
        <v>-2.1972245773362191</v>
      </c>
      <c r="N508" s="6">
        <f t="shared" si="29"/>
        <v>64</v>
      </c>
      <c r="O508" s="6">
        <f t="shared" si="30"/>
        <v>27</v>
      </c>
      <c r="P508" s="6"/>
      <c r="Q508" s="6"/>
      <c r="R508" s="7">
        <f t="shared" si="31"/>
        <v>43913</v>
      </c>
      <c r="S508" s="6">
        <v>30</v>
      </c>
      <c r="T508" s="6">
        <v>3</v>
      </c>
      <c r="V508">
        <v>43913</v>
      </c>
    </row>
    <row r="509" spans="1:22" x14ac:dyDescent="0.2">
      <c r="A509">
        <f t="shared" si="28"/>
        <v>2</v>
      </c>
      <c r="B509">
        <v>24</v>
      </c>
      <c r="C509" s="6" t="s">
        <v>18</v>
      </c>
      <c r="D509" s="6">
        <v>3</v>
      </c>
      <c r="E509" s="6">
        <v>2020</v>
      </c>
      <c r="F509" s="6">
        <v>101</v>
      </c>
      <c r="G509" s="6">
        <v>51</v>
      </c>
      <c r="H509" s="8">
        <v>0.50495049504950495</v>
      </c>
      <c r="I509" s="8">
        <v>1.980262729617973E-2</v>
      </c>
      <c r="J509" s="6">
        <v>31</v>
      </c>
      <c r="K509" s="6">
        <v>11</v>
      </c>
      <c r="L509" s="8">
        <v>0.35483870967741937</v>
      </c>
      <c r="M509" s="8">
        <v>-0.59783700075562041</v>
      </c>
      <c r="N509" s="6">
        <f t="shared" si="29"/>
        <v>50</v>
      </c>
      <c r="O509" s="6">
        <f t="shared" si="30"/>
        <v>20</v>
      </c>
      <c r="P509" s="6"/>
      <c r="Q509" s="6"/>
      <c r="R509" s="7">
        <f t="shared" si="31"/>
        <v>43914</v>
      </c>
      <c r="S509" s="6">
        <v>31</v>
      </c>
      <c r="T509" s="6">
        <v>11</v>
      </c>
      <c r="V509">
        <v>43914</v>
      </c>
    </row>
    <row r="510" spans="1:22" x14ac:dyDescent="0.2">
      <c r="A510">
        <f t="shared" si="28"/>
        <v>2</v>
      </c>
      <c r="B510">
        <v>25</v>
      </c>
      <c r="C510" s="6" t="s">
        <v>18</v>
      </c>
      <c r="D510" s="6">
        <v>3</v>
      </c>
      <c r="E510" s="6">
        <v>2020</v>
      </c>
      <c r="F510" s="6">
        <v>89</v>
      </c>
      <c r="G510" s="6">
        <v>48</v>
      </c>
      <c r="H510" s="8">
        <v>0.5393258426966292</v>
      </c>
      <c r="I510" s="8">
        <v>0.15762894420358306</v>
      </c>
      <c r="J510" s="6">
        <v>31</v>
      </c>
      <c r="K510" s="6">
        <v>13</v>
      </c>
      <c r="L510" s="8">
        <v>0.41935483870967744</v>
      </c>
      <c r="M510" s="8">
        <v>-0.32542240043462783</v>
      </c>
      <c r="N510" s="6">
        <f t="shared" si="29"/>
        <v>41</v>
      </c>
      <c r="O510" s="6">
        <f t="shared" si="30"/>
        <v>18</v>
      </c>
      <c r="P510" s="6"/>
      <c r="Q510" s="6"/>
      <c r="R510" s="7">
        <f t="shared" si="31"/>
        <v>43915</v>
      </c>
      <c r="S510" s="6">
        <v>31</v>
      </c>
      <c r="T510" s="6">
        <v>13</v>
      </c>
      <c r="V510">
        <v>43915</v>
      </c>
    </row>
    <row r="511" spans="1:22" x14ac:dyDescent="0.2">
      <c r="A511">
        <f t="shared" si="28"/>
        <v>2</v>
      </c>
      <c r="B511">
        <v>26</v>
      </c>
      <c r="C511" s="6" t="s">
        <v>18</v>
      </c>
      <c r="D511" s="6">
        <v>3</v>
      </c>
      <c r="E511" s="6">
        <v>2020</v>
      </c>
      <c r="F511" s="6">
        <v>113</v>
      </c>
      <c r="G511" s="6">
        <v>61</v>
      </c>
      <c r="H511" s="8">
        <v>0.53982300884955747</v>
      </c>
      <c r="I511" s="8">
        <v>0.15963014559188374</v>
      </c>
      <c r="J511" s="6">
        <v>25</v>
      </c>
      <c r="K511" s="6">
        <v>5</v>
      </c>
      <c r="L511" s="8">
        <v>0.2</v>
      </c>
      <c r="M511" s="8">
        <v>-1.3862943611198906</v>
      </c>
      <c r="N511" s="6">
        <f t="shared" si="29"/>
        <v>52</v>
      </c>
      <c r="O511" s="6">
        <f t="shared" si="30"/>
        <v>20</v>
      </c>
      <c r="P511" s="6"/>
      <c r="Q511" s="6"/>
      <c r="R511" s="7">
        <f t="shared" si="31"/>
        <v>43916</v>
      </c>
      <c r="S511" s="6">
        <v>25</v>
      </c>
      <c r="T511" s="6">
        <v>5</v>
      </c>
      <c r="V511">
        <v>43916</v>
      </c>
    </row>
    <row r="512" spans="1:22" x14ac:dyDescent="0.2">
      <c r="A512">
        <f t="shared" si="28"/>
        <v>2</v>
      </c>
      <c r="B512">
        <v>27</v>
      </c>
      <c r="C512" s="6" t="s">
        <v>18</v>
      </c>
      <c r="D512" s="6">
        <v>3</v>
      </c>
      <c r="E512" s="6">
        <v>2020</v>
      </c>
      <c r="F512" s="6">
        <v>98</v>
      </c>
      <c r="G512" s="6">
        <v>47</v>
      </c>
      <c r="H512" s="8">
        <v>0.47959183673469385</v>
      </c>
      <c r="I512" s="8">
        <v>-8.1678031014267238E-2</v>
      </c>
      <c r="J512" s="6">
        <v>36</v>
      </c>
      <c r="K512" s="6">
        <v>6</v>
      </c>
      <c r="L512" s="8">
        <v>0.16666666666666666</v>
      </c>
      <c r="M512" s="8">
        <v>-1.6094379124341005</v>
      </c>
      <c r="N512" s="6">
        <f t="shared" si="29"/>
        <v>51</v>
      </c>
      <c r="O512" s="6">
        <f t="shared" si="30"/>
        <v>30</v>
      </c>
      <c r="P512" s="6"/>
      <c r="Q512" s="6"/>
      <c r="R512" s="7">
        <f t="shared" si="31"/>
        <v>43917</v>
      </c>
      <c r="S512" s="6">
        <v>36</v>
      </c>
      <c r="T512" s="6">
        <v>6</v>
      </c>
      <c r="V512">
        <v>43917</v>
      </c>
    </row>
    <row r="513" spans="1:22" x14ac:dyDescent="0.2">
      <c r="A513">
        <f t="shared" si="28"/>
        <v>2</v>
      </c>
      <c r="B513">
        <v>28</v>
      </c>
      <c r="C513" s="6" t="s">
        <v>18</v>
      </c>
      <c r="D513" s="6">
        <v>3</v>
      </c>
      <c r="E513" s="6">
        <v>2020</v>
      </c>
      <c r="F513" s="6">
        <v>92</v>
      </c>
      <c r="G513" s="6">
        <v>32</v>
      </c>
      <c r="H513" s="8">
        <v>0.34782608695652173</v>
      </c>
      <c r="I513" s="8">
        <v>-0.62860865942237421</v>
      </c>
      <c r="J513" s="6">
        <v>28</v>
      </c>
      <c r="K513" s="6">
        <v>9</v>
      </c>
      <c r="L513" s="8">
        <v>0.32142857142857145</v>
      </c>
      <c r="M513" s="8">
        <v>-0.74721440183022103</v>
      </c>
      <c r="N513" s="6">
        <f t="shared" si="29"/>
        <v>60</v>
      </c>
      <c r="O513" s="6">
        <f t="shared" si="30"/>
        <v>19</v>
      </c>
      <c r="P513" s="6"/>
      <c r="Q513" s="6"/>
      <c r="R513" s="7">
        <f t="shared" si="31"/>
        <v>43918</v>
      </c>
      <c r="S513" s="6">
        <v>28</v>
      </c>
      <c r="T513" s="6">
        <v>9</v>
      </c>
      <c r="V513">
        <v>43918</v>
      </c>
    </row>
    <row r="514" spans="1:22" x14ac:dyDescent="0.2">
      <c r="A514">
        <f t="shared" ref="A514:A577" si="32">IF(B514&lt;16,1,2)</f>
        <v>2</v>
      </c>
      <c r="B514">
        <v>29</v>
      </c>
      <c r="C514" s="6" t="s">
        <v>18</v>
      </c>
      <c r="D514" s="6">
        <v>3</v>
      </c>
      <c r="E514" s="6">
        <v>2020</v>
      </c>
      <c r="F514" s="6">
        <v>134</v>
      </c>
      <c r="G514" s="6">
        <v>57</v>
      </c>
      <c r="H514" s="8">
        <v>0.42537313432835822</v>
      </c>
      <c r="I514" s="8">
        <v>-0.30075415401913369</v>
      </c>
      <c r="J514" s="6">
        <v>33</v>
      </c>
      <c r="K514" s="6">
        <v>7</v>
      </c>
      <c r="L514" s="8">
        <v>0.21212121212121213</v>
      </c>
      <c r="M514" s="8">
        <v>-1.3121863889661687</v>
      </c>
      <c r="N514" s="6">
        <f t="shared" ref="N514:N577" si="33">F514-G514</f>
        <v>77</v>
      </c>
      <c r="O514" s="6">
        <f t="shared" ref="O514:O577" si="34">J514-K514</f>
        <v>26</v>
      </c>
      <c r="P514" s="6"/>
      <c r="Q514" s="6"/>
      <c r="R514" s="7">
        <f t="shared" ref="R514:R577" si="35">DATE(E514,D514,B514)</f>
        <v>43919</v>
      </c>
      <c r="S514" s="6">
        <v>33</v>
      </c>
      <c r="T514" s="6">
        <v>7</v>
      </c>
      <c r="V514">
        <v>43919</v>
      </c>
    </row>
    <row r="515" spans="1:22" x14ac:dyDescent="0.2">
      <c r="A515">
        <f t="shared" si="32"/>
        <v>2</v>
      </c>
      <c r="B515">
        <v>30</v>
      </c>
      <c r="C515" s="6" t="s">
        <v>18</v>
      </c>
      <c r="D515" s="6">
        <v>3</v>
      </c>
      <c r="E515" s="6">
        <v>2020</v>
      </c>
      <c r="F515" s="6">
        <v>101</v>
      </c>
      <c r="G515" s="6">
        <v>68</v>
      </c>
      <c r="H515" s="8">
        <v>0.67326732673267331</v>
      </c>
      <c r="I515" s="8">
        <v>0.72300014370962662</v>
      </c>
      <c r="J515" s="6">
        <v>32</v>
      </c>
      <c r="K515" s="6">
        <v>11</v>
      </c>
      <c r="L515" s="8">
        <v>0.34375</v>
      </c>
      <c r="M515" s="8">
        <v>-0.64662716492505246</v>
      </c>
      <c r="N515" s="6">
        <f t="shared" si="33"/>
        <v>33</v>
      </c>
      <c r="O515" s="6">
        <f t="shared" si="34"/>
        <v>21</v>
      </c>
      <c r="P515" s="6"/>
      <c r="Q515" s="6"/>
      <c r="R515" s="7">
        <f t="shared" si="35"/>
        <v>43920</v>
      </c>
      <c r="S515" s="6">
        <v>32</v>
      </c>
      <c r="T515" s="6">
        <v>11</v>
      </c>
      <c r="V515">
        <v>43920</v>
      </c>
    </row>
    <row r="516" spans="1:22" x14ac:dyDescent="0.2">
      <c r="A516">
        <f t="shared" si="32"/>
        <v>2</v>
      </c>
      <c r="B516">
        <v>31</v>
      </c>
      <c r="C516" s="6" t="s">
        <v>18</v>
      </c>
      <c r="D516" s="6">
        <v>3</v>
      </c>
      <c r="E516" s="6">
        <v>2020</v>
      </c>
      <c r="F516" s="6">
        <v>117</v>
      </c>
      <c r="G516" s="6">
        <v>51</v>
      </c>
      <c r="H516" s="8">
        <v>0.4358974358974359</v>
      </c>
      <c r="I516" s="8">
        <v>-0.25782910930209979</v>
      </c>
      <c r="J516" s="6">
        <v>28</v>
      </c>
      <c r="K516" s="6">
        <v>4</v>
      </c>
      <c r="L516" s="8">
        <v>0.14285714285714285</v>
      </c>
      <c r="M516" s="8">
        <v>-1.791759469228055</v>
      </c>
      <c r="N516" s="6">
        <f t="shared" si="33"/>
        <v>66</v>
      </c>
      <c r="O516" s="6">
        <f t="shared" si="34"/>
        <v>24</v>
      </c>
      <c r="P516" s="6"/>
      <c r="Q516" s="6"/>
      <c r="R516" s="7">
        <f t="shared" si="35"/>
        <v>43921</v>
      </c>
      <c r="S516" s="6">
        <v>28</v>
      </c>
      <c r="T516" s="6">
        <v>4</v>
      </c>
      <c r="V516">
        <v>43921</v>
      </c>
    </row>
    <row r="517" spans="1:22" x14ac:dyDescent="0.2">
      <c r="A517">
        <f t="shared" si="32"/>
        <v>1</v>
      </c>
      <c r="B517">
        <v>1</v>
      </c>
      <c r="C517" s="6" t="s">
        <v>13</v>
      </c>
      <c r="D517" s="6">
        <v>4</v>
      </c>
      <c r="E517" s="6">
        <v>2020</v>
      </c>
      <c r="F517" s="6">
        <v>122</v>
      </c>
      <c r="G517" s="6">
        <v>57</v>
      </c>
      <c r="H517" s="8">
        <v>0.46721311475409838</v>
      </c>
      <c r="I517" s="8">
        <v>-0.13133600206108698</v>
      </c>
      <c r="J517" s="6">
        <v>19</v>
      </c>
      <c r="K517" s="6">
        <v>7</v>
      </c>
      <c r="L517" s="8">
        <v>0.36842105263157893</v>
      </c>
      <c r="M517" s="8">
        <v>-0.5389965007326869</v>
      </c>
      <c r="N517" s="6">
        <f t="shared" si="33"/>
        <v>65</v>
      </c>
      <c r="O517" s="6">
        <f t="shared" si="34"/>
        <v>12</v>
      </c>
      <c r="P517" s="6"/>
      <c r="Q517" s="6"/>
      <c r="R517" s="7">
        <f t="shared" si="35"/>
        <v>43922</v>
      </c>
      <c r="S517" s="6">
        <v>19</v>
      </c>
      <c r="T517" s="6">
        <v>7</v>
      </c>
      <c r="V517">
        <v>43922</v>
      </c>
    </row>
    <row r="518" spans="1:22" x14ac:dyDescent="0.2">
      <c r="A518">
        <f t="shared" si="32"/>
        <v>1</v>
      </c>
      <c r="B518">
        <v>2</v>
      </c>
      <c r="C518" s="6" t="s">
        <v>13</v>
      </c>
      <c r="D518" s="6">
        <v>4</v>
      </c>
      <c r="E518" s="6">
        <v>2020</v>
      </c>
      <c r="F518" s="6">
        <v>95</v>
      </c>
      <c r="G518" s="6">
        <v>47</v>
      </c>
      <c r="H518" s="8">
        <v>0.49473684210526314</v>
      </c>
      <c r="I518" s="8">
        <v>-2.1053409197832381E-2</v>
      </c>
      <c r="J518" s="6">
        <v>35</v>
      </c>
      <c r="K518" s="6">
        <v>8</v>
      </c>
      <c r="L518" s="8">
        <v>0.22857142857142856</v>
      </c>
      <c r="M518" s="8">
        <v>-1.2163953243244932</v>
      </c>
      <c r="N518" s="6">
        <f t="shared" si="33"/>
        <v>48</v>
      </c>
      <c r="O518" s="6">
        <f t="shared" si="34"/>
        <v>27</v>
      </c>
      <c r="P518" s="6"/>
      <c r="Q518" s="6"/>
      <c r="R518" s="7">
        <f t="shared" si="35"/>
        <v>43923</v>
      </c>
      <c r="S518" s="6">
        <v>35</v>
      </c>
      <c r="T518" s="6">
        <v>8</v>
      </c>
      <c r="V518">
        <v>43923</v>
      </c>
    </row>
    <row r="519" spans="1:22" x14ac:dyDescent="0.2">
      <c r="A519">
        <f t="shared" si="32"/>
        <v>1</v>
      </c>
      <c r="B519">
        <v>3</v>
      </c>
      <c r="C519" s="6" t="s">
        <v>13</v>
      </c>
      <c r="D519" s="6">
        <v>4</v>
      </c>
      <c r="E519" s="6">
        <v>2020</v>
      </c>
      <c r="F519" s="6">
        <v>86</v>
      </c>
      <c r="G519" s="6">
        <v>50</v>
      </c>
      <c r="H519" s="8">
        <v>0.58139534883720934</v>
      </c>
      <c r="I519" s="8">
        <v>0.32850406697203616</v>
      </c>
      <c r="J519" s="6">
        <v>29</v>
      </c>
      <c r="K519" s="6">
        <v>8</v>
      </c>
      <c r="L519" s="8">
        <v>0.27586206896551724</v>
      </c>
      <c r="M519" s="8">
        <v>-0.96508089604358716</v>
      </c>
      <c r="N519" s="6">
        <f t="shared" si="33"/>
        <v>36</v>
      </c>
      <c r="O519" s="6">
        <f t="shared" si="34"/>
        <v>21</v>
      </c>
      <c r="P519" s="6"/>
      <c r="Q519" s="6"/>
      <c r="R519" s="7">
        <f t="shared" si="35"/>
        <v>43924</v>
      </c>
      <c r="S519" s="6">
        <v>29</v>
      </c>
      <c r="T519" s="6">
        <v>8</v>
      </c>
      <c r="V519">
        <v>43924</v>
      </c>
    </row>
    <row r="520" spans="1:22" x14ac:dyDescent="0.2">
      <c r="A520">
        <f t="shared" si="32"/>
        <v>1</v>
      </c>
      <c r="B520">
        <v>4</v>
      </c>
      <c r="C520" s="6" t="s">
        <v>13</v>
      </c>
      <c r="D520" s="6">
        <v>4</v>
      </c>
      <c r="E520" s="6">
        <v>2020</v>
      </c>
      <c r="F520" s="6">
        <v>78</v>
      </c>
      <c r="G520" s="6">
        <v>34</v>
      </c>
      <c r="H520" s="8">
        <v>0.4358974358974359</v>
      </c>
      <c r="I520" s="8">
        <v>-0.25782910930209979</v>
      </c>
      <c r="J520" s="6">
        <v>25</v>
      </c>
      <c r="K520" s="6">
        <v>5</v>
      </c>
      <c r="L520" s="8">
        <v>0.2</v>
      </c>
      <c r="M520" s="8">
        <v>-1.3862943611198906</v>
      </c>
      <c r="N520" s="6">
        <f t="shared" si="33"/>
        <v>44</v>
      </c>
      <c r="O520" s="6">
        <f t="shared" si="34"/>
        <v>20</v>
      </c>
      <c r="P520" s="6"/>
      <c r="Q520" s="6"/>
      <c r="R520" s="7">
        <f t="shared" si="35"/>
        <v>43925</v>
      </c>
      <c r="S520" s="6">
        <v>25</v>
      </c>
      <c r="T520" s="6">
        <v>5</v>
      </c>
      <c r="V520">
        <v>43925</v>
      </c>
    </row>
    <row r="521" spans="1:22" x14ac:dyDescent="0.2">
      <c r="A521">
        <f t="shared" si="32"/>
        <v>1</v>
      </c>
      <c r="B521">
        <v>5</v>
      </c>
      <c r="C521" s="6" t="s">
        <v>13</v>
      </c>
      <c r="D521" s="6">
        <v>4</v>
      </c>
      <c r="E521" s="6">
        <v>2020</v>
      </c>
      <c r="F521" s="6">
        <v>113</v>
      </c>
      <c r="G521" s="6">
        <v>57</v>
      </c>
      <c r="H521" s="8">
        <v>0.50442477876106195</v>
      </c>
      <c r="I521" s="8">
        <v>1.769957709940086E-2</v>
      </c>
      <c r="J521" s="6">
        <v>31</v>
      </c>
      <c r="K521" s="6">
        <v>7</v>
      </c>
      <c r="L521" s="8">
        <v>0.22580645161290322</v>
      </c>
      <c r="M521" s="8">
        <v>-1.2321436812926323</v>
      </c>
      <c r="N521" s="6">
        <f t="shared" si="33"/>
        <v>56</v>
      </c>
      <c r="O521" s="6">
        <f t="shared" si="34"/>
        <v>24</v>
      </c>
      <c r="P521" s="6"/>
      <c r="Q521" s="6"/>
      <c r="R521" s="7">
        <f t="shared" si="35"/>
        <v>43926</v>
      </c>
      <c r="S521" s="6">
        <v>31</v>
      </c>
      <c r="T521" s="6">
        <v>7</v>
      </c>
      <c r="V521">
        <v>43926</v>
      </c>
    </row>
    <row r="522" spans="1:22" x14ac:dyDescent="0.2">
      <c r="A522">
        <f t="shared" si="32"/>
        <v>1</v>
      </c>
      <c r="B522">
        <v>6</v>
      </c>
      <c r="C522" s="6" t="s">
        <v>13</v>
      </c>
      <c r="D522" s="6">
        <v>4</v>
      </c>
      <c r="E522" s="6">
        <v>2020</v>
      </c>
      <c r="F522" s="6">
        <v>114</v>
      </c>
      <c r="G522" s="6">
        <v>62</v>
      </c>
      <c r="H522" s="8">
        <v>0.54385964912280704</v>
      </c>
      <c r="I522" s="8">
        <v>0.17589066646366439</v>
      </c>
      <c r="J522" s="6">
        <v>34</v>
      </c>
      <c r="K522" s="6">
        <v>6</v>
      </c>
      <c r="L522" s="8">
        <v>0.17647058823529413</v>
      </c>
      <c r="M522" s="8">
        <v>-1.5404450409471488</v>
      </c>
      <c r="N522" s="6">
        <f t="shared" si="33"/>
        <v>52</v>
      </c>
      <c r="O522" s="6">
        <f t="shared" si="34"/>
        <v>28</v>
      </c>
      <c r="P522" s="6"/>
      <c r="Q522" s="6"/>
      <c r="R522" s="7">
        <f t="shared" si="35"/>
        <v>43927</v>
      </c>
      <c r="S522" s="6">
        <v>34</v>
      </c>
      <c r="T522" s="6">
        <v>6</v>
      </c>
      <c r="V522">
        <v>43927</v>
      </c>
    </row>
    <row r="523" spans="1:22" x14ac:dyDescent="0.2">
      <c r="A523">
        <f t="shared" si="32"/>
        <v>1</v>
      </c>
      <c r="B523">
        <v>7</v>
      </c>
      <c r="C523" s="6" t="s">
        <v>13</v>
      </c>
      <c r="D523" s="6">
        <v>4</v>
      </c>
      <c r="E523" s="6">
        <v>2020</v>
      </c>
      <c r="F523" s="6">
        <v>109</v>
      </c>
      <c r="G523" s="6">
        <v>64</v>
      </c>
      <c r="H523" s="8">
        <v>0.58715596330275233</v>
      </c>
      <c r="I523" s="8">
        <v>0.35222059358935232</v>
      </c>
      <c r="J523" s="6">
        <v>37</v>
      </c>
      <c r="K523" s="6">
        <v>7</v>
      </c>
      <c r="L523" s="8">
        <v>0.1891891891891892</v>
      </c>
      <c r="M523" s="8">
        <v>-1.455287232606842</v>
      </c>
      <c r="N523" s="6">
        <f t="shared" si="33"/>
        <v>45</v>
      </c>
      <c r="O523" s="6">
        <f t="shared" si="34"/>
        <v>30</v>
      </c>
      <c r="P523" s="6"/>
      <c r="Q523" s="6"/>
      <c r="R523" s="7">
        <f t="shared" si="35"/>
        <v>43928</v>
      </c>
      <c r="S523" s="6">
        <v>37</v>
      </c>
      <c r="T523" s="6">
        <v>7</v>
      </c>
      <c r="V523">
        <v>43928</v>
      </c>
    </row>
    <row r="524" spans="1:22" x14ac:dyDescent="0.2">
      <c r="A524">
        <f t="shared" si="32"/>
        <v>1</v>
      </c>
      <c r="B524">
        <v>8</v>
      </c>
      <c r="C524" s="6" t="s">
        <v>13</v>
      </c>
      <c r="D524" s="6">
        <v>4</v>
      </c>
      <c r="E524" s="6">
        <v>2020</v>
      </c>
      <c r="F524" s="6">
        <v>99</v>
      </c>
      <c r="G524" s="6">
        <v>31</v>
      </c>
      <c r="H524" s="8">
        <v>0.31313131313131315</v>
      </c>
      <c r="I524" s="8">
        <v>-0.78552050069096035</v>
      </c>
      <c r="J524" s="6">
        <v>27</v>
      </c>
      <c r="K524" s="6">
        <v>10</v>
      </c>
      <c r="L524" s="8">
        <v>0.37037037037037035</v>
      </c>
      <c r="M524" s="8">
        <v>-0.5306282510621706</v>
      </c>
      <c r="N524" s="6">
        <f t="shared" si="33"/>
        <v>68</v>
      </c>
      <c r="O524" s="6">
        <f t="shared" si="34"/>
        <v>17</v>
      </c>
      <c r="P524" s="6"/>
      <c r="Q524" s="6"/>
      <c r="R524" s="7">
        <f t="shared" si="35"/>
        <v>43929</v>
      </c>
      <c r="S524" s="6">
        <v>27</v>
      </c>
      <c r="T524" s="6">
        <v>10</v>
      </c>
      <c r="V524">
        <v>43929</v>
      </c>
    </row>
    <row r="525" spans="1:22" x14ac:dyDescent="0.2">
      <c r="A525">
        <f t="shared" si="32"/>
        <v>1</v>
      </c>
      <c r="B525">
        <v>9</v>
      </c>
      <c r="C525" s="6" t="s">
        <v>13</v>
      </c>
      <c r="D525" s="6">
        <v>4</v>
      </c>
      <c r="E525" s="6">
        <v>2020</v>
      </c>
      <c r="F525" s="6">
        <v>85</v>
      </c>
      <c r="G525" s="6">
        <v>35</v>
      </c>
      <c r="H525" s="8">
        <v>0.41176470588235292</v>
      </c>
      <c r="I525" s="8">
        <v>-0.35667494393873245</v>
      </c>
      <c r="J525" s="6">
        <v>21</v>
      </c>
      <c r="K525" s="6">
        <v>4</v>
      </c>
      <c r="L525" s="8">
        <v>0.19047619047619047</v>
      </c>
      <c r="M525" s="8">
        <v>-1.4469189829363254</v>
      </c>
      <c r="N525" s="6">
        <f t="shared" si="33"/>
        <v>50</v>
      </c>
      <c r="O525" s="6">
        <f t="shared" si="34"/>
        <v>17</v>
      </c>
      <c r="P525" s="6"/>
      <c r="Q525" s="6"/>
      <c r="R525" s="7">
        <f t="shared" si="35"/>
        <v>43930</v>
      </c>
      <c r="S525" s="6">
        <v>21</v>
      </c>
      <c r="T525" s="6">
        <v>4</v>
      </c>
      <c r="V525">
        <v>43930</v>
      </c>
    </row>
    <row r="526" spans="1:22" x14ac:dyDescent="0.2">
      <c r="A526">
        <f t="shared" si="32"/>
        <v>1</v>
      </c>
      <c r="B526">
        <v>10</v>
      </c>
      <c r="C526" s="6" t="s">
        <v>13</v>
      </c>
      <c r="D526" s="6">
        <v>4</v>
      </c>
      <c r="E526" s="6">
        <v>2020</v>
      </c>
      <c r="F526" s="6">
        <v>106</v>
      </c>
      <c r="G526" s="6">
        <v>50</v>
      </c>
      <c r="H526" s="8">
        <v>0.47169811320754718</v>
      </c>
      <c r="I526" s="8">
        <v>-0.11332868530700312</v>
      </c>
      <c r="J526" s="6">
        <v>24</v>
      </c>
      <c r="K526" s="6">
        <v>8</v>
      </c>
      <c r="L526" s="8">
        <v>0.33333333333333331</v>
      </c>
      <c r="M526" s="8">
        <v>-0.6931471805599454</v>
      </c>
      <c r="N526" s="6">
        <f t="shared" si="33"/>
        <v>56</v>
      </c>
      <c r="O526" s="6">
        <f t="shared" si="34"/>
        <v>16</v>
      </c>
      <c r="P526" s="6"/>
      <c r="Q526" s="6"/>
      <c r="R526" s="7">
        <f t="shared" si="35"/>
        <v>43931</v>
      </c>
      <c r="S526" s="6">
        <v>24</v>
      </c>
      <c r="T526" s="6">
        <v>8</v>
      </c>
      <c r="V526">
        <v>43931</v>
      </c>
    </row>
    <row r="527" spans="1:22" x14ac:dyDescent="0.2">
      <c r="A527">
        <f t="shared" si="32"/>
        <v>1</v>
      </c>
      <c r="B527">
        <v>11</v>
      </c>
      <c r="C527" s="6" t="s">
        <v>13</v>
      </c>
      <c r="D527" s="6">
        <v>4</v>
      </c>
      <c r="E527" s="6">
        <v>2020</v>
      </c>
      <c r="F527" s="6">
        <v>70</v>
      </c>
      <c r="G527" s="6">
        <v>29</v>
      </c>
      <c r="H527" s="8">
        <v>0.41428571428571431</v>
      </c>
      <c r="I527" s="8">
        <v>-0.34627623671783353</v>
      </c>
      <c r="J527" s="6">
        <v>26</v>
      </c>
      <c r="K527" s="6">
        <v>5</v>
      </c>
      <c r="L527" s="8">
        <v>0.19230769230769232</v>
      </c>
      <c r="M527" s="8">
        <v>-1.4350845252893225</v>
      </c>
      <c r="N527" s="6">
        <f t="shared" si="33"/>
        <v>41</v>
      </c>
      <c r="O527" s="6">
        <f t="shared" si="34"/>
        <v>21</v>
      </c>
      <c r="P527" s="6"/>
      <c r="Q527" s="6"/>
      <c r="R527" s="7">
        <f t="shared" si="35"/>
        <v>43932</v>
      </c>
      <c r="S527" s="6">
        <v>26</v>
      </c>
      <c r="T527" s="6">
        <v>5</v>
      </c>
      <c r="V527">
        <v>43932</v>
      </c>
    </row>
    <row r="528" spans="1:22" x14ac:dyDescent="0.2">
      <c r="A528">
        <f t="shared" si="32"/>
        <v>1</v>
      </c>
      <c r="B528">
        <v>12</v>
      </c>
      <c r="C528" s="6" t="s">
        <v>13</v>
      </c>
      <c r="D528" s="6">
        <v>4</v>
      </c>
      <c r="E528" s="6">
        <v>2020</v>
      </c>
      <c r="F528" s="6">
        <v>133</v>
      </c>
      <c r="G528" s="6">
        <v>81</v>
      </c>
      <c r="H528" s="8">
        <v>0.60902255639097747</v>
      </c>
      <c r="I528" s="8">
        <v>0.44320543609101154</v>
      </c>
      <c r="J528" s="6">
        <v>39</v>
      </c>
      <c r="K528" s="6">
        <v>10</v>
      </c>
      <c r="L528" s="8">
        <v>0.25641025641025639</v>
      </c>
      <c r="M528" s="8">
        <v>-1.0647107369924285</v>
      </c>
      <c r="N528" s="6">
        <f t="shared" si="33"/>
        <v>52</v>
      </c>
      <c r="O528" s="6">
        <f t="shared" si="34"/>
        <v>29</v>
      </c>
      <c r="P528" s="6"/>
      <c r="Q528" s="6"/>
      <c r="R528" s="7">
        <f t="shared" si="35"/>
        <v>43933</v>
      </c>
      <c r="S528" s="6">
        <v>39</v>
      </c>
      <c r="T528" s="6">
        <v>10</v>
      </c>
      <c r="V528">
        <v>43933</v>
      </c>
    </row>
    <row r="529" spans="1:22" x14ac:dyDescent="0.2">
      <c r="A529">
        <f t="shared" si="32"/>
        <v>1</v>
      </c>
      <c r="B529">
        <v>13</v>
      </c>
      <c r="C529" s="6" t="s">
        <v>13</v>
      </c>
      <c r="D529" s="6">
        <v>4</v>
      </c>
      <c r="E529" s="6">
        <v>2020</v>
      </c>
      <c r="F529" s="6">
        <v>129</v>
      </c>
      <c r="G529" s="6">
        <v>69</v>
      </c>
      <c r="H529" s="8">
        <v>0.53488372093023251</v>
      </c>
      <c r="I529" s="8">
        <v>0.13976194237515843</v>
      </c>
      <c r="J529" s="6">
        <v>30</v>
      </c>
      <c r="K529" s="6">
        <v>6</v>
      </c>
      <c r="L529" s="8">
        <v>0.2</v>
      </c>
      <c r="M529" s="8">
        <v>-1.3862943611198906</v>
      </c>
      <c r="N529" s="6">
        <f t="shared" si="33"/>
        <v>60</v>
      </c>
      <c r="O529" s="6">
        <f t="shared" si="34"/>
        <v>24</v>
      </c>
      <c r="P529" s="6"/>
      <c r="Q529" s="6"/>
      <c r="R529" s="7">
        <f t="shared" si="35"/>
        <v>43934</v>
      </c>
      <c r="S529" s="6">
        <v>30</v>
      </c>
      <c r="T529" s="6">
        <v>6</v>
      </c>
      <c r="V529">
        <v>43934</v>
      </c>
    </row>
    <row r="530" spans="1:22" x14ac:dyDescent="0.2">
      <c r="A530">
        <f t="shared" si="32"/>
        <v>1</v>
      </c>
      <c r="B530">
        <v>14</v>
      </c>
      <c r="C530" s="6" t="s">
        <v>13</v>
      </c>
      <c r="D530" s="6">
        <v>4</v>
      </c>
      <c r="E530" s="6">
        <v>2020</v>
      </c>
      <c r="F530" s="6">
        <v>108</v>
      </c>
      <c r="G530" s="6">
        <v>38</v>
      </c>
      <c r="H530" s="8">
        <v>0.35185185185185186</v>
      </c>
      <c r="I530" s="8">
        <v>-0.61090908232297314</v>
      </c>
      <c r="J530" s="6">
        <v>29</v>
      </c>
      <c r="K530" s="6">
        <v>8</v>
      </c>
      <c r="L530" s="8">
        <v>0.27586206896551724</v>
      </c>
      <c r="M530" s="8">
        <v>-0.96508089604358716</v>
      </c>
      <c r="N530" s="6">
        <f t="shared" si="33"/>
        <v>70</v>
      </c>
      <c r="O530" s="6">
        <f t="shared" si="34"/>
        <v>21</v>
      </c>
      <c r="P530" s="6"/>
      <c r="Q530" s="6"/>
      <c r="R530" s="7">
        <f t="shared" si="35"/>
        <v>43935</v>
      </c>
      <c r="S530" s="6">
        <v>29</v>
      </c>
      <c r="T530" s="6">
        <v>8</v>
      </c>
      <c r="V530">
        <v>43935</v>
      </c>
    </row>
    <row r="531" spans="1:22" x14ac:dyDescent="0.2">
      <c r="A531">
        <f t="shared" si="32"/>
        <v>1</v>
      </c>
      <c r="B531">
        <v>15</v>
      </c>
      <c r="C531" s="6" t="s">
        <v>13</v>
      </c>
      <c r="D531" s="6">
        <v>4</v>
      </c>
      <c r="E531" s="6">
        <v>2020</v>
      </c>
      <c r="F531" s="6">
        <v>92</v>
      </c>
      <c r="G531" s="6">
        <v>32</v>
      </c>
      <c r="H531" s="8">
        <v>0.34782608695652173</v>
      </c>
      <c r="I531" s="8">
        <v>-0.62860865942237421</v>
      </c>
      <c r="J531" s="6">
        <v>28</v>
      </c>
      <c r="K531" s="6">
        <v>5</v>
      </c>
      <c r="L531" s="8">
        <v>0.17857142857142858</v>
      </c>
      <c r="M531" s="8">
        <v>-1.5260563034950492</v>
      </c>
      <c r="N531" s="6">
        <f t="shared" si="33"/>
        <v>60</v>
      </c>
      <c r="O531" s="6">
        <f t="shared" si="34"/>
        <v>23</v>
      </c>
      <c r="P531" s="6"/>
      <c r="Q531" s="6"/>
      <c r="R531" s="7">
        <f t="shared" si="35"/>
        <v>43936</v>
      </c>
      <c r="S531" s="6">
        <v>28</v>
      </c>
      <c r="T531" s="6">
        <v>5</v>
      </c>
      <c r="V531">
        <v>43936</v>
      </c>
    </row>
    <row r="532" spans="1:22" x14ac:dyDescent="0.2">
      <c r="A532">
        <f t="shared" si="32"/>
        <v>2</v>
      </c>
      <c r="B532">
        <v>16</v>
      </c>
      <c r="C532" s="6" t="s">
        <v>13</v>
      </c>
      <c r="D532" s="6">
        <v>4</v>
      </c>
      <c r="E532" s="6">
        <v>2020</v>
      </c>
      <c r="F532" s="6">
        <v>153</v>
      </c>
      <c r="G532" s="6">
        <v>46</v>
      </c>
      <c r="H532" s="8">
        <v>0.30065359477124182</v>
      </c>
      <c r="I532" s="8">
        <v>-0.84418743797281115</v>
      </c>
      <c r="J532" s="6">
        <v>30</v>
      </c>
      <c r="K532" s="6">
        <v>14</v>
      </c>
      <c r="L532" s="8">
        <v>0.46666666666666667</v>
      </c>
      <c r="M532" s="8">
        <v>-0.13353139262452263</v>
      </c>
      <c r="N532" s="6">
        <f t="shared" si="33"/>
        <v>107</v>
      </c>
      <c r="O532" s="6">
        <f t="shared" si="34"/>
        <v>16</v>
      </c>
      <c r="P532" s="6"/>
      <c r="Q532" s="6"/>
      <c r="R532" s="7">
        <f t="shared" si="35"/>
        <v>43937</v>
      </c>
      <c r="S532" s="6">
        <v>30</v>
      </c>
      <c r="T532" s="6">
        <v>14</v>
      </c>
      <c r="V532">
        <v>43937</v>
      </c>
    </row>
    <row r="533" spans="1:22" x14ac:dyDescent="0.2">
      <c r="A533">
        <f t="shared" si="32"/>
        <v>2</v>
      </c>
      <c r="B533">
        <v>17</v>
      </c>
      <c r="C533" s="6" t="s">
        <v>13</v>
      </c>
      <c r="D533" s="6">
        <v>4</v>
      </c>
      <c r="E533" s="6">
        <v>2020</v>
      </c>
      <c r="F533" s="6">
        <v>110</v>
      </c>
      <c r="G533" s="6">
        <v>40</v>
      </c>
      <c r="H533" s="8">
        <v>0.36363636363636365</v>
      </c>
      <c r="I533" s="8">
        <v>-0.55961578793542255</v>
      </c>
      <c r="J533" s="6">
        <v>33</v>
      </c>
      <c r="K533" s="6">
        <v>4</v>
      </c>
      <c r="L533" s="8">
        <v>0.12121212121212122</v>
      </c>
      <c r="M533" s="8">
        <v>-1.9810014688665833</v>
      </c>
      <c r="N533" s="6">
        <f t="shared" si="33"/>
        <v>70</v>
      </c>
      <c r="O533" s="6">
        <f t="shared" si="34"/>
        <v>29</v>
      </c>
      <c r="P533" s="6"/>
      <c r="Q533" s="6"/>
      <c r="R533" s="7">
        <f t="shared" si="35"/>
        <v>43938</v>
      </c>
      <c r="S533" s="6">
        <v>33</v>
      </c>
      <c r="T533" s="6">
        <v>4</v>
      </c>
      <c r="V533">
        <v>43938</v>
      </c>
    </row>
    <row r="534" spans="1:22" x14ac:dyDescent="0.2">
      <c r="A534">
        <f t="shared" si="32"/>
        <v>2</v>
      </c>
      <c r="B534">
        <v>18</v>
      </c>
      <c r="C534" s="6" t="s">
        <v>13</v>
      </c>
      <c r="D534" s="6">
        <v>4</v>
      </c>
      <c r="E534" s="6">
        <v>2020</v>
      </c>
      <c r="F534" s="6">
        <v>76</v>
      </c>
      <c r="G534" s="6">
        <v>28</v>
      </c>
      <c r="H534" s="8">
        <v>0.36842105263157893</v>
      </c>
      <c r="I534" s="8">
        <v>-0.5389965007326869</v>
      </c>
      <c r="J534" s="6">
        <v>41</v>
      </c>
      <c r="K534" s="6">
        <v>2</v>
      </c>
      <c r="L534" s="8">
        <v>4.878048780487805E-2</v>
      </c>
      <c r="M534" s="8">
        <v>-2.9704144655697009</v>
      </c>
      <c r="N534" s="6">
        <f t="shared" si="33"/>
        <v>48</v>
      </c>
      <c r="O534" s="6">
        <f t="shared" si="34"/>
        <v>39</v>
      </c>
      <c r="P534" s="6"/>
      <c r="Q534" s="6"/>
      <c r="R534" s="7">
        <f t="shared" si="35"/>
        <v>43939</v>
      </c>
      <c r="S534" s="6">
        <v>41</v>
      </c>
      <c r="T534" s="6">
        <v>2</v>
      </c>
      <c r="V534">
        <v>43939</v>
      </c>
    </row>
    <row r="535" spans="1:22" x14ac:dyDescent="0.2">
      <c r="A535">
        <f t="shared" si="32"/>
        <v>2</v>
      </c>
      <c r="B535">
        <v>19</v>
      </c>
      <c r="C535" s="6" t="s">
        <v>13</v>
      </c>
      <c r="D535" s="6">
        <v>4</v>
      </c>
      <c r="E535" s="6">
        <v>2020</v>
      </c>
      <c r="F535" s="6">
        <v>140</v>
      </c>
      <c r="G535" s="6">
        <v>55</v>
      </c>
      <c r="H535" s="8">
        <v>0.39285714285714285</v>
      </c>
      <c r="I535" s="8">
        <v>-0.43531807125784566</v>
      </c>
      <c r="J535" s="6">
        <v>39</v>
      </c>
      <c r="K535" s="6">
        <v>7</v>
      </c>
      <c r="L535" s="8">
        <v>0.17948717948717949</v>
      </c>
      <c r="M535" s="8">
        <v>-1.5198257537444133</v>
      </c>
      <c r="N535" s="6">
        <f t="shared" si="33"/>
        <v>85</v>
      </c>
      <c r="O535" s="6">
        <f t="shared" si="34"/>
        <v>32</v>
      </c>
      <c r="P535" s="6"/>
      <c r="Q535" s="6"/>
      <c r="R535" s="7">
        <f t="shared" si="35"/>
        <v>43940</v>
      </c>
      <c r="S535" s="6">
        <v>39</v>
      </c>
      <c r="T535" s="6">
        <v>7</v>
      </c>
      <c r="V535">
        <v>43940</v>
      </c>
    </row>
    <row r="536" spans="1:22" x14ac:dyDescent="0.2">
      <c r="A536">
        <f t="shared" si="32"/>
        <v>2</v>
      </c>
      <c r="B536">
        <v>20</v>
      </c>
      <c r="C536" s="6" t="s">
        <v>13</v>
      </c>
      <c r="D536" s="6">
        <v>4</v>
      </c>
      <c r="E536" s="6">
        <v>2020</v>
      </c>
      <c r="F536" s="6">
        <v>145</v>
      </c>
      <c r="G536" s="6">
        <v>50</v>
      </c>
      <c r="H536" s="8">
        <v>0.34482758620689657</v>
      </c>
      <c r="I536" s="8">
        <v>-0.64185388617239458</v>
      </c>
      <c r="J536" s="6">
        <v>38</v>
      </c>
      <c r="K536" s="6">
        <v>8</v>
      </c>
      <c r="L536" s="8">
        <v>0.21052631578947367</v>
      </c>
      <c r="M536" s="8">
        <v>-1.3217558399823195</v>
      </c>
      <c r="N536" s="6">
        <f t="shared" si="33"/>
        <v>95</v>
      </c>
      <c r="O536" s="6">
        <f t="shared" si="34"/>
        <v>30</v>
      </c>
      <c r="P536" s="6"/>
      <c r="Q536" s="6"/>
      <c r="R536" s="7">
        <f t="shared" si="35"/>
        <v>43941</v>
      </c>
      <c r="S536" s="6">
        <v>38</v>
      </c>
      <c r="T536" s="6">
        <v>8</v>
      </c>
      <c r="V536">
        <v>43941</v>
      </c>
    </row>
    <row r="537" spans="1:22" x14ac:dyDescent="0.2">
      <c r="A537">
        <f t="shared" si="32"/>
        <v>2</v>
      </c>
      <c r="B537">
        <v>21</v>
      </c>
      <c r="C537" s="6" t="s">
        <v>13</v>
      </c>
      <c r="D537" s="6">
        <v>4</v>
      </c>
      <c r="E537" s="6">
        <v>2020</v>
      </c>
      <c r="F537" s="6">
        <v>163</v>
      </c>
      <c r="G537" s="6">
        <v>60</v>
      </c>
      <c r="H537" s="8">
        <v>0.36809815950920244</v>
      </c>
      <c r="I537" s="8">
        <v>-0.54038442600753511</v>
      </c>
      <c r="J537" s="6">
        <v>26</v>
      </c>
      <c r="K537" s="6">
        <v>12</v>
      </c>
      <c r="L537" s="8">
        <v>0.46153846153846156</v>
      </c>
      <c r="M537" s="8">
        <v>-0.15415067982725822</v>
      </c>
      <c r="N537" s="6">
        <f t="shared" si="33"/>
        <v>103</v>
      </c>
      <c r="O537" s="6">
        <f t="shared" si="34"/>
        <v>14</v>
      </c>
      <c r="P537" s="6"/>
      <c r="Q537" s="6"/>
      <c r="R537" s="7">
        <f t="shared" si="35"/>
        <v>43942</v>
      </c>
      <c r="S537" s="6">
        <v>26</v>
      </c>
      <c r="T537" s="6">
        <v>12</v>
      </c>
      <c r="V537">
        <v>43942</v>
      </c>
    </row>
    <row r="538" spans="1:22" x14ac:dyDescent="0.2">
      <c r="A538">
        <f t="shared" si="32"/>
        <v>2</v>
      </c>
      <c r="B538">
        <v>22</v>
      </c>
      <c r="C538" s="6" t="s">
        <v>13</v>
      </c>
      <c r="D538" s="6">
        <v>4</v>
      </c>
      <c r="E538" s="6">
        <v>2020</v>
      </c>
      <c r="F538" s="6">
        <v>110</v>
      </c>
      <c r="G538" s="6">
        <v>54</v>
      </c>
      <c r="H538" s="8">
        <v>0.49090909090909091</v>
      </c>
      <c r="I538" s="8">
        <v>-3.6367644170874722E-2</v>
      </c>
      <c r="J538" s="6">
        <v>33</v>
      </c>
      <c r="K538" s="6">
        <v>7</v>
      </c>
      <c r="L538" s="8">
        <v>0.21212121212121213</v>
      </c>
      <c r="M538" s="8">
        <v>-1.3121863889661687</v>
      </c>
      <c r="N538" s="6">
        <f t="shared" si="33"/>
        <v>56</v>
      </c>
      <c r="O538" s="6">
        <f t="shared" si="34"/>
        <v>26</v>
      </c>
      <c r="P538" s="6"/>
      <c r="Q538" s="6"/>
      <c r="R538" s="7">
        <f t="shared" si="35"/>
        <v>43943</v>
      </c>
      <c r="S538" s="6">
        <v>33</v>
      </c>
      <c r="T538" s="6">
        <v>7</v>
      </c>
      <c r="V538">
        <v>43943</v>
      </c>
    </row>
    <row r="539" spans="1:22" x14ac:dyDescent="0.2">
      <c r="A539">
        <f t="shared" si="32"/>
        <v>2</v>
      </c>
      <c r="B539">
        <v>23</v>
      </c>
      <c r="C539" s="6" t="s">
        <v>13</v>
      </c>
      <c r="D539" s="6">
        <v>4</v>
      </c>
      <c r="E539" s="6">
        <v>2020</v>
      </c>
      <c r="F539" s="6">
        <v>141</v>
      </c>
      <c r="G539" s="6">
        <v>51</v>
      </c>
      <c r="H539" s="8">
        <v>0.36170212765957449</v>
      </c>
      <c r="I539" s="8">
        <v>-0.5679840376059393</v>
      </c>
      <c r="J539" s="6">
        <v>51</v>
      </c>
      <c r="K539" s="6">
        <v>9</v>
      </c>
      <c r="L539" s="8">
        <v>0.17647058823529413</v>
      </c>
      <c r="M539" s="8">
        <v>-1.5404450409471488</v>
      </c>
      <c r="N539" s="6">
        <f t="shared" si="33"/>
        <v>90</v>
      </c>
      <c r="O539" s="6">
        <f t="shared" si="34"/>
        <v>42</v>
      </c>
      <c r="P539" s="6"/>
      <c r="Q539" s="6"/>
      <c r="R539" s="7">
        <f t="shared" si="35"/>
        <v>43944</v>
      </c>
      <c r="S539" s="6">
        <v>51</v>
      </c>
      <c r="T539" s="6">
        <v>9</v>
      </c>
      <c r="V539">
        <v>43944</v>
      </c>
    </row>
    <row r="540" spans="1:22" x14ac:dyDescent="0.2">
      <c r="A540">
        <f t="shared" si="32"/>
        <v>2</v>
      </c>
      <c r="B540">
        <v>24</v>
      </c>
      <c r="C540" s="6" t="s">
        <v>13</v>
      </c>
      <c r="D540" s="6">
        <v>4</v>
      </c>
      <c r="E540" s="6">
        <v>2020</v>
      </c>
      <c r="F540" s="6">
        <v>110</v>
      </c>
      <c r="G540" s="6">
        <v>31</v>
      </c>
      <c r="H540" s="8">
        <v>0.2818181818181818</v>
      </c>
      <c r="I540" s="8">
        <v>-0.93546064798187545</v>
      </c>
      <c r="J540" s="6">
        <v>37</v>
      </c>
      <c r="K540" s="6">
        <v>9</v>
      </c>
      <c r="L540" s="8">
        <v>0.24324324324324326</v>
      </c>
      <c r="M540" s="8">
        <v>-1.1349799328389845</v>
      </c>
      <c r="N540" s="6">
        <f t="shared" si="33"/>
        <v>79</v>
      </c>
      <c r="O540" s="6">
        <f t="shared" si="34"/>
        <v>28</v>
      </c>
      <c r="P540" s="6"/>
      <c r="Q540" s="6"/>
      <c r="R540" s="7">
        <f t="shared" si="35"/>
        <v>43945</v>
      </c>
      <c r="S540" s="6">
        <v>37</v>
      </c>
      <c r="T540" s="6">
        <v>9</v>
      </c>
      <c r="V540">
        <v>43945</v>
      </c>
    </row>
    <row r="541" spans="1:22" x14ac:dyDescent="0.2">
      <c r="A541">
        <f t="shared" si="32"/>
        <v>2</v>
      </c>
      <c r="B541">
        <v>25</v>
      </c>
      <c r="C541" s="6" t="s">
        <v>13</v>
      </c>
      <c r="D541" s="6">
        <v>4</v>
      </c>
      <c r="E541" s="6">
        <v>2020</v>
      </c>
      <c r="F541" s="6">
        <v>65</v>
      </c>
      <c r="G541" s="6">
        <v>17</v>
      </c>
      <c r="H541" s="8">
        <v>0.26153846153846155</v>
      </c>
      <c r="I541" s="8">
        <v>-1.0379876668516748</v>
      </c>
      <c r="J541" s="6">
        <v>30</v>
      </c>
      <c r="K541" s="6">
        <v>7</v>
      </c>
      <c r="L541" s="8">
        <v>0.23333333333333334</v>
      </c>
      <c r="M541" s="8">
        <v>-1.1895840668738362</v>
      </c>
      <c r="N541" s="6">
        <f t="shared" si="33"/>
        <v>48</v>
      </c>
      <c r="O541" s="6">
        <f t="shared" si="34"/>
        <v>23</v>
      </c>
      <c r="P541" s="6"/>
      <c r="Q541" s="6"/>
      <c r="R541" s="7">
        <f t="shared" si="35"/>
        <v>43946</v>
      </c>
      <c r="S541" s="6">
        <v>30</v>
      </c>
      <c r="T541" s="6">
        <v>7</v>
      </c>
      <c r="V541">
        <v>43946</v>
      </c>
    </row>
    <row r="542" spans="1:22" x14ac:dyDescent="0.2">
      <c r="A542">
        <f t="shared" si="32"/>
        <v>2</v>
      </c>
      <c r="B542">
        <v>26</v>
      </c>
      <c r="C542" s="6" t="s">
        <v>13</v>
      </c>
      <c r="D542" s="6">
        <v>4</v>
      </c>
      <c r="E542" s="6">
        <v>2020</v>
      </c>
      <c r="F542" s="6">
        <v>144</v>
      </c>
      <c r="G542" s="6">
        <v>65</v>
      </c>
      <c r="H542" s="8">
        <v>0.4513888888888889</v>
      </c>
      <c r="I542" s="8">
        <v>-0.19506058257138445</v>
      </c>
      <c r="J542" s="6">
        <v>50</v>
      </c>
      <c r="K542" s="6">
        <v>7</v>
      </c>
      <c r="L542" s="8">
        <v>0.14000000000000001</v>
      </c>
      <c r="M542" s="8">
        <v>-1.8152899666382492</v>
      </c>
      <c r="N542" s="6">
        <f t="shared" si="33"/>
        <v>79</v>
      </c>
      <c r="O542" s="6">
        <f t="shared" si="34"/>
        <v>43</v>
      </c>
      <c r="P542" s="6"/>
      <c r="Q542" s="6"/>
      <c r="R542" s="7">
        <f t="shared" si="35"/>
        <v>43947</v>
      </c>
      <c r="S542" s="6">
        <v>50</v>
      </c>
      <c r="T542" s="6">
        <v>7</v>
      </c>
      <c r="V542">
        <v>43947</v>
      </c>
    </row>
    <row r="543" spans="1:22" x14ac:dyDescent="0.2">
      <c r="A543">
        <f t="shared" si="32"/>
        <v>2</v>
      </c>
      <c r="B543">
        <v>27</v>
      </c>
      <c r="C543" s="6" t="s">
        <v>13</v>
      </c>
      <c r="D543" s="6">
        <v>4</v>
      </c>
      <c r="E543" s="6">
        <v>2020</v>
      </c>
      <c r="F543" s="6">
        <v>160</v>
      </c>
      <c r="G543" s="6">
        <v>76</v>
      </c>
      <c r="H543" s="8">
        <v>0.47499999999999998</v>
      </c>
      <c r="I543" s="8">
        <v>-0.10008345855698265</v>
      </c>
      <c r="J543" s="6">
        <v>30</v>
      </c>
      <c r="K543" s="6">
        <v>13</v>
      </c>
      <c r="L543" s="8">
        <v>0.43333333333333335</v>
      </c>
      <c r="M543" s="8">
        <v>-0.26826398659467926</v>
      </c>
      <c r="N543" s="6">
        <f t="shared" si="33"/>
        <v>84</v>
      </c>
      <c r="O543" s="6">
        <f t="shared" si="34"/>
        <v>17</v>
      </c>
      <c r="P543" s="6"/>
      <c r="Q543" s="6"/>
      <c r="R543" s="7">
        <f t="shared" si="35"/>
        <v>43948</v>
      </c>
      <c r="S543" s="6">
        <v>30</v>
      </c>
      <c r="T543" s="6">
        <v>13</v>
      </c>
      <c r="V543">
        <v>43948</v>
      </c>
    </row>
    <row r="544" spans="1:22" x14ac:dyDescent="0.2">
      <c r="A544">
        <f t="shared" si="32"/>
        <v>2</v>
      </c>
      <c r="B544">
        <v>28</v>
      </c>
      <c r="C544" s="6" t="s">
        <v>13</v>
      </c>
      <c r="D544" s="6">
        <v>4</v>
      </c>
      <c r="E544" s="6">
        <v>2020</v>
      </c>
      <c r="F544" s="6">
        <v>137</v>
      </c>
      <c r="G544" s="6">
        <v>51</v>
      </c>
      <c r="H544" s="8">
        <v>0.37226277372262773</v>
      </c>
      <c r="I544" s="8">
        <v>-0.52252166352918206</v>
      </c>
      <c r="J544" s="6">
        <v>42</v>
      </c>
      <c r="K544" s="6">
        <v>9</v>
      </c>
      <c r="L544" s="8">
        <v>0.21428571428571427</v>
      </c>
      <c r="M544" s="8">
        <v>-1.2992829841302609</v>
      </c>
      <c r="N544" s="6">
        <f t="shared" si="33"/>
        <v>86</v>
      </c>
      <c r="O544" s="6">
        <f t="shared" si="34"/>
        <v>33</v>
      </c>
      <c r="P544" s="6"/>
      <c r="Q544" s="6"/>
      <c r="R544" s="7">
        <f t="shared" si="35"/>
        <v>43949</v>
      </c>
      <c r="S544" s="6">
        <v>42</v>
      </c>
      <c r="T544" s="6">
        <v>9</v>
      </c>
      <c r="V544">
        <v>43949</v>
      </c>
    </row>
    <row r="545" spans="1:22" x14ac:dyDescent="0.2">
      <c r="A545">
        <f t="shared" si="32"/>
        <v>2</v>
      </c>
      <c r="B545">
        <v>29</v>
      </c>
      <c r="C545" s="6" t="s">
        <v>13</v>
      </c>
      <c r="D545" s="6">
        <v>4</v>
      </c>
      <c r="E545" s="6">
        <v>2020</v>
      </c>
      <c r="F545" s="6">
        <v>123</v>
      </c>
      <c r="G545" s="6">
        <v>44</v>
      </c>
      <c r="H545" s="8">
        <v>0.35772357723577236</v>
      </c>
      <c r="I545" s="8">
        <v>-0.58525821854876037</v>
      </c>
      <c r="J545" s="6">
        <v>40</v>
      </c>
      <c r="K545" s="6">
        <v>1</v>
      </c>
      <c r="L545" s="8">
        <v>2.5000000000000001E-2</v>
      </c>
      <c r="M545" s="8">
        <v>-3.6635616461296463</v>
      </c>
      <c r="N545" s="6">
        <f t="shared" si="33"/>
        <v>79</v>
      </c>
      <c r="O545" s="6">
        <f t="shared" si="34"/>
        <v>39</v>
      </c>
      <c r="P545" s="6"/>
      <c r="Q545" s="6"/>
      <c r="R545" s="7">
        <f t="shared" si="35"/>
        <v>43950</v>
      </c>
      <c r="S545" s="6">
        <v>40</v>
      </c>
      <c r="T545" s="6">
        <v>1</v>
      </c>
      <c r="V545">
        <v>43950</v>
      </c>
    </row>
    <row r="546" spans="1:22" x14ac:dyDescent="0.2">
      <c r="A546">
        <f t="shared" si="32"/>
        <v>2</v>
      </c>
      <c r="B546">
        <v>30</v>
      </c>
      <c r="C546" s="6" t="s">
        <v>13</v>
      </c>
      <c r="D546" s="6">
        <v>4</v>
      </c>
      <c r="E546" s="6">
        <v>2020</v>
      </c>
      <c r="F546" s="6">
        <v>178</v>
      </c>
      <c r="G546" s="6">
        <v>50</v>
      </c>
      <c r="H546" s="8">
        <v>0.2808988764044944</v>
      </c>
      <c r="I546" s="8">
        <v>-0.94000725849147093</v>
      </c>
      <c r="J546" s="6">
        <v>41</v>
      </c>
      <c r="K546" s="6">
        <v>9</v>
      </c>
      <c r="L546" s="8">
        <v>0.21951219512195122</v>
      </c>
      <c r="M546" s="8">
        <v>-1.2685113254635072</v>
      </c>
      <c r="N546" s="6">
        <f t="shared" si="33"/>
        <v>128</v>
      </c>
      <c r="O546" s="6">
        <f t="shared" si="34"/>
        <v>32</v>
      </c>
      <c r="P546" s="6"/>
      <c r="Q546" s="6"/>
      <c r="R546" s="7">
        <f t="shared" si="35"/>
        <v>43951</v>
      </c>
      <c r="S546" s="6">
        <v>41</v>
      </c>
      <c r="T546" s="6">
        <v>9</v>
      </c>
      <c r="V546">
        <v>43951</v>
      </c>
    </row>
    <row r="547" spans="1:22" x14ac:dyDescent="0.2">
      <c r="A547">
        <f t="shared" si="32"/>
        <v>1</v>
      </c>
      <c r="B547">
        <v>1</v>
      </c>
      <c r="C547" s="6" t="s">
        <v>19</v>
      </c>
      <c r="D547" s="6">
        <v>5</v>
      </c>
      <c r="E547" s="6">
        <v>2020</v>
      </c>
      <c r="F547" s="6">
        <v>104</v>
      </c>
      <c r="G547" s="6">
        <v>53</v>
      </c>
      <c r="H547" s="8">
        <v>0.50961538461538458</v>
      </c>
      <c r="I547" s="8">
        <v>3.8466280827795928E-2</v>
      </c>
      <c r="J547" s="6">
        <v>33</v>
      </c>
      <c r="K547" s="6">
        <v>7</v>
      </c>
      <c r="L547" s="8">
        <v>0.21212121212121213</v>
      </c>
      <c r="M547" s="8">
        <v>-1.3121863889661687</v>
      </c>
      <c r="N547" s="6">
        <f t="shared" si="33"/>
        <v>51</v>
      </c>
      <c r="O547" s="6">
        <f t="shared" si="34"/>
        <v>26</v>
      </c>
      <c r="P547" s="6"/>
      <c r="Q547" s="6"/>
      <c r="R547" s="7">
        <f t="shared" si="35"/>
        <v>43952</v>
      </c>
      <c r="S547" s="6">
        <v>33</v>
      </c>
      <c r="T547" s="6">
        <v>7</v>
      </c>
      <c r="V547">
        <v>43952</v>
      </c>
    </row>
    <row r="548" spans="1:22" x14ac:dyDescent="0.2">
      <c r="A548">
        <f t="shared" si="32"/>
        <v>1</v>
      </c>
      <c r="B548">
        <v>2</v>
      </c>
      <c r="C548" s="6" t="s">
        <v>19</v>
      </c>
      <c r="D548" s="6">
        <v>5</v>
      </c>
      <c r="E548" s="6">
        <v>2020</v>
      </c>
      <c r="F548" s="6">
        <v>100</v>
      </c>
      <c r="G548" s="6">
        <v>31</v>
      </c>
      <c r="H548" s="8">
        <v>0.31</v>
      </c>
      <c r="I548" s="8">
        <v>-0.80011930011211307</v>
      </c>
      <c r="J548" s="6">
        <v>32</v>
      </c>
      <c r="K548" s="6">
        <v>5</v>
      </c>
      <c r="L548" s="8">
        <v>0.15625</v>
      </c>
      <c r="M548" s="8">
        <v>-1.6863989535702288</v>
      </c>
      <c r="N548" s="6">
        <f t="shared" si="33"/>
        <v>69</v>
      </c>
      <c r="O548" s="6">
        <f t="shared" si="34"/>
        <v>27</v>
      </c>
      <c r="P548" s="6"/>
      <c r="Q548" s="6"/>
      <c r="R548" s="7">
        <f t="shared" si="35"/>
        <v>43953</v>
      </c>
      <c r="S548" s="6">
        <v>32</v>
      </c>
      <c r="T548" s="6">
        <v>5</v>
      </c>
      <c r="V548">
        <v>43953</v>
      </c>
    </row>
    <row r="549" spans="1:22" x14ac:dyDescent="0.2">
      <c r="A549">
        <f t="shared" si="32"/>
        <v>1</v>
      </c>
      <c r="B549">
        <v>3</v>
      </c>
      <c r="C549" s="6" t="s">
        <v>19</v>
      </c>
      <c r="D549" s="6">
        <v>5</v>
      </c>
      <c r="E549" s="6">
        <v>2020</v>
      </c>
      <c r="F549" s="6">
        <v>162</v>
      </c>
      <c r="G549" s="6">
        <v>73</v>
      </c>
      <c r="H549" s="8">
        <v>0.45061728395061729</v>
      </c>
      <c r="I549" s="8">
        <v>-0.19817692858374869</v>
      </c>
      <c r="J549" s="6">
        <v>41</v>
      </c>
      <c r="K549" s="6">
        <v>15</v>
      </c>
      <c r="L549" s="8">
        <v>0.36585365853658536</v>
      </c>
      <c r="M549" s="8">
        <v>-0.55004633691927207</v>
      </c>
      <c r="N549" s="6">
        <f t="shared" si="33"/>
        <v>89</v>
      </c>
      <c r="O549" s="6">
        <f t="shared" si="34"/>
        <v>26</v>
      </c>
      <c r="P549" s="6"/>
      <c r="Q549" s="6"/>
      <c r="R549" s="7">
        <f t="shared" si="35"/>
        <v>43954</v>
      </c>
      <c r="S549" s="6">
        <v>41</v>
      </c>
      <c r="T549" s="6">
        <v>15</v>
      </c>
      <c r="V549">
        <v>43954</v>
      </c>
    </row>
    <row r="550" spans="1:22" x14ac:dyDescent="0.2">
      <c r="A550">
        <f t="shared" si="32"/>
        <v>1</v>
      </c>
      <c r="B550">
        <v>4</v>
      </c>
      <c r="C550" s="6" t="s">
        <v>19</v>
      </c>
      <c r="D550" s="6">
        <v>5</v>
      </c>
      <c r="E550" s="6">
        <v>2020</v>
      </c>
      <c r="F550" s="6">
        <v>143</v>
      </c>
      <c r="G550" s="6">
        <v>58</v>
      </c>
      <c r="H550" s="8">
        <v>0.40559440559440557</v>
      </c>
      <c r="I550" s="8">
        <v>-0.38220824594389707</v>
      </c>
      <c r="J550" s="6">
        <v>52</v>
      </c>
      <c r="K550" s="6">
        <v>9</v>
      </c>
      <c r="L550" s="8">
        <v>0.17307692307692307</v>
      </c>
      <c r="M550" s="8">
        <v>-1.563975538357343</v>
      </c>
      <c r="N550" s="6">
        <f t="shared" si="33"/>
        <v>85</v>
      </c>
      <c r="O550" s="6">
        <f t="shared" si="34"/>
        <v>43</v>
      </c>
      <c r="P550" s="6"/>
      <c r="Q550" s="6"/>
      <c r="R550" s="7">
        <f t="shared" si="35"/>
        <v>43955</v>
      </c>
      <c r="S550" s="6">
        <v>52</v>
      </c>
      <c r="T550" s="6">
        <v>9</v>
      </c>
      <c r="V550">
        <v>43955</v>
      </c>
    </row>
    <row r="551" spans="1:22" x14ac:dyDescent="0.2">
      <c r="A551">
        <f t="shared" si="32"/>
        <v>1</v>
      </c>
      <c r="B551">
        <v>5</v>
      </c>
      <c r="C551" s="6" t="s">
        <v>19</v>
      </c>
      <c r="D551" s="6">
        <v>5</v>
      </c>
      <c r="E551" s="6">
        <v>2020</v>
      </c>
      <c r="F551" s="6">
        <v>127</v>
      </c>
      <c r="G551" s="6">
        <v>72</v>
      </c>
      <c r="H551" s="8">
        <v>0.56692913385826771</v>
      </c>
      <c r="I551" s="8">
        <v>0.26933293378358436</v>
      </c>
      <c r="J551" s="6">
        <v>31</v>
      </c>
      <c r="K551" s="6">
        <v>11</v>
      </c>
      <c r="L551" s="8">
        <v>0.35483870967741937</v>
      </c>
      <c r="M551" s="8">
        <v>-0.59783700075562041</v>
      </c>
      <c r="N551" s="6">
        <f t="shared" si="33"/>
        <v>55</v>
      </c>
      <c r="O551" s="6">
        <f t="shared" si="34"/>
        <v>20</v>
      </c>
      <c r="P551" s="6"/>
      <c r="Q551" s="6"/>
      <c r="R551" s="7">
        <f t="shared" si="35"/>
        <v>43956</v>
      </c>
      <c r="S551" s="6">
        <v>31</v>
      </c>
      <c r="T551" s="6">
        <v>11</v>
      </c>
      <c r="V551">
        <v>43956</v>
      </c>
    </row>
    <row r="552" spans="1:22" x14ac:dyDescent="0.2">
      <c r="A552">
        <f t="shared" si="32"/>
        <v>1</v>
      </c>
      <c r="B552">
        <v>6</v>
      </c>
      <c r="C552" s="6" t="s">
        <v>19</v>
      </c>
      <c r="D552" s="6">
        <v>5</v>
      </c>
      <c r="E552" s="6">
        <v>2020</v>
      </c>
      <c r="F552" s="6">
        <v>157</v>
      </c>
      <c r="G552" s="6">
        <v>52</v>
      </c>
      <c r="H552" s="8">
        <v>0.33121019108280253</v>
      </c>
      <c r="I552" s="8">
        <v>-0.70271663157609621</v>
      </c>
      <c r="J552" s="6">
        <v>51</v>
      </c>
      <c r="K552" s="6">
        <v>8</v>
      </c>
      <c r="L552" s="8">
        <v>0.15686274509803921</v>
      </c>
      <c r="M552" s="8">
        <v>-1.6817585740137264</v>
      </c>
      <c r="N552" s="6">
        <f t="shared" si="33"/>
        <v>105</v>
      </c>
      <c r="O552" s="6">
        <f t="shared" si="34"/>
        <v>43</v>
      </c>
      <c r="P552" s="6"/>
      <c r="Q552" s="6"/>
      <c r="R552" s="7">
        <f t="shared" si="35"/>
        <v>43957</v>
      </c>
      <c r="S552" s="6">
        <v>51</v>
      </c>
      <c r="T552" s="6">
        <v>8</v>
      </c>
      <c r="V552">
        <v>43957</v>
      </c>
    </row>
    <row r="553" spans="1:22" x14ac:dyDescent="0.2">
      <c r="A553">
        <f t="shared" si="32"/>
        <v>1</v>
      </c>
      <c r="B553">
        <v>7</v>
      </c>
      <c r="C553" s="6" t="s">
        <v>19</v>
      </c>
      <c r="D553" s="6">
        <v>5</v>
      </c>
      <c r="E553" s="6">
        <v>2020</v>
      </c>
      <c r="F553" s="6">
        <v>156</v>
      </c>
      <c r="G553" s="6">
        <v>62</v>
      </c>
      <c r="H553" s="8">
        <v>0.39743589743589741</v>
      </c>
      <c r="I553" s="8">
        <v>-0.4161603972249126</v>
      </c>
      <c r="J553" s="6">
        <v>41</v>
      </c>
      <c r="K553" s="6">
        <v>5</v>
      </c>
      <c r="L553" s="8">
        <v>0.12195121951219512</v>
      </c>
      <c r="M553" s="8">
        <v>-1.9740810260220096</v>
      </c>
      <c r="N553" s="6">
        <f t="shared" si="33"/>
        <v>94</v>
      </c>
      <c r="O553" s="6">
        <f t="shared" si="34"/>
        <v>36</v>
      </c>
      <c r="P553" s="6"/>
      <c r="Q553" s="6"/>
      <c r="R553" s="7">
        <f t="shared" si="35"/>
        <v>43958</v>
      </c>
      <c r="S553" s="6">
        <v>41</v>
      </c>
      <c r="T553" s="6">
        <v>5</v>
      </c>
      <c r="V553">
        <v>43958</v>
      </c>
    </row>
    <row r="554" spans="1:22" x14ac:dyDescent="0.2">
      <c r="A554">
        <f t="shared" si="32"/>
        <v>1</v>
      </c>
      <c r="B554">
        <v>8</v>
      </c>
      <c r="C554" s="6" t="s">
        <v>19</v>
      </c>
      <c r="D554" s="6">
        <v>5</v>
      </c>
      <c r="E554" s="6">
        <v>2020</v>
      </c>
      <c r="F554" s="6">
        <v>129</v>
      </c>
      <c r="G554" s="6">
        <v>49</v>
      </c>
      <c r="H554" s="8">
        <v>0.37984496124031009</v>
      </c>
      <c r="I554" s="8">
        <v>-0.49020633656325491</v>
      </c>
      <c r="J554" s="6">
        <v>55</v>
      </c>
      <c r="K554" s="6">
        <v>13</v>
      </c>
      <c r="L554" s="8">
        <v>0.23636363636363636</v>
      </c>
      <c r="M554" s="8">
        <v>-1.1727202608218317</v>
      </c>
      <c r="N554" s="6">
        <f t="shared" si="33"/>
        <v>80</v>
      </c>
      <c r="O554" s="6">
        <f t="shared" si="34"/>
        <v>42</v>
      </c>
      <c r="P554" s="6"/>
      <c r="Q554" s="6"/>
      <c r="R554" s="7">
        <f t="shared" si="35"/>
        <v>43959</v>
      </c>
      <c r="S554" s="6">
        <v>55</v>
      </c>
      <c r="T554" s="6">
        <v>13</v>
      </c>
      <c r="V554">
        <v>43959</v>
      </c>
    </row>
    <row r="555" spans="1:22" x14ac:dyDescent="0.2">
      <c r="A555">
        <f t="shared" si="32"/>
        <v>1</v>
      </c>
      <c r="B555">
        <v>9</v>
      </c>
      <c r="C555" s="6" t="s">
        <v>19</v>
      </c>
      <c r="D555" s="6">
        <v>5</v>
      </c>
      <c r="E555" s="6">
        <v>2020</v>
      </c>
      <c r="F555" s="6">
        <v>100</v>
      </c>
      <c r="G555" s="6">
        <v>37</v>
      </c>
      <c r="H555" s="8">
        <v>0.37</v>
      </c>
      <c r="I555" s="8">
        <v>-0.53221681374730823</v>
      </c>
      <c r="J555" s="6">
        <v>28</v>
      </c>
      <c r="K555" s="6">
        <v>4</v>
      </c>
      <c r="L555" s="8">
        <v>0.14285714285714285</v>
      </c>
      <c r="M555" s="8">
        <v>-1.791759469228055</v>
      </c>
      <c r="N555" s="6">
        <f t="shared" si="33"/>
        <v>63</v>
      </c>
      <c r="O555" s="6">
        <f t="shared" si="34"/>
        <v>24</v>
      </c>
      <c r="P555" s="6"/>
      <c r="Q555" s="6"/>
      <c r="R555" s="7">
        <f t="shared" si="35"/>
        <v>43960</v>
      </c>
      <c r="S555" s="6">
        <v>28</v>
      </c>
      <c r="T555" s="6">
        <v>4</v>
      </c>
      <c r="V555">
        <v>43960</v>
      </c>
    </row>
    <row r="556" spans="1:22" x14ac:dyDescent="0.2">
      <c r="A556">
        <f t="shared" si="32"/>
        <v>1</v>
      </c>
      <c r="B556">
        <v>10</v>
      </c>
      <c r="C556" s="6" t="s">
        <v>19</v>
      </c>
      <c r="D556" s="6">
        <v>5</v>
      </c>
      <c r="E556" s="6">
        <v>2020</v>
      </c>
      <c r="F556" s="6">
        <v>167</v>
      </c>
      <c r="G556" s="6">
        <v>55</v>
      </c>
      <c r="H556" s="8">
        <v>0.32934131736526945</v>
      </c>
      <c r="I556" s="8">
        <v>-0.71116568606262354</v>
      </c>
      <c r="J556" s="6">
        <v>56</v>
      </c>
      <c r="K556" s="6">
        <v>7</v>
      </c>
      <c r="L556" s="8">
        <v>0.125</v>
      </c>
      <c r="M556" s="8">
        <v>-1.9459101490553135</v>
      </c>
      <c r="N556" s="6">
        <f t="shared" si="33"/>
        <v>112</v>
      </c>
      <c r="O556" s="6">
        <f t="shared" si="34"/>
        <v>49</v>
      </c>
      <c r="P556" s="6"/>
      <c r="Q556" s="6"/>
      <c r="R556" s="7">
        <f t="shared" si="35"/>
        <v>43961</v>
      </c>
      <c r="S556" s="6">
        <v>56</v>
      </c>
      <c r="T556" s="6">
        <v>7</v>
      </c>
      <c r="V556">
        <v>43961</v>
      </c>
    </row>
    <row r="557" spans="1:22" x14ac:dyDescent="0.2">
      <c r="A557">
        <f t="shared" si="32"/>
        <v>1</v>
      </c>
      <c r="B557">
        <v>11</v>
      </c>
      <c r="C557" s="6" t="s">
        <v>19</v>
      </c>
      <c r="D557" s="6">
        <v>5</v>
      </c>
      <c r="E557" s="6">
        <v>2020</v>
      </c>
      <c r="F557" s="6">
        <v>130</v>
      </c>
      <c r="G557" s="6">
        <v>56</v>
      </c>
      <c r="H557" s="8">
        <v>0.43076923076923079</v>
      </c>
      <c r="I557" s="8">
        <v>-0.27871340246902049</v>
      </c>
      <c r="J557" s="6">
        <v>52</v>
      </c>
      <c r="K557" s="6">
        <v>8</v>
      </c>
      <c r="L557" s="8">
        <v>0.15384615384615385</v>
      </c>
      <c r="M557" s="8">
        <v>-1.7047480922384253</v>
      </c>
      <c r="N557" s="6">
        <f t="shared" si="33"/>
        <v>74</v>
      </c>
      <c r="O557" s="6">
        <f t="shared" si="34"/>
        <v>44</v>
      </c>
      <c r="P557" s="6"/>
      <c r="Q557" s="6"/>
      <c r="R557" s="7">
        <f t="shared" si="35"/>
        <v>43962</v>
      </c>
      <c r="S557" s="6">
        <v>52</v>
      </c>
      <c r="T557" s="6">
        <v>8</v>
      </c>
      <c r="V557">
        <v>43962</v>
      </c>
    </row>
    <row r="558" spans="1:22" x14ac:dyDescent="0.2">
      <c r="A558">
        <f t="shared" si="32"/>
        <v>1</v>
      </c>
      <c r="B558">
        <v>12</v>
      </c>
      <c r="C558" s="6" t="s">
        <v>19</v>
      </c>
      <c r="D558" s="6">
        <v>5</v>
      </c>
      <c r="E558" s="6">
        <v>2020</v>
      </c>
      <c r="F558" s="6">
        <v>161</v>
      </c>
      <c r="G558" s="6">
        <v>66</v>
      </c>
      <c r="H558" s="8">
        <v>0.40993788819875776</v>
      </c>
      <c r="I558" s="8">
        <v>-0.36422214957411536</v>
      </c>
      <c r="J558" s="6">
        <v>35</v>
      </c>
      <c r="K558" s="6">
        <v>12</v>
      </c>
      <c r="L558" s="8">
        <v>0.34285714285714286</v>
      </c>
      <c r="M558" s="8">
        <v>-0.65058756614114943</v>
      </c>
      <c r="N558" s="6">
        <f t="shared" si="33"/>
        <v>95</v>
      </c>
      <c r="O558" s="6">
        <f t="shared" si="34"/>
        <v>23</v>
      </c>
      <c r="P558" s="6"/>
      <c r="Q558" s="6"/>
      <c r="R558" s="7">
        <f t="shared" si="35"/>
        <v>43963</v>
      </c>
      <c r="S558" s="6">
        <v>35</v>
      </c>
      <c r="T558" s="6">
        <v>12</v>
      </c>
      <c r="V558">
        <v>43963</v>
      </c>
    </row>
    <row r="559" spans="1:22" x14ac:dyDescent="0.2">
      <c r="A559">
        <f t="shared" si="32"/>
        <v>1</v>
      </c>
      <c r="B559">
        <v>13</v>
      </c>
      <c r="C559" s="6" t="s">
        <v>19</v>
      </c>
      <c r="D559" s="6">
        <v>5</v>
      </c>
      <c r="E559" s="6">
        <v>2020</v>
      </c>
      <c r="F559" s="6">
        <v>143</v>
      </c>
      <c r="G559" s="6">
        <v>64</v>
      </c>
      <c r="H559" s="8">
        <v>0.44755244755244755</v>
      </c>
      <c r="I559" s="8">
        <v>-0.21056476910734978</v>
      </c>
      <c r="J559" s="6">
        <v>60</v>
      </c>
      <c r="K559" s="6">
        <v>7</v>
      </c>
      <c r="L559" s="8">
        <v>0.11666666666666667</v>
      </c>
      <c r="M559" s="8">
        <v>-2.0243817644968085</v>
      </c>
      <c r="N559" s="6">
        <f t="shared" si="33"/>
        <v>79</v>
      </c>
      <c r="O559" s="6">
        <f t="shared" si="34"/>
        <v>53</v>
      </c>
      <c r="P559" s="6"/>
      <c r="Q559" s="6"/>
      <c r="R559" s="7">
        <f t="shared" si="35"/>
        <v>43964</v>
      </c>
      <c r="S559" s="6">
        <v>60</v>
      </c>
      <c r="T559" s="6">
        <v>7</v>
      </c>
      <c r="V559">
        <v>43964</v>
      </c>
    </row>
    <row r="560" spans="1:22" x14ac:dyDescent="0.2">
      <c r="A560">
        <f t="shared" si="32"/>
        <v>1</v>
      </c>
      <c r="B560">
        <v>14</v>
      </c>
      <c r="C560" s="6" t="s">
        <v>19</v>
      </c>
      <c r="D560" s="6">
        <v>5</v>
      </c>
      <c r="E560" s="6">
        <v>2020</v>
      </c>
      <c r="F560" s="6">
        <v>135</v>
      </c>
      <c r="G560" s="6">
        <v>76</v>
      </c>
      <c r="H560" s="8">
        <v>0.562962962962963</v>
      </c>
      <c r="I560" s="8">
        <v>0.25319589638061174</v>
      </c>
      <c r="J560" s="6">
        <v>54</v>
      </c>
      <c r="K560" s="6">
        <v>9</v>
      </c>
      <c r="L560" s="8">
        <v>0.16666666666666666</v>
      </c>
      <c r="M560" s="8">
        <v>-1.6094379124341005</v>
      </c>
      <c r="N560" s="6">
        <f t="shared" si="33"/>
        <v>59</v>
      </c>
      <c r="O560" s="6">
        <f t="shared" si="34"/>
        <v>45</v>
      </c>
      <c r="P560" s="6"/>
      <c r="Q560" s="6"/>
      <c r="R560" s="7">
        <f t="shared" si="35"/>
        <v>43965</v>
      </c>
      <c r="S560" s="6">
        <v>54</v>
      </c>
      <c r="T560" s="6">
        <v>9</v>
      </c>
      <c r="V560">
        <v>43965</v>
      </c>
    </row>
    <row r="561" spans="1:22" x14ac:dyDescent="0.2">
      <c r="A561">
        <f t="shared" si="32"/>
        <v>1</v>
      </c>
      <c r="B561">
        <v>15</v>
      </c>
      <c r="C561" s="6" t="s">
        <v>19</v>
      </c>
      <c r="D561" s="6">
        <v>5</v>
      </c>
      <c r="E561" s="6">
        <v>2020</v>
      </c>
      <c r="F561" s="6">
        <v>124</v>
      </c>
      <c r="G561" s="6">
        <v>58</v>
      </c>
      <c r="H561" s="8">
        <v>0.46774193548387094</v>
      </c>
      <c r="I561" s="8">
        <v>-0.12921173148000623</v>
      </c>
      <c r="J561" s="6">
        <v>65</v>
      </c>
      <c r="K561" s="6">
        <v>9</v>
      </c>
      <c r="L561" s="8">
        <v>0.13846153846153847</v>
      </c>
      <c r="M561" s="8">
        <v>-1.8281271133989299</v>
      </c>
      <c r="N561" s="6">
        <f t="shared" si="33"/>
        <v>66</v>
      </c>
      <c r="O561" s="6">
        <f t="shared" si="34"/>
        <v>56</v>
      </c>
      <c r="P561" s="6"/>
      <c r="Q561" s="6"/>
      <c r="R561" s="7">
        <f t="shared" si="35"/>
        <v>43966</v>
      </c>
      <c r="S561" s="6">
        <v>65</v>
      </c>
      <c r="T561" s="6">
        <v>9</v>
      </c>
      <c r="V561">
        <v>43966</v>
      </c>
    </row>
    <row r="562" spans="1:22" x14ac:dyDescent="0.2">
      <c r="A562">
        <f t="shared" si="32"/>
        <v>2</v>
      </c>
      <c r="B562">
        <v>16</v>
      </c>
      <c r="C562" s="6" t="s">
        <v>19</v>
      </c>
      <c r="D562" s="6">
        <v>5</v>
      </c>
      <c r="E562" s="6">
        <v>2020</v>
      </c>
      <c r="F562" s="6">
        <v>106</v>
      </c>
      <c r="G562" s="6">
        <v>32</v>
      </c>
      <c r="H562" s="8">
        <v>0.30188679245283018</v>
      </c>
      <c r="I562" s="8">
        <v>-0.83832919040444331</v>
      </c>
      <c r="J562" s="6">
        <v>43</v>
      </c>
      <c r="K562" s="6">
        <v>2</v>
      </c>
      <c r="L562" s="8">
        <v>4.6511627906976737E-2</v>
      </c>
      <c r="M562" s="8">
        <v>-3.0204248861443626</v>
      </c>
      <c r="N562" s="6">
        <f t="shared" si="33"/>
        <v>74</v>
      </c>
      <c r="O562" s="6">
        <f t="shared" si="34"/>
        <v>41</v>
      </c>
      <c r="P562" s="6"/>
      <c r="Q562" s="6"/>
      <c r="R562" s="7">
        <f t="shared" si="35"/>
        <v>43967</v>
      </c>
      <c r="S562" s="6">
        <v>43</v>
      </c>
      <c r="T562" s="6">
        <v>2</v>
      </c>
      <c r="V562">
        <v>43967</v>
      </c>
    </row>
    <row r="563" spans="1:22" x14ac:dyDescent="0.2">
      <c r="A563">
        <f t="shared" si="32"/>
        <v>2</v>
      </c>
      <c r="B563">
        <v>17</v>
      </c>
      <c r="C563" s="6" t="s">
        <v>19</v>
      </c>
      <c r="D563" s="6">
        <v>5</v>
      </c>
      <c r="E563" s="6">
        <v>2020</v>
      </c>
      <c r="F563" s="6">
        <v>184</v>
      </c>
      <c r="G563" s="6">
        <v>70</v>
      </c>
      <c r="H563" s="8">
        <v>0.38043478260869568</v>
      </c>
      <c r="I563" s="8">
        <v>-0.48770320634513642</v>
      </c>
      <c r="J563" s="6">
        <v>38</v>
      </c>
      <c r="K563" s="6">
        <v>14</v>
      </c>
      <c r="L563" s="8">
        <v>0.36842105263157893</v>
      </c>
      <c r="M563" s="8">
        <v>-0.5389965007326869</v>
      </c>
      <c r="N563" s="6">
        <f t="shared" si="33"/>
        <v>114</v>
      </c>
      <c r="O563" s="6">
        <f t="shared" si="34"/>
        <v>24</v>
      </c>
      <c r="P563" s="6"/>
      <c r="Q563" s="6"/>
      <c r="R563" s="7">
        <f t="shared" si="35"/>
        <v>43968</v>
      </c>
      <c r="S563" s="6">
        <v>38</v>
      </c>
      <c r="T563" s="6">
        <v>14</v>
      </c>
      <c r="V563">
        <v>43968</v>
      </c>
    </row>
    <row r="564" spans="1:22" x14ac:dyDescent="0.2">
      <c r="A564">
        <f t="shared" si="32"/>
        <v>2</v>
      </c>
      <c r="B564">
        <v>18</v>
      </c>
      <c r="C564" s="6" t="s">
        <v>19</v>
      </c>
      <c r="D564" s="6">
        <v>5</v>
      </c>
      <c r="E564" s="6">
        <v>2020</v>
      </c>
      <c r="F564" s="6">
        <v>157</v>
      </c>
      <c r="G564" s="6">
        <v>72</v>
      </c>
      <c r="H564" s="8">
        <v>0.45859872611464969</v>
      </c>
      <c r="I564" s="8">
        <v>-0.16598513747426116</v>
      </c>
      <c r="J564" s="6">
        <v>59</v>
      </c>
      <c r="K564" s="6">
        <v>14</v>
      </c>
      <c r="L564" s="8">
        <v>0.23728813559322035</v>
      </c>
      <c r="M564" s="8">
        <v>-1.1676051601550612</v>
      </c>
      <c r="N564" s="6">
        <f t="shared" si="33"/>
        <v>85</v>
      </c>
      <c r="O564" s="6">
        <f t="shared" si="34"/>
        <v>45</v>
      </c>
      <c r="P564" s="6"/>
      <c r="Q564" s="6"/>
      <c r="R564" s="7">
        <f t="shared" si="35"/>
        <v>43969</v>
      </c>
      <c r="S564" s="6">
        <v>59</v>
      </c>
      <c r="T564" s="6">
        <v>14</v>
      </c>
      <c r="V564">
        <v>43969</v>
      </c>
    </row>
    <row r="565" spans="1:22" x14ac:dyDescent="0.2">
      <c r="A565">
        <f t="shared" si="32"/>
        <v>2</v>
      </c>
      <c r="B565">
        <v>19</v>
      </c>
      <c r="C565" s="6" t="s">
        <v>19</v>
      </c>
      <c r="D565" s="6">
        <v>5</v>
      </c>
      <c r="E565" s="6">
        <v>2020</v>
      </c>
      <c r="F565" s="6">
        <v>186</v>
      </c>
      <c r="G565" s="6">
        <v>70</v>
      </c>
      <c r="H565" s="8">
        <v>0.37634408602150538</v>
      </c>
      <c r="I565" s="8">
        <v>-0.50509494905700569</v>
      </c>
      <c r="J565" s="6">
        <v>52</v>
      </c>
      <c r="K565" s="6">
        <v>8</v>
      </c>
      <c r="L565" s="8">
        <v>0.15384615384615385</v>
      </c>
      <c r="M565" s="8">
        <v>-1.7047480922384253</v>
      </c>
      <c r="N565" s="6">
        <f t="shared" si="33"/>
        <v>116</v>
      </c>
      <c r="O565" s="6">
        <f t="shared" si="34"/>
        <v>44</v>
      </c>
      <c r="P565" s="6"/>
      <c r="Q565" s="6"/>
      <c r="R565" s="7">
        <f t="shared" si="35"/>
        <v>43970</v>
      </c>
      <c r="S565" s="6">
        <v>52</v>
      </c>
      <c r="T565" s="6">
        <v>8</v>
      </c>
      <c r="V565">
        <v>43970</v>
      </c>
    </row>
    <row r="566" spans="1:22" x14ac:dyDescent="0.2">
      <c r="A566">
        <f t="shared" si="32"/>
        <v>2</v>
      </c>
      <c r="B566">
        <v>20</v>
      </c>
      <c r="C566" s="6" t="s">
        <v>19</v>
      </c>
      <c r="D566" s="6">
        <v>5</v>
      </c>
      <c r="E566" s="6">
        <v>2020</v>
      </c>
      <c r="F566" s="6">
        <v>171</v>
      </c>
      <c r="G566" s="6">
        <v>53</v>
      </c>
      <c r="H566" s="8">
        <v>0.30994152046783624</v>
      </c>
      <c r="I566" s="8">
        <v>-0.80039271091354314</v>
      </c>
      <c r="J566" s="6">
        <v>55</v>
      </c>
      <c r="K566" s="6">
        <v>9</v>
      </c>
      <c r="L566" s="8">
        <v>0.16363636363636364</v>
      </c>
      <c r="M566" s="8">
        <v>-1.6314168191528757</v>
      </c>
      <c r="N566" s="6">
        <f t="shared" si="33"/>
        <v>118</v>
      </c>
      <c r="O566" s="6">
        <f t="shared" si="34"/>
        <v>46</v>
      </c>
      <c r="P566" s="6"/>
      <c r="Q566" s="6"/>
      <c r="R566" s="7">
        <f t="shared" si="35"/>
        <v>43971</v>
      </c>
      <c r="S566" s="6">
        <v>55</v>
      </c>
      <c r="T566" s="6">
        <v>9</v>
      </c>
      <c r="V566">
        <v>43971</v>
      </c>
    </row>
    <row r="567" spans="1:22" x14ac:dyDescent="0.2">
      <c r="A567">
        <f t="shared" si="32"/>
        <v>2</v>
      </c>
      <c r="B567">
        <v>21</v>
      </c>
      <c r="C567" s="6" t="s">
        <v>19</v>
      </c>
      <c r="D567" s="6">
        <v>5</v>
      </c>
      <c r="E567" s="6">
        <v>2020</v>
      </c>
      <c r="F567" s="6">
        <v>179</v>
      </c>
      <c r="G567" s="6">
        <v>70</v>
      </c>
      <c r="H567" s="8">
        <v>0.39106145251396646</v>
      </c>
      <c r="I567" s="8">
        <v>-0.44285264017978482</v>
      </c>
      <c r="J567" s="6">
        <v>65</v>
      </c>
      <c r="K567" s="6">
        <v>11</v>
      </c>
      <c r="L567" s="8">
        <v>0.16923076923076924</v>
      </c>
      <c r="M567" s="8">
        <v>-1.5910887737659039</v>
      </c>
      <c r="N567" s="6">
        <f t="shared" si="33"/>
        <v>109</v>
      </c>
      <c r="O567" s="6">
        <f t="shared" si="34"/>
        <v>54</v>
      </c>
      <c r="P567" s="6"/>
      <c r="Q567" s="6"/>
      <c r="R567" s="7">
        <f t="shared" si="35"/>
        <v>43972</v>
      </c>
      <c r="S567" s="6">
        <v>65</v>
      </c>
      <c r="T567" s="6">
        <v>11</v>
      </c>
      <c r="V567">
        <v>43972</v>
      </c>
    </row>
    <row r="568" spans="1:22" x14ac:dyDescent="0.2">
      <c r="A568">
        <f t="shared" si="32"/>
        <v>2</v>
      </c>
      <c r="B568">
        <v>22</v>
      </c>
      <c r="C568" s="6" t="s">
        <v>19</v>
      </c>
      <c r="D568" s="6">
        <v>5</v>
      </c>
      <c r="E568" s="6">
        <v>2020</v>
      </c>
      <c r="F568" s="6">
        <v>128</v>
      </c>
      <c r="G568" s="6">
        <v>47</v>
      </c>
      <c r="H568" s="8">
        <v>0.3671875</v>
      </c>
      <c r="I568" s="8">
        <v>-0.54430155296238014</v>
      </c>
      <c r="J568" s="6">
        <v>47</v>
      </c>
      <c r="K568" s="6">
        <v>6</v>
      </c>
      <c r="L568" s="8">
        <v>0.1276595744680851</v>
      </c>
      <c r="M568" s="8">
        <v>-1.9218125974762528</v>
      </c>
      <c r="N568" s="6">
        <f t="shared" si="33"/>
        <v>81</v>
      </c>
      <c r="O568" s="6">
        <f t="shared" si="34"/>
        <v>41</v>
      </c>
      <c r="P568" s="6"/>
      <c r="Q568" s="6"/>
      <c r="R568" s="7">
        <f t="shared" si="35"/>
        <v>43973</v>
      </c>
      <c r="S568" s="6">
        <v>47</v>
      </c>
      <c r="T568" s="6">
        <v>6</v>
      </c>
      <c r="V568">
        <v>43973</v>
      </c>
    </row>
    <row r="569" spans="1:22" x14ac:dyDescent="0.2">
      <c r="A569">
        <f t="shared" si="32"/>
        <v>2</v>
      </c>
      <c r="B569">
        <v>23</v>
      </c>
      <c r="C569" s="6" t="s">
        <v>19</v>
      </c>
      <c r="D569" s="6">
        <v>5</v>
      </c>
      <c r="E569" s="6">
        <v>2020</v>
      </c>
      <c r="F569" s="6">
        <v>102</v>
      </c>
      <c r="G569" s="6">
        <v>24</v>
      </c>
      <c r="H569" s="8">
        <v>0.23529411764705882</v>
      </c>
      <c r="I569" s="8">
        <v>-1.1786549963416462</v>
      </c>
      <c r="J569" s="6">
        <v>53</v>
      </c>
      <c r="K569" s="6">
        <v>5</v>
      </c>
      <c r="L569" s="8">
        <v>9.4339622641509441E-2</v>
      </c>
      <c r="M569" s="8">
        <v>-2.2617630984737906</v>
      </c>
      <c r="N569" s="6">
        <f t="shared" si="33"/>
        <v>78</v>
      </c>
      <c r="O569" s="6">
        <f t="shared" si="34"/>
        <v>48</v>
      </c>
      <c r="P569" s="6"/>
      <c r="Q569" s="6"/>
      <c r="R569" s="7">
        <f t="shared" si="35"/>
        <v>43974</v>
      </c>
      <c r="S569" s="6">
        <v>53</v>
      </c>
      <c r="T569" s="6">
        <v>5</v>
      </c>
      <c r="V569">
        <v>43974</v>
      </c>
    </row>
    <row r="570" spans="1:22" x14ac:dyDescent="0.2">
      <c r="A570">
        <f t="shared" si="32"/>
        <v>2</v>
      </c>
      <c r="B570">
        <v>24</v>
      </c>
      <c r="C570" s="6" t="s">
        <v>19</v>
      </c>
      <c r="D570" s="6">
        <v>5</v>
      </c>
      <c r="E570" s="6">
        <v>2020</v>
      </c>
      <c r="F570" s="6">
        <v>194</v>
      </c>
      <c r="G570" s="6">
        <v>70</v>
      </c>
      <c r="H570" s="8">
        <v>0.36082474226804123</v>
      </c>
      <c r="I570" s="8">
        <v>-0.57178632355567782</v>
      </c>
      <c r="J570" s="6">
        <v>64</v>
      </c>
      <c r="K570" s="6">
        <v>14</v>
      </c>
      <c r="L570" s="8">
        <v>0.21875</v>
      </c>
      <c r="M570" s="8">
        <v>-1.2729656758128873</v>
      </c>
      <c r="N570" s="6">
        <f t="shared" si="33"/>
        <v>124</v>
      </c>
      <c r="O570" s="6">
        <f t="shared" si="34"/>
        <v>50</v>
      </c>
      <c r="P570" s="6"/>
      <c r="Q570" s="6"/>
      <c r="R570" s="7">
        <f t="shared" si="35"/>
        <v>43975</v>
      </c>
      <c r="S570" s="6">
        <v>64</v>
      </c>
      <c r="T570" s="6">
        <v>14</v>
      </c>
      <c r="V570">
        <v>43975</v>
      </c>
    </row>
    <row r="571" spans="1:22" x14ac:dyDescent="0.2">
      <c r="A571">
        <f t="shared" si="32"/>
        <v>2</v>
      </c>
      <c r="B571">
        <v>25</v>
      </c>
      <c r="C571" s="6" t="s">
        <v>19</v>
      </c>
      <c r="D571" s="6">
        <v>5</v>
      </c>
      <c r="E571" s="6">
        <v>2020</v>
      </c>
      <c r="F571" s="6">
        <v>163</v>
      </c>
      <c r="G571" s="6">
        <v>68</v>
      </c>
      <c r="H571" s="8">
        <v>0.41717791411042943</v>
      </c>
      <c r="I571" s="8">
        <v>-0.33436918642443414</v>
      </c>
      <c r="J571" s="6">
        <v>48</v>
      </c>
      <c r="K571" s="6">
        <v>13</v>
      </c>
      <c r="L571" s="8">
        <v>0.27083333333333331</v>
      </c>
      <c r="M571" s="8">
        <v>-0.99039870402787711</v>
      </c>
      <c r="N571" s="6">
        <f t="shared" si="33"/>
        <v>95</v>
      </c>
      <c r="O571" s="6">
        <f t="shared" si="34"/>
        <v>35</v>
      </c>
      <c r="P571" s="6"/>
      <c r="Q571" s="6"/>
      <c r="R571" s="7">
        <f t="shared" si="35"/>
        <v>43976</v>
      </c>
      <c r="S571" s="6">
        <v>48</v>
      </c>
      <c r="T571" s="6">
        <v>13</v>
      </c>
      <c r="V571">
        <v>43976</v>
      </c>
    </row>
    <row r="572" spans="1:22" x14ac:dyDescent="0.2">
      <c r="A572">
        <f t="shared" si="32"/>
        <v>2</v>
      </c>
      <c r="B572">
        <v>26</v>
      </c>
      <c r="C572" s="6" t="s">
        <v>19</v>
      </c>
      <c r="D572" s="6">
        <v>5</v>
      </c>
      <c r="E572" s="6">
        <v>2020</v>
      </c>
      <c r="F572" s="6">
        <v>194</v>
      </c>
      <c r="G572" s="6">
        <v>64</v>
      </c>
      <c r="H572" s="8">
        <v>0.32989690721649484</v>
      </c>
      <c r="I572" s="8">
        <v>-0.70865136709591059</v>
      </c>
      <c r="J572" s="6">
        <v>66</v>
      </c>
      <c r="K572" s="6">
        <v>11</v>
      </c>
      <c r="L572" s="8">
        <v>0.16666666666666666</v>
      </c>
      <c r="M572" s="8">
        <v>-1.6094379124341005</v>
      </c>
      <c r="N572" s="6">
        <f t="shared" si="33"/>
        <v>130</v>
      </c>
      <c r="O572" s="6">
        <f t="shared" si="34"/>
        <v>55</v>
      </c>
      <c r="P572" s="6"/>
      <c r="Q572" s="6"/>
      <c r="R572" s="7">
        <f t="shared" si="35"/>
        <v>43977</v>
      </c>
      <c r="S572" s="6">
        <v>66</v>
      </c>
      <c r="T572" s="6">
        <v>11</v>
      </c>
      <c r="V572">
        <v>43977</v>
      </c>
    </row>
    <row r="573" spans="1:22" x14ac:dyDescent="0.2">
      <c r="A573">
        <f t="shared" si="32"/>
        <v>2</v>
      </c>
      <c r="B573">
        <v>27</v>
      </c>
      <c r="C573" s="6" t="s">
        <v>19</v>
      </c>
      <c r="D573" s="6">
        <v>5</v>
      </c>
      <c r="E573" s="6">
        <v>2020</v>
      </c>
      <c r="F573" s="6">
        <v>199</v>
      </c>
      <c r="G573" s="6">
        <v>61</v>
      </c>
      <c r="H573" s="8">
        <v>0.30653266331658291</v>
      </c>
      <c r="I573" s="8">
        <v>-0.8163798209838935</v>
      </c>
      <c r="J573" s="6">
        <v>55</v>
      </c>
      <c r="K573" s="6">
        <v>8</v>
      </c>
      <c r="L573" s="8">
        <v>0.14545454545454545</v>
      </c>
      <c r="M573" s="8">
        <v>-1.7707060600302227</v>
      </c>
      <c r="N573" s="6">
        <f t="shared" si="33"/>
        <v>138</v>
      </c>
      <c r="O573" s="6">
        <f t="shared" si="34"/>
        <v>47</v>
      </c>
      <c r="P573" s="6"/>
      <c r="Q573" s="6"/>
      <c r="R573" s="7">
        <f t="shared" si="35"/>
        <v>43978</v>
      </c>
      <c r="S573" s="6">
        <v>55</v>
      </c>
      <c r="T573" s="6">
        <v>8</v>
      </c>
      <c r="V573">
        <v>43978</v>
      </c>
    </row>
    <row r="574" spans="1:22" x14ac:dyDescent="0.2">
      <c r="A574">
        <f t="shared" si="32"/>
        <v>2</v>
      </c>
      <c r="B574">
        <v>28</v>
      </c>
      <c r="C574" s="6" t="s">
        <v>19</v>
      </c>
      <c r="D574" s="6">
        <v>5</v>
      </c>
      <c r="E574" s="6">
        <v>2020</v>
      </c>
      <c r="F574" s="6">
        <v>144</v>
      </c>
      <c r="G574" s="6">
        <v>42</v>
      </c>
      <c r="H574" s="8">
        <v>0.29166666666666669</v>
      </c>
      <c r="I574" s="8">
        <v>-0.8873031950009026</v>
      </c>
      <c r="J574" s="6">
        <v>53</v>
      </c>
      <c r="K574" s="6">
        <v>14</v>
      </c>
      <c r="L574" s="8">
        <v>0.26415094339622641</v>
      </c>
      <c r="M574" s="8">
        <v>-1.0245043165143879</v>
      </c>
      <c r="N574" s="6">
        <f t="shared" si="33"/>
        <v>102</v>
      </c>
      <c r="O574" s="6">
        <f t="shared" si="34"/>
        <v>39</v>
      </c>
      <c r="P574" s="6"/>
      <c r="Q574" s="6"/>
      <c r="R574" s="7">
        <f t="shared" si="35"/>
        <v>43979</v>
      </c>
      <c r="S574" s="6">
        <v>53</v>
      </c>
      <c r="T574" s="6">
        <v>14</v>
      </c>
      <c r="V574">
        <v>43979</v>
      </c>
    </row>
    <row r="575" spans="1:22" x14ac:dyDescent="0.2">
      <c r="A575">
        <f t="shared" si="32"/>
        <v>2</v>
      </c>
      <c r="B575">
        <v>29</v>
      </c>
      <c r="C575" s="6" t="s">
        <v>19</v>
      </c>
      <c r="D575" s="6">
        <v>5</v>
      </c>
      <c r="E575" s="6">
        <v>2020</v>
      </c>
      <c r="F575" s="6">
        <v>106</v>
      </c>
      <c r="G575" s="6">
        <v>33</v>
      </c>
      <c r="H575" s="8">
        <v>0.31132075471698112</v>
      </c>
      <c r="I575" s="8">
        <v>-0.79395187968191083</v>
      </c>
      <c r="J575" s="6">
        <v>39</v>
      </c>
      <c r="K575" s="6">
        <v>7</v>
      </c>
      <c r="L575" s="8">
        <v>0.17948717948717949</v>
      </c>
      <c r="M575" s="8">
        <v>-1.5198257537444133</v>
      </c>
      <c r="N575" s="6">
        <f t="shared" si="33"/>
        <v>73</v>
      </c>
      <c r="O575" s="6">
        <f t="shared" si="34"/>
        <v>32</v>
      </c>
      <c r="P575" s="6"/>
      <c r="Q575" s="6"/>
      <c r="R575" s="7">
        <f t="shared" si="35"/>
        <v>43980</v>
      </c>
      <c r="S575" s="6">
        <v>39</v>
      </c>
      <c r="T575" s="6">
        <v>7</v>
      </c>
      <c r="V575">
        <v>43980</v>
      </c>
    </row>
    <row r="576" spans="1:22" x14ac:dyDescent="0.2">
      <c r="A576">
        <f t="shared" si="32"/>
        <v>2</v>
      </c>
      <c r="B576">
        <v>30</v>
      </c>
      <c r="C576" s="6" t="s">
        <v>19</v>
      </c>
      <c r="D576" s="6">
        <v>5</v>
      </c>
      <c r="E576" s="6">
        <v>2020</v>
      </c>
      <c r="F576" s="6">
        <v>109</v>
      </c>
      <c r="G576" s="6">
        <v>34</v>
      </c>
      <c r="H576" s="8">
        <v>0.31192660550458717</v>
      </c>
      <c r="I576" s="8">
        <v>-0.79112758892014901</v>
      </c>
      <c r="J576" s="6">
        <v>46</v>
      </c>
      <c r="K576" s="6">
        <v>12</v>
      </c>
      <c r="L576" s="8">
        <v>0.2608695652173913</v>
      </c>
      <c r="M576" s="8">
        <v>-1.041453874828161</v>
      </c>
      <c r="N576" s="6">
        <f t="shared" si="33"/>
        <v>75</v>
      </c>
      <c r="O576" s="6">
        <f t="shared" si="34"/>
        <v>34</v>
      </c>
      <c r="P576" s="6"/>
      <c r="Q576" s="6"/>
      <c r="R576" s="7">
        <f t="shared" si="35"/>
        <v>43981</v>
      </c>
      <c r="S576" s="6">
        <v>46</v>
      </c>
      <c r="T576" s="6">
        <v>12</v>
      </c>
      <c r="V576">
        <v>43981</v>
      </c>
    </row>
    <row r="577" spans="1:22" x14ac:dyDescent="0.2">
      <c r="A577">
        <f t="shared" si="32"/>
        <v>2</v>
      </c>
      <c r="B577">
        <v>31</v>
      </c>
      <c r="C577" s="6" t="s">
        <v>19</v>
      </c>
      <c r="D577" s="6">
        <v>5</v>
      </c>
      <c r="E577" s="6">
        <v>2020</v>
      </c>
      <c r="F577" s="6">
        <v>199</v>
      </c>
      <c r="G577" s="6">
        <v>77</v>
      </c>
      <c r="H577" s="8">
        <v>0.38693467336683418</v>
      </c>
      <c r="I577" s="8">
        <v>-0.46021562287957263</v>
      </c>
      <c r="J577" s="6">
        <v>65</v>
      </c>
      <c r="K577" s="6">
        <v>15</v>
      </c>
      <c r="L577" s="8">
        <v>0.23076923076923078</v>
      </c>
      <c r="M577" s="8">
        <v>-1.2039728043259359</v>
      </c>
      <c r="N577" s="6">
        <f t="shared" si="33"/>
        <v>122</v>
      </c>
      <c r="O577" s="6">
        <f t="shared" si="34"/>
        <v>50</v>
      </c>
      <c r="P577" s="6"/>
      <c r="Q577" s="6"/>
      <c r="R577" s="7">
        <f t="shared" si="35"/>
        <v>43982</v>
      </c>
      <c r="S577" s="6">
        <v>65</v>
      </c>
      <c r="T577" s="6">
        <v>15</v>
      </c>
      <c r="V577">
        <v>43982</v>
      </c>
    </row>
    <row r="578" spans="1:22" x14ac:dyDescent="0.2">
      <c r="A578">
        <f t="shared" ref="A578:A641" si="36">IF(B578&lt;16,1,2)</f>
        <v>1</v>
      </c>
      <c r="B578">
        <v>1</v>
      </c>
      <c r="C578" s="6" t="s">
        <v>17</v>
      </c>
      <c r="D578" s="6">
        <v>6</v>
      </c>
      <c r="E578" s="6">
        <v>2020</v>
      </c>
      <c r="F578" s="6">
        <v>153</v>
      </c>
      <c r="G578" s="6">
        <v>70</v>
      </c>
      <c r="H578" s="8">
        <v>0.45751633986928103</v>
      </c>
      <c r="I578" s="8">
        <v>-0.17034536574723913</v>
      </c>
      <c r="J578" s="6">
        <v>48</v>
      </c>
      <c r="K578" s="6">
        <v>11</v>
      </c>
      <c r="L578" s="8">
        <v>0.22916666666666666</v>
      </c>
      <c r="M578" s="8">
        <v>-1.2130226398458541</v>
      </c>
      <c r="N578" s="6">
        <f t="shared" ref="N578:N638" si="37">F578-G578</f>
        <v>83</v>
      </c>
      <c r="O578" s="6">
        <f t="shared" ref="O578:O638" si="38">J578-K578</f>
        <v>37</v>
      </c>
      <c r="P578" s="6"/>
      <c r="Q578" s="6"/>
      <c r="R578" s="7">
        <f t="shared" ref="R578:R638" si="39">DATE(E578,D578,B578)</f>
        <v>43983</v>
      </c>
      <c r="S578" s="6">
        <v>48</v>
      </c>
      <c r="T578" s="6">
        <v>11</v>
      </c>
      <c r="V578">
        <v>43983</v>
      </c>
    </row>
    <row r="579" spans="1:22" x14ac:dyDescent="0.2">
      <c r="A579">
        <f t="shared" si="36"/>
        <v>1</v>
      </c>
      <c r="B579">
        <v>2</v>
      </c>
      <c r="C579" s="6" t="s">
        <v>17</v>
      </c>
      <c r="D579" s="6">
        <v>6</v>
      </c>
      <c r="E579" s="6">
        <v>2020</v>
      </c>
      <c r="F579" s="6">
        <v>165</v>
      </c>
      <c r="G579" s="6">
        <v>77</v>
      </c>
      <c r="H579" s="8">
        <v>0.46666666666666667</v>
      </c>
      <c r="I579" s="8">
        <v>-0.13353139262452263</v>
      </c>
      <c r="J579" s="6">
        <v>51</v>
      </c>
      <c r="K579" s="6">
        <v>15</v>
      </c>
      <c r="L579" s="8">
        <v>0.29411764705882354</v>
      </c>
      <c r="M579" s="8">
        <v>-0.87546873735389974</v>
      </c>
      <c r="N579" s="6">
        <f t="shared" si="37"/>
        <v>88</v>
      </c>
      <c r="O579" s="6">
        <f t="shared" si="38"/>
        <v>36</v>
      </c>
      <c r="P579" s="6"/>
      <c r="Q579" s="6"/>
      <c r="R579" s="7">
        <f t="shared" si="39"/>
        <v>43984</v>
      </c>
      <c r="S579" s="6">
        <v>51</v>
      </c>
      <c r="T579" s="6">
        <v>15</v>
      </c>
      <c r="V579">
        <v>43984</v>
      </c>
    </row>
    <row r="580" spans="1:22" x14ac:dyDescent="0.2">
      <c r="A580">
        <f t="shared" si="36"/>
        <v>1</v>
      </c>
      <c r="B580">
        <v>3</v>
      </c>
      <c r="C580" s="6" t="s">
        <v>17</v>
      </c>
      <c r="D580" s="6">
        <v>6</v>
      </c>
      <c r="E580" s="6">
        <v>2020</v>
      </c>
      <c r="F580" s="6">
        <v>142</v>
      </c>
      <c r="G580" s="6">
        <v>54</v>
      </c>
      <c r="H580" s="8">
        <v>0.38028169014084506</v>
      </c>
      <c r="I580" s="8">
        <v>-0.48835276791393223</v>
      </c>
      <c r="J580" s="6">
        <v>68</v>
      </c>
      <c r="K580" s="6">
        <v>12</v>
      </c>
      <c r="L580" s="8">
        <v>0.17647058823529413</v>
      </c>
      <c r="M580" s="8">
        <v>-1.5404450409471488</v>
      </c>
      <c r="N580" s="6">
        <f t="shared" si="37"/>
        <v>88</v>
      </c>
      <c r="O580" s="6">
        <f t="shared" si="38"/>
        <v>56</v>
      </c>
      <c r="P580" s="6"/>
      <c r="Q580" s="6"/>
      <c r="R580" s="7">
        <f t="shared" si="39"/>
        <v>43985</v>
      </c>
      <c r="S580" s="6">
        <v>68</v>
      </c>
      <c r="T580" s="6">
        <v>12</v>
      </c>
      <c r="V580">
        <v>43985</v>
      </c>
    </row>
    <row r="581" spans="1:22" x14ac:dyDescent="0.2">
      <c r="A581">
        <f t="shared" si="36"/>
        <v>1</v>
      </c>
      <c r="B581">
        <v>4</v>
      </c>
      <c r="C581" s="6" t="s">
        <v>17</v>
      </c>
      <c r="D581" s="6">
        <v>6</v>
      </c>
      <c r="E581" s="6">
        <v>2020</v>
      </c>
      <c r="F581" s="6">
        <v>178</v>
      </c>
      <c r="G581" s="6">
        <v>73</v>
      </c>
      <c r="H581" s="8">
        <v>0.4101123595505618</v>
      </c>
      <c r="I581" s="8">
        <v>-0.36350090900913229</v>
      </c>
      <c r="J581" s="6">
        <v>69</v>
      </c>
      <c r="K581" s="6">
        <v>11</v>
      </c>
      <c r="L581" s="8">
        <v>0.15942028985507245</v>
      </c>
      <c r="M581" s="8">
        <v>-1.6625477377480489</v>
      </c>
      <c r="N581" s="6">
        <f t="shared" si="37"/>
        <v>105</v>
      </c>
      <c r="O581" s="6">
        <f t="shared" si="38"/>
        <v>58</v>
      </c>
      <c r="P581" s="6"/>
      <c r="Q581" s="6"/>
      <c r="R581" s="7">
        <f t="shared" si="39"/>
        <v>43986</v>
      </c>
      <c r="S581" s="6">
        <v>69</v>
      </c>
      <c r="T581" s="6">
        <v>11</v>
      </c>
      <c r="V581">
        <v>43986</v>
      </c>
    </row>
    <row r="582" spans="1:22" x14ac:dyDescent="0.2">
      <c r="A582">
        <f t="shared" si="36"/>
        <v>1</v>
      </c>
      <c r="B582">
        <v>5</v>
      </c>
      <c r="C582" s="6" t="s">
        <v>17</v>
      </c>
      <c r="D582" s="6">
        <v>6</v>
      </c>
      <c r="E582" s="6">
        <v>2020</v>
      </c>
      <c r="F582" s="6">
        <v>130</v>
      </c>
      <c r="G582" s="6">
        <v>50</v>
      </c>
      <c r="H582" s="8">
        <v>0.38461538461538464</v>
      </c>
      <c r="I582" s="8">
        <v>-0.47000362924573558</v>
      </c>
      <c r="J582" s="6">
        <v>59</v>
      </c>
      <c r="K582" s="6">
        <v>12</v>
      </c>
      <c r="L582" s="8">
        <v>0.20338983050847459</v>
      </c>
      <c r="M582" s="8">
        <v>-1.3652409519220581</v>
      </c>
      <c r="N582" s="6">
        <f t="shared" si="37"/>
        <v>80</v>
      </c>
      <c r="O582" s="6">
        <f t="shared" si="38"/>
        <v>47</v>
      </c>
      <c r="P582" s="6"/>
      <c r="Q582" s="6"/>
      <c r="R582" s="7">
        <f t="shared" si="39"/>
        <v>43987</v>
      </c>
      <c r="S582" s="6">
        <v>59</v>
      </c>
      <c r="T582" s="6">
        <v>12</v>
      </c>
      <c r="V582">
        <v>43987</v>
      </c>
    </row>
    <row r="583" spans="1:22" x14ac:dyDescent="0.2">
      <c r="A583">
        <f t="shared" si="36"/>
        <v>1</v>
      </c>
      <c r="B583">
        <v>6</v>
      </c>
      <c r="C583" s="6" t="s">
        <v>17</v>
      </c>
      <c r="D583" s="6">
        <v>6</v>
      </c>
      <c r="E583" s="6">
        <v>2020</v>
      </c>
      <c r="F583" s="6">
        <v>118</v>
      </c>
      <c r="G583" s="6">
        <v>21</v>
      </c>
      <c r="H583" s="8">
        <v>0.17796610169491525</v>
      </c>
      <c r="I583" s="8">
        <v>-1.53018854077996</v>
      </c>
      <c r="J583" s="6">
        <v>46</v>
      </c>
      <c r="K583" s="6">
        <v>11</v>
      </c>
      <c r="L583" s="8">
        <v>0.2391304347826087</v>
      </c>
      <c r="M583" s="8">
        <v>-1.1574527886910431</v>
      </c>
      <c r="N583" s="6">
        <f t="shared" si="37"/>
        <v>97</v>
      </c>
      <c r="O583" s="6">
        <f t="shared" si="38"/>
        <v>35</v>
      </c>
      <c r="P583" s="6"/>
      <c r="Q583" s="6"/>
      <c r="R583" s="7">
        <f t="shared" si="39"/>
        <v>43988</v>
      </c>
      <c r="S583" s="6">
        <v>46</v>
      </c>
      <c r="T583" s="6">
        <v>11</v>
      </c>
      <c r="V583">
        <v>43988</v>
      </c>
    </row>
    <row r="584" spans="1:22" x14ac:dyDescent="0.2">
      <c r="A584">
        <f t="shared" si="36"/>
        <v>1</v>
      </c>
      <c r="B584">
        <v>7</v>
      </c>
      <c r="C584" s="6" t="s">
        <v>17</v>
      </c>
      <c r="D584" s="6">
        <v>6</v>
      </c>
      <c r="E584" s="6">
        <v>2020</v>
      </c>
      <c r="F584" s="6">
        <v>202</v>
      </c>
      <c r="G584" s="6">
        <v>73</v>
      </c>
      <c r="H584" s="8">
        <v>0.36138613861386137</v>
      </c>
      <c r="I584" s="8">
        <v>-0.56935296321328099</v>
      </c>
      <c r="J584" s="6">
        <v>69</v>
      </c>
      <c r="K584" s="6">
        <v>9</v>
      </c>
      <c r="L584" s="8">
        <v>0.13043478260869565</v>
      </c>
      <c r="M584" s="8">
        <v>-1.8971199848858813</v>
      </c>
      <c r="N584" s="6">
        <f t="shared" si="37"/>
        <v>129</v>
      </c>
      <c r="O584" s="6">
        <f t="shared" si="38"/>
        <v>60</v>
      </c>
      <c r="P584" s="6"/>
      <c r="Q584" s="6"/>
      <c r="R584" s="7">
        <f t="shared" si="39"/>
        <v>43989</v>
      </c>
      <c r="S584" s="6">
        <v>69</v>
      </c>
      <c r="T584" s="6">
        <v>9</v>
      </c>
      <c r="V584">
        <v>43989</v>
      </c>
    </row>
    <row r="585" spans="1:22" x14ac:dyDescent="0.2">
      <c r="A585">
        <f t="shared" si="36"/>
        <v>1</v>
      </c>
      <c r="B585">
        <v>8</v>
      </c>
      <c r="C585" s="6" t="s">
        <v>17</v>
      </c>
      <c r="D585" s="6">
        <v>6</v>
      </c>
      <c r="E585" s="6">
        <v>2020</v>
      </c>
      <c r="F585" s="6">
        <v>171</v>
      </c>
      <c r="G585" s="6">
        <v>76</v>
      </c>
      <c r="H585" s="8">
        <v>0.44444444444444442</v>
      </c>
      <c r="I585" s="8">
        <v>-0.22314355131420985</v>
      </c>
      <c r="J585" s="6">
        <v>70</v>
      </c>
      <c r="K585" s="6">
        <v>16</v>
      </c>
      <c r="L585" s="8">
        <v>0.22857142857142856</v>
      </c>
      <c r="M585" s="8">
        <v>-1.2163953243244932</v>
      </c>
      <c r="N585" s="6">
        <f t="shared" si="37"/>
        <v>95</v>
      </c>
      <c r="O585" s="6">
        <f t="shared" si="38"/>
        <v>54</v>
      </c>
      <c r="P585" s="6"/>
      <c r="Q585" s="6"/>
      <c r="R585" s="7">
        <f t="shared" si="39"/>
        <v>43990</v>
      </c>
      <c r="S585" s="6">
        <v>70</v>
      </c>
      <c r="T585" s="6">
        <v>16</v>
      </c>
      <c r="V585">
        <v>43990</v>
      </c>
    </row>
    <row r="586" spans="1:22" x14ac:dyDescent="0.2">
      <c r="A586">
        <f t="shared" si="36"/>
        <v>1</v>
      </c>
      <c r="B586">
        <v>9</v>
      </c>
      <c r="C586" s="6" t="s">
        <v>17</v>
      </c>
      <c r="D586" s="6">
        <v>6</v>
      </c>
      <c r="E586" s="6">
        <v>2020</v>
      </c>
      <c r="F586" s="6">
        <v>163</v>
      </c>
      <c r="G586" s="6">
        <v>69</v>
      </c>
      <c r="H586" s="8">
        <v>0.42331288343558282</v>
      </c>
      <c r="I586" s="8">
        <v>-0.30918827767274448</v>
      </c>
      <c r="J586" s="6">
        <v>68</v>
      </c>
      <c r="K586" s="6">
        <v>9</v>
      </c>
      <c r="L586" s="8">
        <v>0.13235294117647059</v>
      </c>
      <c r="M586" s="8">
        <v>-1.8803128665694999</v>
      </c>
      <c r="N586" s="6">
        <f t="shared" si="37"/>
        <v>94</v>
      </c>
      <c r="O586" s="6">
        <f t="shared" si="38"/>
        <v>59</v>
      </c>
      <c r="P586" s="6"/>
      <c r="Q586" s="6"/>
      <c r="R586" s="7">
        <f t="shared" si="39"/>
        <v>43991</v>
      </c>
      <c r="S586" s="6">
        <v>68</v>
      </c>
      <c r="T586" s="6">
        <v>9</v>
      </c>
      <c r="V586">
        <v>43991</v>
      </c>
    </row>
    <row r="587" spans="1:22" x14ac:dyDescent="0.2">
      <c r="A587">
        <f t="shared" si="36"/>
        <v>1</v>
      </c>
      <c r="B587">
        <v>10</v>
      </c>
      <c r="C587" s="6" t="s">
        <v>17</v>
      </c>
      <c r="D587" s="6">
        <v>6</v>
      </c>
      <c r="E587" s="6">
        <v>2020</v>
      </c>
      <c r="F587" s="6">
        <v>155</v>
      </c>
      <c r="G587" s="6">
        <v>74</v>
      </c>
      <c r="H587" s="8">
        <v>0.47741935483870968</v>
      </c>
      <c r="I587" s="8">
        <v>-9.0384061468269064E-2</v>
      </c>
      <c r="J587" s="6">
        <v>69</v>
      </c>
      <c r="K587" s="6">
        <v>17</v>
      </c>
      <c r="L587" s="8">
        <v>0.24637681159420291</v>
      </c>
      <c r="M587" s="8">
        <v>-1.1180303745252114</v>
      </c>
      <c r="N587" s="6">
        <f t="shared" si="37"/>
        <v>81</v>
      </c>
      <c r="O587" s="6">
        <f t="shared" si="38"/>
        <v>52</v>
      </c>
      <c r="P587" s="6"/>
      <c r="Q587" s="6"/>
      <c r="R587" s="7">
        <f t="shared" si="39"/>
        <v>43992</v>
      </c>
      <c r="S587" s="6">
        <v>69</v>
      </c>
      <c r="T587" s="6">
        <v>17</v>
      </c>
      <c r="V587">
        <v>43992</v>
      </c>
    </row>
    <row r="588" spans="1:22" x14ac:dyDescent="0.2">
      <c r="A588">
        <f t="shared" si="36"/>
        <v>1</v>
      </c>
      <c r="B588">
        <v>11</v>
      </c>
      <c r="C588" s="6" t="s">
        <v>17</v>
      </c>
      <c r="D588" s="6">
        <v>6</v>
      </c>
      <c r="E588" s="6">
        <v>2020</v>
      </c>
      <c r="F588" s="6">
        <v>165</v>
      </c>
      <c r="G588" s="6">
        <v>67</v>
      </c>
      <c r="H588" s="8">
        <v>0.40606060606060607</v>
      </c>
      <c r="I588" s="8">
        <v>-0.38027485927960586</v>
      </c>
      <c r="J588" s="6">
        <v>67</v>
      </c>
      <c r="K588" s="6">
        <v>10</v>
      </c>
      <c r="L588" s="8">
        <v>0.14925373134328357</v>
      </c>
      <c r="M588" s="8">
        <v>-1.7404661748405046</v>
      </c>
      <c r="N588" s="6">
        <f t="shared" si="37"/>
        <v>98</v>
      </c>
      <c r="O588" s="6">
        <f t="shared" si="38"/>
        <v>57</v>
      </c>
      <c r="P588" s="6"/>
      <c r="Q588" s="6"/>
      <c r="R588" s="7">
        <f t="shared" si="39"/>
        <v>43993</v>
      </c>
      <c r="S588" s="6">
        <v>67</v>
      </c>
      <c r="T588" s="6">
        <v>10</v>
      </c>
      <c r="V588">
        <v>43993</v>
      </c>
    </row>
    <row r="589" spans="1:22" x14ac:dyDescent="0.2">
      <c r="A589">
        <f t="shared" si="36"/>
        <v>1</v>
      </c>
      <c r="B589">
        <v>12</v>
      </c>
      <c r="C589" s="6" t="s">
        <v>17</v>
      </c>
      <c r="D589" s="6">
        <v>6</v>
      </c>
      <c r="E589" s="6">
        <v>2020</v>
      </c>
      <c r="F589" s="6">
        <v>136</v>
      </c>
      <c r="G589" s="6">
        <v>48</v>
      </c>
      <c r="H589" s="8">
        <v>0.35294117647058826</v>
      </c>
      <c r="I589" s="8">
        <v>-0.60613580357031538</v>
      </c>
      <c r="J589" s="6">
        <v>53</v>
      </c>
      <c r="K589" s="6">
        <v>6</v>
      </c>
      <c r="L589" s="8">
        <v>0.11320754716981132</v>
      </c>
      <c r="M589" s="8">
        <v>-2.0583881324820035</v>
      </c>
      <c r="N589" s="6">
        <f t="shared" si="37"/>
        <v>88</v>
      </c>
      <c r="O589" s="6">
        <f t="shared" si="38"/>
        <v>47</v>
      </c>
      <c r="P589" s="6"/>
      <c r="Q589" s="6"/>
      <c r="R589" s="7">
        <f t="shared" si="39"/>
        <v>43994</v>
      </c>
      <c r="S589" s="6">
        <v>53</v>
      </c>
      <c r="T589" s="6">
        <v>6</v>
      </c>
      <c r="V589">
        <v>43994</v>
      </c>
    </row>
    <row r="590" spans="1:22" x14ac:dyDescent="0.2">
      <c r="A590">
        <f t="shared" si="36"/>
        <v>1</v>
      </c>
      <c r="B590">
        <v>13</v>
      </c>
      <c r="C590" s="6" t="s">
        <v>17</v>
      </c>
      <c r="D590" s="6">
        <v>6</v>
      </c>
      <c r="E590" s="6">
        <v>2020</v>
      </c>
      <c r="F590" s="6">
        <v>116</v>
      </c>
      <c r="G590" s="6">
        <v>25</v>
      </c>
      <c r="H590" s="8">
        <v>0.21551724137931033</v>
      </c>
      <c r="I590" s="8">
        <v>-1.2919836816486494</v>
      </c>
      <c r="J590" s="6">
        <v>49</v>
      </c>
      <c r="K590" s="6">
        <v>9</v>
      </c>
      <c r="L590" s="8">
        <v>0.18367346938775511</v>
      </c>
      <c r="M590" s="8">
        <v>-1.4916548767777169</v>
      </c>
      <c r="N590" s="6">
        <f t="shared" si="37"/>
        <v>91</v>
      </c>
      <c r="O590" s="6">
        <f t="shared" si="38"/>
        <v>40</v>
      </c>
      <c r="P590" s="6"/>
      <c r="Q590" s="6"/>
      <c r="R590" s="7">
        <f t="shared" si="39"/>
        <v>43995</v>
      </c>
      <c r="S590" s="6">
        <v>49</v>
      </c>
      <c r="T590" s="6">
        <v>9</v>
      </c>
      <c r="V590">
        <v>43995</v>
      </c>
    </row>
    <row r="591" spans="1:22" x14ac:dyDescent="0.2">
      <c r="A591">
        <f t="shared" si="36"/>
        <v>1</v>
      </c>
      <c r="B591">
        <v>14</v>
      </c>
      <c r="C591" s="6" t="s">
        <v>17</v>
      </c>
      <c r="D591" s="6">
        <v>6</v>
      </c>
      <c r="E591" s="6">
        <v>2020</v>
      </c>
      <c r="F591" s="6">
        <v>196</v>
      </c>
      <c r="G591" s="6">
        <v>82</v>
      </c>
      <c r="H591" s="8">
        <v>0.41836734693877553</v>
      </c>
      <c r="I591" s="8">
        <v>-0.32947920113024232</v>
      </c>
      <c r="J591" s="6">
        <v>65</v>
      </c>
      <c r="K591" s="6">
        <v>17</v>
      </c>
      <c r="L591" s="8">
        <v>0.26153846153846155</v>
      </c>
      <c r="M591" s="8">
        <v>-1.0379876668516748</v>
      </c>
      <c r="N591" s="6">
        <f t="shared" si="37"/>
        <v>114</v>
      </c>
      <c r="O591" s="6">
        <f t="shared" si="38"/>
        <v>48</v>
      </c>
      <c r="P591" s="6"/>
      <c r="Q591" s="6"/>
      <c r="R591" s="7">
        <f t="shared" si="39"/>
        <v>43996</v>
      </c>
      <c r="S591" s="6">
        <v>65</v>
      </c>
      <c r="T591" s="6">
        <v>17</v>
      </c>
      <c r="V591">
        <v>43996</v>
      </c>
    </row>
    <row r="592" spans="1:22" x14ac:dyDescent="0.2">
      <c r="A592">
        <f t="shared" si="36"/>
        <v>1</v>
      </c>
      <c r="B592">
        <v>15</v>
      </c>
      <c r="C592" s="6" t="s">
        <v>17</v>
      </c>
      <c r="D592" s="6">
        <v>6</v>
      </c>
      <c r="E592" s="6">
        <v>2020</v>
      </c>
      <c r="F592" s="6">
        <v>163</v>
      </c>
      <c r="G592" s="6">
        <v>77</v>
      </c>
      <c r="H592" s="8">
        <v>0.47239263803680981</v>
      </c>
      <c r="I592" s="8">
        <v>-0.11054187439982396</v>
      </c>
      <c r="J592" s="6">
        <v>44</v>
      </c>
      <c r="K592" s="6">
        <v>11</v>
      </c>
      <c r="L592" s="8">
        <v>0.25</v>
      </c>
      <c r="M592" s="8">
        <v>-1.0986122886681098</v>
      </c>
      <c r="N592" s="6">
        <f t="shared" si="37"/>
        <v>86</v>
      </c>
      <c r="O592" s="6">
        <f t="shared" si="38"/>
        <v>33</v>
      </c>
      <c r="P592" s="6"/>
      <c r="Q592" s="6"/>
      <c r="R592" s="7">
        <f t="shared" si="39"/>
        <v>43997</v>
      </c>
      <c r="S592" s="6">
        <v>44</v>
      </c>
      <c r="T592" s="6">
        <v>11</v>
      </c>
      <c r="V592">
        <v>43997</v>
      </c>
    </row>
    <row r="593" spans="1:22" x14ac:dyDescent="0.2">
      <c r="A593">
        <f t="shared" si="36"/>
        <v>2</v>
      </c>
      <c r="B593">
        <v>16</v>
      </c>
      <c r="C593" s="6" t="s">
        <v>17</v>
      </c>
      <c r="D593" s="6">
        <v>6</v>
      </c>
      <c r="E593" s="6">
        <v>2020</v>
      </c>
      <c r="F593" s="6">
        <v>189</v>
      </c>
      <c r="G593" s="6">
        <v>73</v>
      </c>
      <c r="H593" s="8">
        <v>0.38624338624338622</v>
      </c>
      <c r="I593" s="8">
        <v>-0.46313074995797354</v>
      </c>
      <c r="J593" s="6">
        <v>58</v>
      </c>
      <c r="K593" s="6">
        <v>11</v>
      </c>
      <c r="L593" s="8">
        <v>0.18965517241379309</v>
      </c>
      <c r="M593" s="8">
        <v>-1.452252328911688</v>
      </c>
      <c r="N593" s="6">
        <f t="shared" si="37"/>
        <v>116</v>
      </c>
      <c r="O593" s="6">
        <f t="shared" si="38"/>
        <v>47</v>
      </c>
      <c r="P593" s="6"/>
      <c r="Q593" s="6"/>
      <c r="R593" s="7">
        <f t="shared" si="39"/>
        <v>43998</v>
      </c>
      <c r="S593" s="6">
        <v>58</v>
      </c>
      <c r="T593" s="6">
        <v>11</v>
      </c>
      <c r="V593">
        <v>43998</v>
      </c>
    </row>
    <row r="594" spans="1:22" x14ac:dyDescent="0.2">
      <c r="A594">
        <f t="shared" si="36"/>
        <v>2</v>
      </c>
      <c r="B594">
        <v>17</v>
      </c>
      <c r="C594" s="6" t="s">
        <v>17</v>
      </c>
      <c r="D594" s="6">
        <v>6</v>
      </c>
      <c r="E594" s="6">
        <v>2020</v>
      </c>
      <c r="F594" s="6">
        <v>176</v>
      </c>
      <c r="G594" s="6">
        <v>49</v>
      </c>
      <c r="H594" s="8">
        <v>0.27840909090909088</v>
      </c>
      <c r="I594" s="8">
        <v>-0.95236678834796484</v>
      </c>
      <c r="J594" s="6">
        <v>67</v>
      </c>
      <c r="K594" s="6">
        <v>11</v>
      </c>
      <c r="L594" s="8">
        <v>0.16417910447761194</v>
      </c>
      <c r="M594" s="8">
        <v>-1.6274564179367788</v>
      </c>
      <c r="N594" s="6">
        <f t="shared" si="37"/>
        <v>127</v>
      </c>
      <c r="O594" s="6">
        <f t="shared" si="38"/>
        <v>56</v>
      </c>
      <c r="P594" s="6"/>
      <c r="Q594" s="6"/>
      <c r="R594" s="7">
        <f t="shared" si="39"/>
        <v>43999</v>
      </c>
      <c r="S594" s="6">
        <v>67</v>
      </c>
      <c r="T594" s="6">
        <v>11</v>
      </c>
      <c r="V594">
        <v>43999</v>
      </c>
    </row>
    <row r="595" spans="1:22" x14ac:dyDescent="0.2">
      <c r="A595">
        <f t="shared" si="36"/>
        <v>2</v>
      </c>
      <c r="B595">
        <v>18</v>
      </c>
      <c r="C595" s="6" t="s">
        <v>17</v>
      </c>
      <c r="D595" s="6">
        <v>6</v>
      </c>
      <c r="E595" s="6">
        <v>2020</v>
      </c>
      <c r="F595" s="6">
        <v>170</v>
      </c>
      <c r="G595" s="6">
        <v>66</v>
      </c>
      <c r="H595" s="8">
        <v>0.38823529411764707</v>
      </c>
      <c r="I595" s="8">
        <v>-0.45473615711494719</v>
      </c>
      <c r="J595" s="6">
        <v>56</v>
      </c>
      <c r="K595" s="6">
        <v>12</v>
      </c>
      <c r="L595" s="8">
        <v>0.21428571428571427</v>
      </c>
      <c r="M595" s="8">
        <v>-1.2992829841302609</v>
      </c>
      <c r="N595" s="6">
        <f t="shared" si="37"/>
        <v>104</v>
      </c>
      <c r="O595" s="6">
        <f t="shared" si="38"/>
        <v>44</v>
      </c>
      <c r="P595" s="6"/>
      <c r="Q595" s="6"/>
      <c r="R595" s="7">
        <f t="shared" si="39"/>
        <v>44000</v>
      </c>
      <c r="S595" s="6">
        <v>56</v>
      </c>
      <c r="T595" s="6">
        <v>12</v>
      </c>
      <c r="V595">
        <v>44000</v>
      </c>
    </row>
    <row r="596" spans="1:22" x14ac:dyDescent="0.2">
      <c r="A596">
        <f t="shared" si="36"/>
        <v>2</v>
      </c>
      <c r="B596">
        <v>19</v>
      </c>
      <c r="C596" s="6" t="s">
        <v>17</v>
      </c>
      <c r="D596" s="6">
        <v>6</v>
      </c>
      <c r="E596" s="6">
        <v>2020</v>
      </c>
      <c r="F596" s="6">
        <v>113</v>
      </c>
      <c r="G596" s="6">
        <v>40</v>
      </c>
      <c r="H596" s="8">
        <v>0.35398230088495575</v>
      </c>
      <c r="I596" s="8">
        <v>-0.60157998703445492</v>
      </c>
      <c r="J596" s="6">
        <v>55</v>
      </c>
      <c r="K596" s="6">
        <v>10</v>
      </c>
      <c r="L596" s="8">
        <v>0.18181818181818182</v>
      </c>
      <c r="M596" s="8">
        <v>-1.5040773967762739</v>
      </c>
      <c r="N596" s="6">
        <f t="shared" si="37"/>
        <v>73</v>
      </c>
      <c r="O596" s="6">
        <f t="shared" si="38"/>
        <v>45</v>
      </c>
      <c r="P596" s="6"/>
      <c r="Q596" s="6"/>
      <c r="R596" s="7">
        <f t="shared" si="39"/>
        <v>44001</v>
      </c>
      <c r="S596" s="6">
        <v>55</v>
      </c>
      <c r="T596" s="6">
        <v>10</v>
      </c>
      <c r="V596">
        <v>44001</v>
      </c>
    </row>
    <row r="597" spans="1:22" x14ac:dyDescent="0.2">
      <c r="A597">
        <f t="shared" si="36"/>
        <v>2</v>
      </c>
      <c r="B597">
        <v>20</v>
      </c>
      <c r="C597" s="6" t="s">
        <v>17</v>
      </c>
      <c r="D597" s="6">
        <v>6</v>
      </c>
      <c r="E597" s="6">
        <v>2020</v>
      </c>
      <c r="F597" s="6">
        <v>105</v>
      </c>
      <c r="G597" s="6">
        <v>19</v>
      </c>
      <c r="H597" s="8">
        <v>0.18095238095238095</v>
      </c>
      <c r="I597" s="8">
        <v>-1.5099083170870673</v>
      </c>
      <c r="J597" s="6">
        <v>49</v>
      </c>
      <c r="K597" s="6">
        <v>4</v>
      </c>
      <c r="L597" s="8">
        <v>8.1632653061224483E-2</v>
      </c>
      <c r="M597" s="8">
        <v>-2.4203681286504293</v>
      </c>
      <c r="N597" s="6">
        <f t="shared" si="37"/>
        <v>86</v>
      </c>
      <c r="O597" s="6">
        <f t="shared" si="38"/>
        <v>45</v>
      </c>
      <c r="P597" s="6"/>
      <c r="Q597" s="6"/>
      <c r="R597" s="7">
        <f t="shared" si="39"/>
        <v>44002</v>
      </c>
      <c r="S597" s="6">
        <v>49</v>
      </c>
      <c r="T597" s="6">
        <v>4</v>
      </c>
      <c r="V597">
        <v>44002</v>
      </c>
    </row>
    <row r="598" spans="1:22" x14ac:dyDescent="0.2">
      <c r="A598">
        <f t="shared" si="36"/>
        <v>2</v>
      </c>
      <c r="B598">
        <v>21</v>
      </c>
      <c r="C598" s="6" t="s">
        <v>17</v>
      </c>
      <c r="D598" s="6">
        <v>6</v>
      </c>
      <c r="E598" s="6">
        <v>2020</v>
      </c>
      <c r="F598" s="6">
        <v>191</v>
      </c>
      <c r="G598" s="6">
        <v>78</v>
      </c>
      <c r="H598" s="8">
        <v>0.40837696335078533</v>
      </c>
      <c r="I598" s="8">
        <v>-0.3706789920227489</v>
      </c>
      <c r="J598" s="6">
        <v>69</v>
      </c>
      <c r="K598" s="6">
        <v>13</v>
      </c>
      <c r="L598" s="8">
        <v>0.18840579710144928</v>
      </c>
      <c r="M598" s="8">
        <v>-1.4604023332736127</v>
      </c>
      <c r="N598" s="6">
        <f t="shared" si="37"/>
        <v>113</v>
      </c>
      <c r="O598" s="6">
        <f t="shared" si="38"/>
        <v>56</v>
      </c>
      <c r="P598" s="6"/>
      <c r="Q598" s="6"/>
      <c r="R598" s="7">
        <f t="shared" si="39"/>
        <v>44003</v>
      </c>
      <c r="S598" s="6">
        <v>69</v>
      </c>
      <c r="T598" s="6">
        <v>13</v>
      </c>
      <c r="V598">
        <v>44003</v>
      </c>
    </row>
    <row r="599" spans="1:22" x14ac:dyDescent="0.2">
      <c r="A599">
        <f t="shared" si="36"/>
        <v>2</v>
      </c>
      <c r="B599">
        <v>22</v>
      </c>
      <c r="C599" s="6" t="s">
        <v>17</v>
      </c>
      <c r="D599" s="6">
        <v>6</v>
      </c>
      <c r="E599" s="6">
        <v>2020</v>
      </c>
      <c r="F599" s="6">
        <v>174</v>
      </c>
      <c r="G599" s="6">
        <v>73</v>
      </c>
      <c r="H599" s="8">
        <v>0.41954022988505746</v>
      </c>
      <c r="I599" s="8">
        <v>-0.32466107569286834</v>
      </c>
      <c r="J599" s="6">
        <v>50</v>
      </c>
      <c r="K599" s="6">
        <v>7</v>
      </c>
      <c r="L599" s="8">
        <v>0.14000000000000001</v>
      </c>
      <c r="M599" s="8">
        <v>-1.8152899666382492</v>
      </c>
      <c r="N599" s="6">
        <f t="shared" si="37"/>
        <v>101</v>
      </c>
      <c r="O599" s="6">
        <f t="shared" si="38"/>
        <v>43</v>
      </c>
      <c r="P599" s="6"/>
      <c r="Q599" s="6"/>
      <c r="R599" s="7">
        <f t="shared" si="39"/>
        <v>44004</v>
      </c>
      <c r="S599" s="6">
        <v>50</v>
      </c>
      <c r="T599" s="6">
        <v>7</v>
      </c>
      <c r="V599">
        <v>44004</v>
      </c>
    </row>
    <row r="600" spans="1:22" x14ac:dyDescent="0.2">
      <c r="A600">
        <f t="shared" si="36"/>
        <v>2</v>
      </c>
      <c r="B600">
        <v>23</v>
      </c>
      <c r="C600" s="6" t="s">
        <v>17</v>
      </c>
      <c r="D600" s="6">
        <v>6</v>
      </c>
      <c r="E600" s="6">
        <v>2020</v>
      </c>
      <c r="F600" s="6">
        <v>174</v>
      </c>
      <c r="G600" s="6">
        <v>72</v>
      </c>
      <c r="H600" s="8">
        <v>0.41379310344827586</v>
      </c>
      <c r="I600" s="8">
        <v>-0.34830669426821587</v>
      </c>
      <c r="J600" s="6">
        <v>49</v>
      </c>
      <c r="K600" s="6">
        <v>14</v>
      </c>
      <c r="L600" s="8">
        <v>0.2857142857142857</v>
      </c>
      <c r="M600" s="8">
        <v>-0.91629073187415511</v>
      </c>
      <c r="N600" s="6">
        <f t="shared" si="37"/>
        <v>102</v>
      </c>
      <c r="O600" s="6">
        <f t="shared" si="38"/>
        <v>35</v>
      </c>
      <c r="P600" s="6"/>
      <c r="Q600" s="6"/>
      <c r="R600" s="7">
        <f t="shared" si="39"/>
        <v>44005</v>
      </c>
      <c r="S600" s="6">
        <v>49</v>
      </c>
      <c r="T600" s="6">
        <v>14</v>
      </c>
      <c r="V600">
        <v>44005</v>
      </c>
    </row>
    <row r="601" spans="1:22" x14ac:dyDescent="0.2">
      <c r="A601">
        <f t="shared" si="36"/>
        <v>2</v>
      </c>
      <c r="B601">
        <v>24</v>
      </c>
      <c r="C601" s="6" t="s">
        <v>17</v>
      </c>
      <c r="D601" s="6">
        <v>6</v>
      </c>
      <c r="E601" s="6">
        <v>2020</v>
      </c>
      <c r="F601" s="6">
        <v>191</v>
      </c>
      <c r="G601" s="6">
        <v>68</v>
      </c>
      <c r="H601" s="8">
        <v>0.35602094240837695</v>
      </c>
      <c r="I601" s="8">
        <v>-0.59267665019631099</v>
      </c>
      <c r="J601" s="6">
        <v>62</v>
      </c>
      <c r="K601" s="6">
        <v>6</v>
      </c>
      <c r="L601" s="8">
        <v>9.6774193548387094E-2</v>
      </c>
      <c r="M601" s="8">
        <v>-2.2335922215070942</v>
      </c>
      <c r="N601" s="6">
        <f t="shared" si="37"/>
        <v>123</v>
      </c>
      <c r="O601" s="6">
        <f t="shared" si="38"/>
        <v>56</v>
      </c>
      <c r="P601" s="6"/>
      <c r="Q601" s="6"/>
      <c r="R601" s="7">
        <f t="shared" si="39"/>
        <v>44006</v>
      </c>
      <c r="S601" s="6">
        <v>62</v>
      </c>
      <c r="T601" s="6">
        <v>6</v>
      </c>
      <c r="V601">
        <v>44006</v>
      </c>
    </row>
    <row r="602" spans="1:22" x14ac:dyDescent="0.2">
      <c r="A602">
        <f t="shared" si="36"/>
        <v>2</v>
      </c>
      <c r="B602">
        <v>25</v>
      </c>
      <c r="C602" s="6" t="s">
        <v>17</v>
      </c>
      <c r="D602" s="6">
        <v>6</v>
      </c>
      <c r="E602" s="6">
        <v>2020</v>
      </c>
      <c r="F602" s="6">
        <v>178</v>
      </c>
      <c r="G602" s="6">
        <v>74</v>
      </c>
      <c r="H602" s="8">
        <v>0.4157303370786517</v>
      </c>
      <c r="I602" s="8">
        <v>-0.34032580593720285</v>
      </c>
      <c r="J602" s="6">
        <v>67</v>
      </c>
      <c r="K602" s="6">
        <v>12</v>
      </c>
      <c r="L602" s="8">
        <v>0.17910447761194029</v>
      </c>
      <c r="M602" s="8">
        <v>-1.5224265354444706</v>
      </c>
      <c r="N602" s="6">
        <f t="shared" si="37"/>
        <v>104</v>
      </c>
      <c r="O602" s="6">
        <f t="shared" si="38"/>
        <v>55</v>
      </c>
      <c r="P602" s="6"/>
      <c r="Q602" s="6"/>
      <c r="R602" s="7">
        <f t="shared" si="39"/>
        <v>44007</v>
      </c>
      <c r="S602" s="6">
        <v>67</v>
      </c>
      <c r="T602" s="6">
        <v>12</v>
      </c>
      <c r="V602">
        <v>44007</v>
      </c>
    </row>
    <row r="603" spans="1:22" x14ac:dyDescent="0.2">
      <c r="A603">
        <f t="shared" si="36"/>
        <v>2</v>
      </c>
      <c r="B603">
        <v>26</v>
      </c>
      <c r="C603" s="6" t="s">
        <v>17</v>
      </c>
      <c r="D603" s="6">
        <v>6</v>
      </c>
      <c r="E603" s="6">
        <v>2020</v>
      </c>
      <c r="F603" s="6">
        <v>113</v>
      </c>
      <c r="G603" s="6">
        <v>50</v>
      </c>
      <c r="H603" s="8">
        <v>0.44247787610619471</v>
      </c>
      <c r="I603" s="8">
        <v>-0.23111172096338656</v>
      </c>
      <c r="J603" s="6">
        <v>58</v>
      </c>
      <c r="K603" s="6">
        <v>8</v>
      </c>
      <c r="L603" s="8">
        <v>0.13793103448275862</v>
      </c>
      <c r="M603" s="8">
        <v>-1.8325814637483102</v>
      </c>
      <c r="N603" s="6">
        <f t="shared" si="37"/>
        <v>63</v>
      </c>
      <c r="O603" s="6">
        <f t="shared" si="38"/>
        <v>50</v>
      </c>
      <c r="P603" s="6"/>
      <c r="Q603" s="6"/>
      <c r="R603" s="7">
        <f t="shared" si="39"/>
        <v>44008</v>
      </c>
      <c r="S603" s="6">
        <v>58</v>
      </c>
      <c r="T603" s="6">
        <v>8</v>
      </c>
      <c r="V603">
        <v>44008</v>
      </c>
    </row>
    <row r="604" spans="1:22" x14ac:dyDescent="0.2">
      <c r="A604">
        <f t="shared" si="36"/>
        <v>2</v>
      </c>
      <c r="B604">
        <v>27</v>
      </c>
      <c r="C604" s="6" t="s">
        <v>17</v>
      </c>
      <c r="D604" s="6">
        <v>6</v>
      </c>
      <c r="E604" s="6">
        <v>2020</v>
      </c>
      <c r="F604" s="6">
        <v>102</v>
      </c>
      <c r="G604" s="6">
        <v>28</v>
      </c>
      <c r="H604" s="8">
        <v>0.27450980392156865</v>
      </c>
      <c r="I604" s="8">
        <v>-0.97186058302896583</v>
      </c>
      <c r="J604" s="6">
        <v>60</v>
      </c>
      <c r="K604" s="6">
        <v>7</v>
      </c>
      <c r="L604" s="8">
        <v>0.11666666666666667</v>
      </c>
      <c r="M604" s="8">
        <v>-2.0243817644968085</v>
      </c>
      <c r="N604" s="6">
        <f t="shared" si="37"/>
        <v>74</v>
      </c>
      <c r="O604" s="6">
        <f t="shared" si="38"/>
        <v>53</v>
      </c>
      <c r="P604" s="6"/>
      <c r="Q604" s="6"/>
      <c r="R604" s="7">
        <f t="shared" si="39"/>
        <v>44009</v>
      </c>
      <c r="S604" s="6">
        <v>60</v>
      </c>
      <c r="T604" s="6">
        <v>7</v>
      </c>
      <c r="V604">
        <v>44009</v>
      </c>
    </row>
    <row r="605" spans="1:22" x14ac:dyDescent="0.2">
      <c r="A605">
        <f t="shared" si="36"/>
        <v>2</v>
      </c>
      <c r="B605">
        <v>28</v>
      </c>
      <c r="C605" s="6" t="s">
        <v>17</v>
      </c>
      <c r="D605" s="6">
        <v>6</v>
      </c>
      <c r="E605" s="6">
        <v>2020</v>
      </c>
      <c r="F605" s="6">
        <v>198</v>
      </c>
      <c r="G605" s="6">
        <v>79</v>
      </c>
      <c r="H605" s="8">
        <v>0.39898989898989901</v>
      </c>
      <c r="I605" s="8">
        <v>-0.40967564064450779</v>
      </c>
      <c r="J605" s="6">
        <v>53</v>
      </c>
      <c r="K605" s="6">
        <v>11</v>
      </c>
      <c r="L605" s="8">
        <v>0.20754716981132076</v>
      </c>
      <c r="M605" s="8">
        <v>-1.3397743454849977</v>
      </c>
      <c r="N605" s="6">
        <f t="shared" si="37"/>
        <v>119</v>
      </c>
      <c r="O605" s="6">
        <f t="shared" si="38"/>
        <v>42</v>
      </c>
      <c r="P605" s="6"/>
      <c r="Q605" s="6"/>
      <c r="R605" s="7">
        <f t="shared" si="39"/>
        <v>44010</v>
      </c>
      <c r="S605" s="6">
        <v>53</v>
      </c>
      <c r="T605" s="6">
        <v>11</v>
      </c>
      <c r="V605">
        <v>44010</v>
      </c>
    </row>
    <row r="606" spans="1:22" x14ac:dyDescent="0.2">
      <c r="A606">
        <f t="shared" si="36"/>
        <v>2</v>
      </c>
      <c r="B606">
        <v>29</v>
      </c>
      <c r="C606" s="6" t="s">
        <v>17</v>
      </c>
      <c r="D606" s="6">
        <v>6</v>
      </c>
      <c r="E606" s="6">
        <v>2020</v>
      </c>
      <c r="F606" s="6">
        <v>173</v>
      </c>
      <c r="G606" s="6">
        <v>64</v>
      </c>
      <c r="H606" s="8">
        <v>0.36994219653179189</v>
      </c>
      <c r="I606" s="8">
        <v>-0.53246479886947173</v>
      </c>
      <c r="J606" s="6">
        <v>68</v>
      </c>
      <c r="K606" s="6">
        <v>11</v>
      </c>
      <c r="L606" s="8">
        <v>0.16176470588235295</v>
      </c>
      <c r="M606" s="8">
        <v>-1.6451559950361796</v>
      </c>
      <c r="N606" s="6">
        <f t="shared" si="37"/>
        <v>109</v>
      </c>
      <c r="O606" s="6">
        <f t="shared" si="38"/>
        <v>57</v>
      </c>
      <c r="P606" s="6"/>
      <c r="Q606" s="6"/>
      <c r="R606" s="7">
        <f t="shared" si="39"/>
        <v>44011</v>
      </c>
      <c r="S606" s="6">
        <v>68</v>
      </c>
      <c r="T606" s="6">
        <v>11</v>
      </c>
      <c r="V606">
        <v>44011</v>
      </c>
    </row>
    <row r="607" spans="1:22" x14ac:dyDescent="0.2">
      <c r="A607">
        <f t="shared" si="36"/>
        <v>2</v>
      </c>
      <c r="B607">
        <v>30</v>
      </c>
      <c r="C607" s="6" t="s">
        <v>17</v>
      </c>
      <c r="D607" s="6">
        <v>6</v>
      </c>
      <c r="E607" s="6">
        <v>2020</v>
      </c>
      <c r="F607" s="6">
        <v>175</v>
      </c>
      <c r="G607" s="6">
        <v>64</v>
      </c>
      <c r="H607" s="8">
        <v>0.36571428571428571</v>
      </c>
      <c r="I607" s="8">
        <v>-0.5506471179526623</v>
      </c>
      <c r="J607" s="6">
        <v>55</v>
      </c>
      <c r="K607" s="6">
        <v>11</v>
      </c>
      <c r="L607" s="8">
        <v>0.2</v>
      </c>
      <c r="M607" s="8">
        <v>-1.3862943611198906</v>
      </c>
      <c r="N607" s="6">
        <f t="shared" si="37"/>
        <v>111</v>
      </c>
      <c r="O607" s="6">
        <f t="shared" si="38"/>
        <v>44</v>
      </c>
      <c r="P607" s="6"/>
      <c r="Q607" s="6"/>
      <c r="R607" s="7">
        <f t="shared" si="39"/>
        <v>44012</v>
      </c>
      <c r="S607" s="6">
        <v>55</v>
      </c>
      <c r="T607" s="6">
        <v>11</v>
      </c>
      <c r="V607">
        <v>44012</v>
      </c>
    </row>
    <row r="608" spans="1:22" x14ac:dyDescent="0.2">
      <c r="A608">
        <f t="shared" si="36"/>
        <v>1</v>
      </c>
      <c r="B608">
        <v>1</v>
      </c>
      <c r="C608" s="6" t="s">
        <v>16</v>
      </c>
      <c r="D608" s="6">
        <v>7</v>
      </c>
      <c r="E608" s="6">
        <v>2020</v>
      </c>
      <c r="F608" s="6">
        <v>164</v>
      </c>
      <c r="G608" s="6">
        <v>69</v>
      </c>
      <c r="H608" s="8">
        <v>0.42073170731707316</v>
      </c>
      <c r="I608" s="8">
        <v>-0.31977038700328153</v>
      </c>
      <c r="J608" s="6">
        <v>68</v>
      </c>
      <c r="K608" s="6">
        <v>5</v>
      </c>
      <c r="L608" s="8">
        <v>7.3529411764705885E-2</v>
      </c>
      <c r="M608" s="8">
        <v>-2.5336968139574325</v>
      </c>
      <c r="N608" s="6">
        <f t="shared" si="37"/>
        <v>95</v>
      </c>
      <c r="O608" s="6">
        <f t="shared" si="38"/>
        <v>63</v>
      </c>
      <c r="P608" s="6"/>
      <c r="Q608" s="6"/>
      <c r="R608" s="7">
        <f t="shared" si="39"/>
        <v>44013</v>
      </c>
      <c r="S608" s="6">
        <v>68</v>
      </c>
      <c r="T608" s="6">
        <v>5</v>
      </c>
      <c r="V608">
        <v>44013</v>
      </c>
    </row>
    <row r="609" spans="1:22" x14ac:dyDescent="0.2">
      <c r="A609">
        <f t="shared" si="36"/>
        <v>1</v>
      </c>
      <c r="B609">
        <v>2</v>
      </c>
      <c r="C609" s="6" t="s">
        <v>16</v>
      </c>
      <c r="D609" s="6">
        <v>7</v>
      </c>
      <c r="E609" s="6">
        <v>2020</v>
      </c>
      <c r="F609" s="6">
        <v>180</v>
      </c>
      <c r="G609" s="6">
        <v>76</v>
      </c>
      <c r="H609" s="8">
        <v>0.42222222222222222</v>
      </c>
      <c r="I609" s="8">
        <v>-0.31365755885504149</v>
      </c>
      <c r="J609" s="6">
        <v>68</v>
      </c>
      <c r="K609" s="6">
        <v>18</v>
      </c>
      <c r="L609" s="8">
        <v>0.26470588235294118</v>
      </c>
      <c r="M609" s="8">
        <v>-1.0216512475319814</v>
      </c>
      <c r="N609" s="6">
        <f t="shared" si="37"/>
        <v>104</v>
      </c>
      <c r="O609" s="6">
        <f t="shared" si="38"/>
        <v>50</v>
      </c>
      <c r="P609" s="6"/>
      <c r="Q609" s="6"/>
      <c r="R609" s="7">
        <f t="shared" si="39"/>
        <v>44014</v>
      </c>
      <c r="S609" s="6">
        <v>68</v>
      </c>
      <c r="T609" s="6">
        <v>18</v>
      </c>
      <c r="V609">
        <v>44014</v>
      </c>
    </row>
    <row r="610" spans="1:22" x14ac:dyDescent="0.2">
      <c r="A610">
        <f t="shared" si="36"/>
        <v>1</v>
      </c>
      <c r="B610">
        <v>3</v>
      </c>
      <c r="C610" s="6" t="s">
        <v>16</v>
      </c>
      <c r="D610" s="6">
        <v>7</v>
      </c>
      <c r="E610" s="6">
        <v>2020</v>
      </c>
      <c r="F610" s="6">
        <v>143</v>
      </c>
      <c r="G610" s="6">
        <v>45</v>
      </c>
      <c r="H610" s="8">
        <v>0.31468531468531469</v>
      </c>
      <c r="I610" s="8">
        <v>-0.77830498890025213</v>
      </c>
      <c r="J610" s="6">
        <v>45</v>
      </c>
      <c r="K610" s="6">
        <v>11</v>
      </c>
      <c r="L610" s="8">
        <v>0.24444444444444444</v>
      </c>
      <c r="M610" s="8">
        <v>-1.1284652518177909</v>
      </c>
      <c r="N610" s="6">
        <f t="shared" si="37"/>
        <v>98</v>
      </c>
      <c r="O610" s="6">
        <f t="shared" si="38"/>
        <v>34</v>
      </c>
      <c r="P610" s="6"/>
      <c r="Q610" s="6"/>
      <c r="R610" s="7">
        <f t="shared" si="39"/>
        <v>44015</v>
      </c>
      <c r="S610" s="6">
        <v>45</v>
      </c>
      <c r="T610" s="6">
        <v>11</v>
      </c>
      <c r="V610">
        <v>44015</v>
      </c>
    </row>
    <row r="611" spans="1:22" x14ac:dyDescent="0.2">
      <c r="A611">
        <f t="shared" si="36"/>
        <v>1</v>
      </c>
      <c r="B611">
        <v>4</v>
      </c>
      <c r="C611" s="6" t="s">
        <v>16</v>
      </c>
      <c r="D611" s="6">
        <v>7</v>
      </c>
      <c r="E611" s="6">
        <v>2020</v>
      </c>
      <c r="F611" s="6">
        <v>103</v>
      </c>
      <c r="G611" s="6">
        <v>36</v>
      </c>
      <c r="H611" s="8">
        <v>0.34951456310679613</v>
      </c>
      <c r="I611" s="8">
        <v>-0.62117368093485581</v>
      </c>
      <c r="J611" s="6">
        <v>50</v>
      </c>
      <c r="K611" s="6">
        <v>9</v>
      </c>
      <c r="L611" s="8">
        <v>0.18</v>
      </c>
      <c r="M611" s="8">
        <v>-1.5163474893680886</v>
      </c>
      <c r="N611" s="6">
        <f t="shared" si="37"/>
        <v>67</v>
      </c>
      <c r="O611" s="6">
        <f t="shared" si="38"/>
        <v>41</v>
      </c>
      <c r="P611" s="6"/>
      <c r="Q611" s="6"/>
      <c r="R611" s="7">
        <f t="shared" si="39"/>
        <v>44016</v>
      </c>
      <c r="S611" s="6">
        <v>50</v>
      </c>
      <c r="T611" s="6">
        <v>9</v>
      </c>
      <c r="V611">
        <v>44016</v>
      </c>
    </row>
    <row r="612" spans="1:22" x14ac:dyDescent="0.2">
      <c r="A612">
        <f t="shared" si="36"/>
        <v>1</v>
      </c>
      <c r="B612">
        <v>5</v>
      </c>
      <c r="C612" s="6" t="s">
        <v>16</v>
      </c>
      <c r="D612" s="6">
        <v>7</v>
      </c>
      <c r="E612" s="6">
        <v>2020</v>
      </c>
      <c r="F612" s="6">
        <v>196</v>
      </c>
      <c r="G612" s="6">
        <v>87</v>
      </c>
      <c r="H612" s="8">
        <v>0.44387755102040816</v>
      </c>
      <c r="I612" s="8">
        <v>-0.22543976357456</v>
      </c>
      <c r="J612" s="6">
        <v>71</v>
      </c>
      <c r="K612" s="6">
        <v>20</v>
      </c>
      <c r="L612" s="8">
        <v>0.28169014084507044</v>
      </c>
      <c r="M612" s="8">
        <v>-0.93609335917033465</v>
      </c>
      <c r="N612" s="6">
        <f t="shared" si="37"/>
        <v>109</v>
      </c>
      <c r="O612" s="6">
        <f t="shared" si="38"/>
        <v>51</v>
      </c>
      <c r="P612" s="6"/>
      <c r="Q612" s="6"/>
      <c r="R612" s="7">
        <f t="shared" si="39"/>
        <v>44017</v>
      </c>
      <c r="S612" s="6">
        <v>71</v>
      </c>
      <c r="T612" s="6">
        <v>20</v>
      </c>
      <c r="V612">
        <v>44017</v>
      </c>
    </row>
    <row r="613" spans="1:22" x14ac:dyDescent="0.2">
      <c r="A613">
        <f t="shared" si="36"/>
        <v>1</v>
      </c>
      <c r="B613">
        <v>6</v>
      </c>
      <c r="C613" s="6" t="s">
        <v>16</v>
      </c>
      <c r="D613" s="6">
        <v>7</v>
      </c>
      <c r="E613" s="6">
        <v>2020</v>
      </c>
      <c r="F613" s="6">
        <v>196</v>
      </c>
      <c r="G613" s="6">
        <v>66</v>
      </c>
      <c r="H613" s="8">
        <v>0.33673469387755101</v>
      </c>
      <c r="I613" s="8">
        <v>-0.6778797084291569</v>
      </c>
      <c r="J613" s="6">
        <v>64</v>
      </c>
      <c r="K613" s="6">
        <v>10</v>
      </c>
      <c r="L613" s="8">
        <v>0.15625</v>
      </c>
      <c r="M613" s="8">
        <v>-1.6863989535702288</v>
      </c>
      <c r="N613" s="6">
        <f t="shared" si="37"/>
        <v>130</v>
      </c>
      <c r="O613" s="6">
        <f t="shared" si="38"/>
        <v>54</v>
      </c>
      <c r="P613" s="6"/>
      <c r="Q613" s="6"/>
      <c r="R613" s="7">
        <f t="shared" si="39"/>
        <v>44018</v>
      </c>
      <c r="S613" s="6">
        <v>64</v>
      </c>
      <c r="T613" s="6">
        <v>10</v>
      </c>
      <c r="V613">
        <v>44018</v>
      </c>
    </row>
    <row r="614" spans="1:22" x14ac:dyDescent="0.2">
      <c r="A614">
        <f t="shared" si="36"/>
        <v>1</v>
      </c>
      <c r="B614">
        <v>7</v>
      </c>
      <c r="C614" s="6" t="s">
        <v>16</v>
      </c>
      <c r="D614" s="6">
        <v>7</v>
      </c>
      <c r="E614" s="6">
        <v>2020</v>
      </c>
      <c r="F614" s="6">
        <v>183</v>
      </c>
      <c r="G614" s="6">
        <v>67</v>
      </c>
      <c r="H614" s="8">
        <v>0.36612021857923499</v>
      </c>
      <c r="I614" s="8">
        <v>-0.54889757171539866</v>
      </c>
      <c r="J614" s="6">
        <v>64</v>
      </c>
      <c r="K614" s="6">
        <v>14</v>
      </c>
      <c r="L614" s="8">
        <v>0.21875</v>
      </c>
      <c r="M614" s="8">
        <v>-1.2729656758128873</v>
      </c>
      <c r="N614" s="6">
        <f t="shared" si="37"/>
        <v>116</v>
      </c>
      <c r="O614" s="6">
        <f t="shared" si="38"/>
        <v>50</v>
      </c>
      <c r="P614" s="6"/>
      <c r="Q614" s="6"/>
      <c r="R614" s="7">
        <f t="shared" si="39"/>
        <v>44019</v>
      </c>
      <c r="S614" s="6">
        <v>64</v>
      </c>
      <c r="T614" s="6">
        <v>14</v>
      </c>
      <c r="V614">
        <v>44019</v>
      </c>
    </row>
    <row r="615" spans="1:22" x14ac:dyDescent="0.2">
      <c r="A615">
        <f t="shared" si="36"/>
        <v>1</v>
      </c>
      <c r="B615">
        <v>8</v>
      </c>
      <c r="C615" s="6" t="s">
        <v>16</v>
      </c>
      <c r="D615" s="6">
        <v>7</v>
      </c>
      <c r="E615" s="6">
        <v>2020</v>
      </c>
      <c r="F615" s="6">
        <v>182</v>
      </c>
      <c r="G615" s="6">
        <v>77</v>
      </c>
      <c r="H615" s="8">
        <v>0.42307692307692307</v>
      </c>
      <c r="I615" s="8">
        <v>-0.31015492830383945</v>
      </c>
      <c r="J615" s="6">
        <v>62</v>
      </c>
      <c r="K615" s="6">
        <v>6</v>
      </c>
      <c r="L615" s="8">
        <v>9.6774193548387094E-2</v>
      </c>
      <c r="M615" s="8">
        <v>-2.2335922215070942</v>
      </c>
      <c r="N615" s="6">
        <f t="shared" si="37"/>
        <v>105</v>
      </c>
      <c r="O615" s="6">
        <f t="shared" si="38"/>
        <v>56</v>
      </c>
      <c r="P615" s="6"/>
      <c r="Q615" s="6"/>
      <c r="R615" s="7">
        <f t="shared" si="39"/>
        <v>44020</v>
      </c>
      <c r="S615" s="6">
        <v>62</v>
      </c>
      <c r="T615" s="6">
        <v>6</v>
      </c>
      <c r="V615">
        <v>44020</v>
      </c>
    </row>
    <row r="616" spans="1:22" x14ac:dyDescent="0.2">
      <c r="A616">
        <f t="shared" si="36"/>
        <v>1</v>
      </c>
      <c r="B616">
        <v>9</v>
      </c>
      <c r="C616" s="6" t="s">
        <v>16</v>
      </c>
      <c r="D616" s="6">
        <v>7</v>
      </c>
      <c r="E616" s="6">
        <v>2020</v>
      </c>
      <c r="F616" s="6">
        <v>155</v>
      </c>
      <c r="G616" s="6">
        <v>59</v>
      </c>
      <c r="H616" s="8">
        <v>0.38064516129032255</v>
      </c>
      <c r="I616" s="8">
        <v>-0.4868107475621169</v>
      </c>
      <c r="J616" s="6">
        <v>66</v>
      </c>
      <c r="K616" s="6">
        <v>9</v>
      </c>
      <c r="L616" s="8">
        <v>0.13636363636363635</v>
      </c>
      <c r="M616" s="8">
        <v>-1.8458266904983309</v>
      </c>
      <c r="N616" s="6">
        <f t="shared" si="37"/>
        <v>96</v>
      </c>
      <c r="O616" s="6">
        <f t="shared" si="38"/>
        <v>57</v>
      </c>
      <c r="P616" s="6"/>
      <c r="Q616" s="6"/>
      <c r="R616" s="7">
        <f t="shared" si="39"/>
        <v>44021</v>
      </c>
      <c r="S616" s="6">
        <v>66</v>
      </c>
      <c r="T616" s="6">
        <v>9</v>
      </c>
      <c r="V616">
        <v>44021</v>
      </c>
    </row>
    <row r="617" spans="1:22" x14ac:dyDescent="0.2">
      <c r="A617">
        <f t="shared" si="36"/>
        <v>1</v>
      </c>
      <c r="B617">
        <v>10</v>
      </c>
      <c r="C617" s="6" t="s">
        <v>16</v>
      </c>
      <c r="D617" s="6">
        <v>7</v>
      </c>
      <c r="E617" s="6">
        <v>2020</v>
      </c>
      <c r="F617" s="6">
        <v>157</v>
      </c>
      <c r="G617" s="6">
        <v>46</v>
      </c>
      <c r="H617" s="8">
        <v>0.2929936305732484</v>
      </c>
      <c r="I617" s="8">
        <v>-0.88088880482323928</v>
      </c>
      <c r="J617" s="6">
        <v>36</v>
      </c>
      <c r="K617" s="6">
        <v>13</v>
      </c>
      <c r="L617" s="8">
        <v>0.3611111111111111</v>
      </c>
      <c r="M617" s="8">
        <v>-0.57054485846761283</v>
      </c>
      <c r="N617" s="6">
        <f t="shared" si="37"/>
        <v>111</v>
      </c>
      <c r="O617" s="6">
        <f t="shared" si="38"/>
        <v>23</v>
      </c>
      <c r="P617" s="6"/>
      <c r="Q617" s="6"/>
      <c r="R617" s="7">
        <f t="shared" si="39"/>
        <v>44022</v>
      </c>
      <c r="S617" s="6">
        <v>36</v>
      </c>
      <c r="T617" s="6">
        <v>13</v>
      </c>
      <c r="V617">
        <v>44022</v>
      </c>
    </row>
    <row r="618" spans="1:22" x14ac:dyDescent="0.2">
      <c r="A618">
        <f t="shared" si="36"/>
        <v>1</v>
      </c>
      <c r="B618">
        <v>11</v>
      </c>
      <c r="C618" s="6" t="s">
        <v>16</v>
      </c>
      <c r="D618" s="6">
        <v>7</v>
      </c>
      <c r="E618" s="6">
        <v>2020</v>
      </c>
      <c r="F618" s="6">
        <v>107</v>
      </c>
      <c r="G618" s="6">
        <v>30</v>
      </c>
      <c r="H618" s="8">
        <v>0.28037383177570091</v>
      </c>
      <c r="I618" s="8">
        <v>-0.94260804019152855</v>
      </c>
      <c r="J618" s="6">
        <v>48</v>
      </c>
      <c r="K618" s="6">
        <v>10</v>
      </c>
      <c r="L618" s="8">
        <v>0.20833333333333334</v>
      </c>
      <c r="M618" s="8">
        <v>-1.33500106673234</v>
      </c>
      <c r="N618" s="6">
        <f t="shared" si="37"/>
        <v>77</v>
      </c>
      <c r="O618" s="6">
        <f t="shared" si="38"/>
        <v>38</v>
      </c>
      <c r="P618" s="6"/>
      <c r="Q618" s="6"/>
      <c r="R618" s="7">
        <f t="shared" si="39"/>
        <v>44023</v>
      </c>
      <c r="S618" s="6">
        <v>48</v>
      </c>
      <c r="T618" s="6">
        <v>10</v>
      </c>
      <c r="V618">
        <v>44023</v>
      </c>
    </row>
    <row r="619" spans="1:22" x14ac:dyDescent="0.2">
      <c r="A619">
        <f t="shared" si="36"/>
        <v>1</v>
      </c>
      <c r="B619">
        <v>12</v>
      </c>
      <c r="C619" s="6" t="s">
        <v>16</v>
      </c>
      <c r="D619" s="6">
        <v>7</v>
      </c>
      <c r="E619" s="6">
        <v>2020</v>
      </c>
      <c r="F619" s="6">
        <v>188</v>
      </c>
      <c r="G619" s="6">
        <v>80</v>
      </c>
      <c r="H619" s="8">
        <v>0.42553191489361702</v>
      </c>
      <c r="I619" s="8">
        <v>-0.30010459245033816</v>
      </c>
      <c r="J619" s="6">
        <v>59</v>
      </c>
      <c r="K619" s="6">
        <v>18</v>
      </c>
      <c r="L619" s="8">
        <v>0.30508474576271188</v>
      </c>
      <c r="M619" s="8">
        <v>-0.82320030880814299</v>
      </c>
      <c r="N619" s="6">
        <f t="shared" si="37"/>
        <v>108</v>
      </c>
      <c r="O619" s="6">
        <f t="shared" si="38"/>
        <v>41</v>
      </c>
      <c r="P619" s="6"/>
      <c r="Q619" s="6"/>
      <c r="R619" s="7">
        <f t="shared" si="39"/>
        <v>44024</v>
      </c>
      <c r="S619" s="6">
        <v>59</v>
      </c>
      <c r="T619" s="6">
        <v>18</v>
      </c>
      <c r="V619">
        <v>44024</v>
      </c>
    </row>
    <row r="620" spans="1:22" x14ac:dyDescent="0.2">
      <c r="A620">
        <f t="shared" si="36"/>
        <v>1</v>
      </c>
      <c r="B620">
        <v>13</v>
      </c>
      <c r="C620" s="6" t="s">
        <v>16</v>
      </c>
      <c r="D620" s="6">
        <v>7</v>
      </c>
      <c r="E620" s="6">
        <v>2020</v>
      </c>
      <c r="F620" s="6">
        <v>173</v>
      </c>
      <c r="G620" s="6">
        <v>71</v>
      </c>
      <c r="H620" s="8">
        <v>0.41040462427745666</v>
      </c>
      <c r="I620" s="8">
        <v>-0.36229293624295572</v>
      </c>
      <c r="J620" s="6">
        <v>56</v>
      </c>
      <c r="K620" s="6">
        <v>5</v>
      </c>
      <c r="L620" s="8">
        <v>8.9285714285714288E-2</v>
      </c>
      <c r="M620" s="8">
        <v>-2.3223877202902252</v>
      </c>
      <c r="N620" s="6">
        <f t="shared" si="37"/>
        <v>102</v>
      </c>
      <c r="O620" s="6">
        <f t="shared" si="38"/>
        <v>51</v>
      </c>
      <c r="P620" s="6"/>
      <c r="Q620" s="6"/>
      <c r="R620" s="7">
        <f t="shared" si="39"/>
        <v>44025</v>
      </c>
      <c r="S620" s="6">
        <v>56</v>
      </c>
      <c r="T620" s="6">
        <v>5</v>
      </c>
      <c r="V620">
        <v>44025</v>
      </c>
    </row>
    <row r="621" spans="1:22" x14ac:dyDescent="0.2">
      <c r="A621">
        <f t="shared" si="36"/>
        <v>1</v>
      </c>
      <c r="B621">
        <v>14</v>
      </c>
      <c r="C621" s="6" t="s">
        <v>16</v>
      </c>
      <c r="D621" s="6">
        <v>7</v>
      </c>
      <c r="E621" s="6">
        <v>2020</v>
      </c>
      <c r="F621" s="6">
        <v>167</v>
      </c>
      <c r="G621" s="6">
        <v>57</v>
      </c>
      <c r="H621" s="8">
        <v>0.3413173652694611</v>
      </c>
      <c r="I621" s="8">
        <v>-0.65742909795786608</v>
      </c>
      <c r="J621" s="6">
        <v>64</v>
      </c>
      <c r="K621" s="6">
        <v>15</v>
      </c>
      <c r="L621" s="8">
        <v>0.234375</v>
      </c>
      <c r="M621" s="8">
        <v>-1.1837700970084166</v>
      </c>
      <c r="N621" s="6">
        <f t="shared" si="37"/>
        <v>110</v>
      </c>
      <c r="O621" s="6">
        <f t="shared" si="38"/>
        <v>49</v>
      </c>
      <c r="P621" s="6"/>
      <c r="Q621" s="6"/>
      <c r="R621" s="7">
        <f t="shared" si="39"/>
        <v>44026</v>
      </c>
      <c r="S621" s="6">
        <v>64</v>
      </c>
      <c r="T621" s="6">
        <v>15</v>
      </c>
      <c r="V621">
        <v>44026</v>
      </c>
    </row>
    <row r="622" spans="1:22" x14ac:dyDescent="0.2">
      <c r="A622">
        <f t="shared" si="36"/>
        <v>1</v>
      </c>
      <c r="B622">
        <v>15</v>
      </c>
      <c r="C622" s="6" t="s">
        <v>16</v>
      </c>
      <c r="D622" s="6">
        <v>7</v>
      </c>
      <c r="E622" s="6">
        <v>2020</v>
      </c>
      <c r="F622" s="6">
        <v>177</v>
      </c>
      <c r="G622" s="6">
        <v>67</v>
      </c>
      <c r="H622" s="8">
        <v>0.37853107344632769</v>
      </c>
      <c r="I622" s="8">
        <v>-0.49578774640145029</v>
      </c>
      <c r="J622" s="6">
        <v>72</v>
      </c>
      <c r="K622" s="6">
        <v>11</v>
      </c>
      <c r="L622" s="8">
        <v>0.15277777777777779</v>
      </c>
      <c r="M622" s="8">
        <v>-1.7129785913749407</v>
      </c>
      <c r="N622" s="6">
        <f t="shared" si="37"/>
        <v>110</v>
      </c>
      <c r="O622" s="6">
        <f t="shared" si="38"/>
        <v>61</v>
      </c>
      <c r="P622" s="6"/>
      <c r="Q622" s="6"/>
      <c r="R622" s="7">
        <f t="shared" si="39"/>
        <v>44027</v>
      </c>
      <c r="S622" s="6">
        <v>72</v>
      </c>
      <c r="T622" s="6">
        <v>11</v>
      </c>
      <c r="V622">
        <v>44027</v>
      </c>
    </row>
    <row r="623" spans="1:22" x14ac:dyDescent="0.2">
      <c r="A623">
        <f t="shared" si="36"/>
        <v>2</v>
      </c>
      <c r="B623">
        <v>16</v>
      </c>
      <c r="C623" s="6" t="s">
        <v>16</v>
      </c>
      <c r="D623" s="6">
        <v>7</v>
      </c>
      <c r="E623" s="6">
        <v>2020</v>
      </c>
      <c r="F623" s="6">
        <v>168</v>
      </c>
      <c r="G623" s="6">
        <v>69</v>
      </c>
      <c r="H623" s="8">
        <v>0.4107142857142857</v>
      </c>
      <c r="I623" s="8">
        <v>-0.36101334553733061</v>
      </c>
      <c r="J623" s="6">
        <v>61</v>
      </c>
      <c r="K623" s="6">
        <v>7</v>
      </c>
      <c r="L623" s="8">
        <v>0.11475409836065574</v>
      </c>
      <c r="M623" s="8">
        <v>-2.0430738975089611</v>
      </c>
      <c r="N623" s="6">
        <f t="shared" si="37"/>
        <v>99</v>
      </c>
      <c r="O623" s="6">
        <f t="shared" si="38"/>
        <v>54</v>
      </c>
      <c r="P623" s="6"/>
      <c r="Q623" s="6"/>
      <c r="R623" s="7">
        <f t="shared" si="39"/>
        <v>44028</v>
      </c>
      <c r="S623" s="6">
        <v>61</v>
      </c>
      <c r="T623" s="6">
        <v>7</v>
      </c>
      <c r="V623">
        <v>44028</v>
      </c>
    </row>
    <row r="624" spans="1:22" x14ac:dyDescent="0.2">
      <c r="A624">
        <f t="shared" si="36"/>
        <v>2</v>
      </c>
      <c r="B624">
        <v>17</v>
      </c>
      <c r="C624" s="6" t="s">
        <v>16</v>
      </c>
      <c r="D624" s="6">
        <v>7</v>
      </c>
      <c r="E624" s="6">
        <v>2020</v>
      </c>
      <c r="F624" s="6">
        <v>140</v>
      </c>
      <c r="G624" s="6">
        <v>52</v>
      </c>
      <c r="H624" s="8">
        <v>0.37142857142857144</v>
      </c>
      <c r="I624" s="8">
        <v>-0.52609309589677911</v>
      </c>
      <c r="J624" s="6">
        <v>65</v>
      </c>
      <c r="K624" s="6">
        <v>12</v>
      </c>
      <c r="L624" s="8">
        <v>0.18461538461538463</v>
      </c>
      <c r="M624" s="8">
        <v>-1.4853852637641216</v>
      </c>
      <c r="N624" s="6">
        <f t="shared" si="37"/>
        <v>88</v>
      </c>
      <c r="O624" s="6">
        <f t="shared" si="38"/>
        <v>53</v>
      </c>
      <c r="P624" s="6"/>
      <c r="Q624" s="6"/>
      <c r="R624" s="7">
        <f t="shared" si="39"/>
        <v>44029</v>
      </c>
      <c r="S624" s="6">
        <v>65</v>
      </c>
      <c r="T624" s="6">
        <v>12</v>
      </c>
      <c r="V624">
        <v>44029</v>
      </c>
    </row>
    <row r="625" spans="1:22" x14ac:dyDescent="0.2">
      <c r="A625">
        <f t="shared" si="36"/>
        <v>2</v>
      </c>
      <c r="B625">
        <v>18</v>
      </c>
      <c r="C625" s="6" t="s">
        <v>16</v>
      </c>
      <c r="D625" s="6">
        <v>7</v>
      </c>
      <c r="E625" s="6">
        <v>2020</v>
      </c>
      <c r="F625" s="6">
        <v>111</v>
      </c>
      <c r="G625" s="6">
        <v>34</v>
      </c>
      <c r="H625" s="8">
        <v>0.30630630630630629</v>
      </c>
      <c r="I625" s="8">
        <v>-0.81744489723752245</v>
      </c>
      <c r="J625" s="6">
        <v>56</v>
      </c>
      <c r="K625" s="6">
        <v>5</v>
      </c>
      <c r="L625" s="8">
        <v>8.9285714285714288E-2</v>
      </c>
      <c r="M625" s="8">
        <v>-2.3223877202902252</v>
      </c>
      <c r="N625" s="6">
        <f t="shared" si="37"/>
        <v>77</v>
      </c>
      <c r="O625" s="6">
        <f t="shared" si="38"/>
        <v>51</v>
      </c>
      <c r="P625" s="6"/>
      <c r="Q625" s="6"/>
      <c r="R625" s="7">
        <f t="shared" si="39"/>
        <v>44030</v>
      </c>
      <c r="S625" s="6">
        <v>56</v>
      </c>
      <c r="T625" s="6">
        <v>5</v>
      </c>
      <c r="V625">
        <v>44030</v>
      </c>
    </row>
    <row r="626" spans="1:22" x14ac:dyDescent="0.2">
      <c r="A626">
        <f t="shared" si="36"/>
        <v>2</v>
      </c>
      <c r="B626">
        <v>19</v>
      </c>
      <c r="C626" s="6" t="s">
        <v>16</v>
      </c>
      <c r="D626" s="6">
        <v>7</v>
      </c>
      <c r="E626" s="6">
        <v>2020</v>
      </c>
      <c r="F626" s="6">
        <v>200</v>
      </c>
      <c r="G626" s="6">
        <v>75</v>
      </c>
      <c r="H626" s="8">
        <v>0.375</v>
      </c>
      <c r="I626" s="8">
        <v>-0.51082562376599072</v>
      </c>
      <c r="J626" s="6">
        <v>75</v>
      </c>
      <c r="K626" s="6">
        <v>18</v>
      </c>
      <c r="L626" s="8">
        <v>0.24</v>
      </c>
      <c r="M626" s="8">
        <v>-1.1526795099383855</v>
      </c>
      <c r="N626" s="6">
        <f t="shared" si="37"/>
        <v>125</v>
      </c>
      <c r="O626" s="6">
        <f t="shared" si="38"/>
        <v>57</v>
      </c>
      <c r="P626" s="6"/>
      <c r="Q626" s="6"/>
      <c r="R626" s="7">
        <f t="shared" si="39"/>
        <v>44031</v>
      </c>
      <c r="S626" s="6">
        <v>75</v>
      </c>
      <c r="T626" s="6">
        <v>18</v>
      </c>
      <c r="V626">
        <v>44031</v>
      </c>
    </row>
    <row r="627" spans="1:22" x14ac:dyDescent="0.2">
      <c r="A627">
        <f t="shared" si="36"/>
        <v>2</v>
      </c>
      <c r="B627">
        <v>20</v>
      </c>
      <c r="C627" s="6" t="s">
        <v>16</v>
      </c>
      <c r="D627" s="6">
        <v>7</v>
      </c>
      <c r="E627" s="6">
        <v>2020</v>
      </c>
      <c r="F627" s="6">
        <v>166</v>
      </c>
      <c r="G627" s="6">
        <v>73</v>
      </c>
      <c r="H627" s="8">
        <v>0.43975903614457829</v>
      </c>
      <c r="I627" s="8">
        <v>-0.24214005200486499</v>
      </c>
      <c r="J627" s="6">
        <v>64</v>
      </c>
      <c r="K627" s="6">
        <v>9</v>
      </c>
      <c r="L627" s="8">
        <v>0.140625</v>
      </c>
      <c r="M627" s="8">
        <v>-1.8101086078962516</v>
      </c>
      <c r="N627" s="6">
        <f t="shared" si="37"/>
        <v>93</v>
      </c>
      <c r="O627" s="6">
        <f t="shared" si="38"/>
        <v>55</v>
      </c>
      <c r="P627" s="6"/>
      <c r="Q627" s="6"/>
      <c r="R627" s="7">
        <f t="shared" si="39"/>
        <v>44032</v>
      </c>
      <c r="S627" s="6">
        <v>64</v>
      </c>
      <c r="T627" s="6">
        <v>9</v>
      </c>
      <c r="V627">
        <v>44032</v>
      </c>
    </row>
    <row r="628" spans="1:22" x14ac:dyDescent="0.2">
      <c r="A628">
        <f t="shared" si="36"/>
        <v>2</v>
      </c>
      <c r="B628">
        <v>21</v>
      </c>
      <c r="C628" s="6" t="s">
        <v>16</v>
      </c>
      <c r="D628" s="6">
        <v>7</v>
      </c>
      <c r="E628" s="6">
        <v>2020</v>
      </c>
      <c r="F628" s="6">
        <v>155</v>
      </c>
      <c r="G628" s="6">
        <v>72</v>
      </c>
      <c r="H628" s="8">
        <v>0.46451612903225808</v>
      </c>
      <c r="I628" s="8">
        <v>-0.14217448878054245</v>
      </c>
      <c r="J628" s="6">
        <v>47</v>
      </c>
      <c r="K628" s="6">
        <v>11</v>
      </c>
      <c r="L628" s="8">
        <v>0.23404255319148937</v>
      </c>
      <c r="M628" s="8">
        <v>-1.1856236656577395</v>
      </c>
      <c r="N628" s="6">
        <f t="shared" si="37"/>
        <v>83</v>
      </c>
      <c r="O628" s="6">
        <f t="shared" si="38"/>
        <v>36</v>
      </c>
      <c r="P628" s="6"/>
      <c r="Q628" s="6"/>
      <c r="R628" s="7">
        <f t="shared" si="39"/>
        <v>44033</v>
      </c>
      <c r="S628" s="6">
        <v>47</v>
      </c>
      <c r="T628" s="6">
        <v>11</v>
      </c>
      <c r="V628">
        <v>44033</v>
      </c>
    </row>
    <row r="629" spans="1:22" x14ac:dyDescent="0.2">
      <c r="A629">
        <f t="shared" si="36"/>
        <v>2</v>
      </c>
      <c r="B629">
        <v>22</v>
      </c>
      <c r="C629" s="6" t="s">
        <v>16</v>
      </c>
      <c r="D629" s="6">
        <v>7</v>
      </c>
      <c r="E629" s="6">
        <v>2020</v>
      </c>
      <c r="F629" s="6">
        <v>163</v>
      </c>
      <c r="G629" s="6">
        <v>67</v>
      </c>
      <c r="H629" s="8">
        <v>0.41104294478527609</v>
      </c>
      <c r="I629" s="8">
        <v>-0.3596555720768701</v>
      </c>
      <c r="J629" s="6">
        <v>66</v>
      </c>
      <c r="K629" s="6">
        <v>18</v>
      </c>
      <c r="L629" s="8">
        <v>0.27272727272727271</v>
      </c>
      <c r="M629" s="8">
        <v>-0.98082925301172641</v>
      </c>
      <c r="N629" s="6">
        <f t="shared" si="37"/>
        <v>96</v>
      </c>
      <c r="O629" s="6">
        <f t="shared" si="38"/>
        <v>48</v>
      </c>
      <c r="P629" s="6"/>
      <c r="Q629" s="6"/>
      <c r="R629" s="7">
        <f t="shared" si="39"/>
        <v>44034</v>
      </c>
      <c r="S629" s="6">
        <v>66</v>
      </c>
      <c r="T629" s="6">
        <v>18</v>
      </c>
      <c r="V629">
        <v>44034</v>
      </c>
    </row>
    <row r="630" spans="1:22" x14ac:dyDescent="0.2">
      <c r="A630">
        <f t="shared" si="36"/>
        <v>2</v>
      </c>
      <c r="B630">
        <v>23</v>
      </c>
      <c r="C630" s="6" t="s">
        <v>16</v>
      </c>
      <c r="D630" s="6">
        <v>7</v>
      </c>
      <c r="E630" s="6">
        <v>2020</v>
      </c>
      <c r="F630" s="6">
        <v>199</v>
      </c>
      <c r="G630" s="6">
        <v>61</v>
      </c>
      <c r="H630" s="8">
        <v>0.30653266331658291</v>
      </c>
      <c r="I630" s="8">
        <v>-0.8163798209838935</v>
      </c>
      <c r="J630" s="6">
        <v>65</v>
      </c>
      <c r="K630" s="6">
        <v>9</v>
      </c>
      <c r="L630" s="8">
        <v>0.13846153846153847</v>
      </c>
      <c r="M630" s="8">
        <v>-1.8281271133989299</v>
      </c>
      <c r="N630" s="6">
        <f t="shared" si="37"/>
        <v>138</v>
      </c>
      <c r="O630" s="6">
        <f t="shared" si="38"/>
        <v>56</v>
      </c>
      <c r="P630" s="6"/>
      <c r="Q630" s="6"/>
      <c r="R630" s="7">
        <f t="shared" si="39"/>
        <v>44035</v>
      </c>
      <c r="S630" s="6">
        <v>65</v>
      </c>
      <c r="T630" s="6">
        <v>9</v>
      </c>
      <c r="V630">
        <v>44035</v>
      </c>
    </row>
    <row r="631" spans="1:22" x14ac:dyDescent="0.2">
      <c r="A631">
        <f t="shared" si="36"/>
        <v>2</v>
      </c>
      <c r="B631">
        <v>24</v>
      </c>
      <c r="C631" s="6" t="s">
        <v>16</v>
      </c>
      <c r="D631" s="6">
        <v>7</v>
      </c>
      <c r="E631" s="6">
        <v>2020</v>
      </c>
      <c r="F631" s="6">
        <v>153</v>
      </c>
      <c r="G631" s="6">
        <v>57</v>
      </c>
      <c r="H631" s="8">
        <v>0.37254901960784315</v>
      </c>
      <c r="I631" s="8">
        <v>-0.52129692363328606</v>
      </c>
      <c r="J631" s="6">
        <v>62</v>
      </c>
      <c r="K631" s="6">
        <v>7</v>
      </c>
      <c r="L631" s="8">
        <v>0.11290322580645161</v>
      </c>
      <c r="M631" s="8">
        <v>-2.0614230361771577</v>
      </c>
      <c r="N631" s="6">
        <f t="shared" si="37"/>
        <v>96</v>
      </c>
      <c r="O631" s="6">
        <f t="shared" si="38"/>
        <v>55</v>
      </c>
      <c r="P631" s="6"/>
      <c r="Q631" s="6"/>
      <c r="R631" s="7">
        <f t="shared" si="39"/>
        <v>44036</v>
      </c>
      <c r="S631" s="6">
        <v>62</v>
      </c>
      <c r="T631" s="6">
        <v>7</v>
      </c>
      <c r="V631">
        <v>44036</v>
      </c>
    </row>
    <row r="632" spans="1:22" x14ac:dyDescent="0.2">
      <c r="A632">
        <f t="shared" si="36"/>
        <v>2</v>
      </c>
      <c r="B632">
        <v>25</v>
      </c>
      <c r="C632" s="6" t="s">
        <v>16</v>
      </c>
      <c r="D632" s="6">
        <v>7</v>
      </c>
      <c r="E632" s="6">
        <v>2020</v>
      </c>
      <c r="F632" s="6">
        <v>99</v>
      </c>
      <c r="G632" s="6">
        <v>27</v>
      </c>
      <c r="H632" s="8">
        <v>0.27272727272727271</v>
      </c>
      <c r="I632" s="8">
        <v>-0.98082925301172641</v>
      </c>
      <c r="J632" s="6">
        <v>42</v>
      </c>
      <c r="K632" s="6">
        <v>10</v>
      </c>
      <c r="L632" s="8">
        <v>0.23809523809523808</v>
      </c>
      <c r="M632" s="8">
        <v>-1.1631508098056809</v>
      </c>
      <c r="N632" s="6">
        <f t="shared" si="37"/>
        <v>72</v>
      </c>
      <c r="O632" s="6">
        <f t="shared" si="38"/>
        <v>32</v>
      </c>
      <c r="P632" s="6"/>
      <c r="Q632" s="6"/>
      <c r="R632" s="7">
        <f t="shared" si="39"/>
        <v>44037</v>
      </c>
      <c r="S632" s="6">
        <v>42</v>
      </c>
      <c r="T632" s="6">
        <v>10</v>
      </c>
      <c r="V632">
        <v>44037</v>
      </c>
    </row>
    <row r="633" spans="1:22" x14ac:dyDescent="0.2">
      <c r="A633">
        <f t="shared" si="36"/>
        <v>2</v>
      </c>
      <c r="B633">
        <v>26</v>
      </c>
      <c r="C633" s="6" t="s">
        <v>16</v>
      </c>
      <c r="D633" s="6">
        <v>7</v>
      </c>
      <c r="E633" s="6">
        <v>2020</v>
      </c>
      <c r="F633" s="6">
        <v>203</v>
      </c>
      <c r="G633" s="6">
        <v>69</v>
      </c>
      <c r="H633" s="8">
        <v>0.33990147783251229</v>
      </c>
      <c r="I633" s="8">
        <v>-0.66373329535365211</v>
      </c>
      <c r="J633" s="6">
        <v>67</v>
      </c>
      <c r="K633" s="6">
        <v>21</v>
      </c>
      <c r="L633" s="8">
        <v>0.31343283582089554</v>
      </c>
      <c r="M633" s="8">
        <v>-0.78411895876567195</v>
      </c>
      <c r="N633" s="6">
        <f t="shared" si="37"/>
        <v>134</v>
      </c>
      <c r="O633" s="6">
        <f t="shared" si="38"/>
        <v>46</v>
      </c>
      <c r="P633" s="6"/>
      <c r="Q633" s="6"/>
      <c r="R633" s="7">
        <f t="shared" si="39"/>
        <v>44038</v>
      </c>
      <c r="S633" s="6">
        <v>67</v>
      </c>
      <c r="T633" s="6">
        <v>21</v>
      </c>
      <c r="V633">
        <v>44038</v>
      </c>
    </row>
    <row r="634" spans="1:22" x14ac:dyDescent="0.2">
      <c r="A634">
        <f t="shared" si="36"/>
        <v>2</v>
      </c>
      <c r="B634">
        <v>27</v>
      </c>
      <c r="C634" s="6" t="s">
        <v>16</v>
      </c>
      <c r="D634" s="6">
        <v>7</v>
      </c>
      <c r="E634" s="6">
        <v>2020</v>
      </c>
      <c r="F634" s="6">
        <v>160</v>
      </c>
      <c r="G634" s="6">
        <v>65</v>
      </c>
      <c r="H634" s="8">
        <v>0.40625</v>
      </c>
      <c r="I634" s="8">
        <v>-0.37948962170490369</v>
      </c>
      <c r="J634" s="6">
        <v>65</v>
      </c>
      <c r="K634" s="6">
        <v>17</v>
      </c>
      <c r="L634" s="8">
        <v>0.26153846153846155</v>
      </c>
      <c r="M634" s="8">
        <v>-1.0379876668516748</v>
      </c>
      <c r="N634" s="6">
        <f t="shared" si="37"/>
        <v>95</v>
      </c>
      <c r="O634" s="6">
        <f t="shared" si="38"/>
        <v>48</v>
      </c>
      <c r="P634" s="6"/>
      <c r="Q634" s="6"/>
      <c r="R634" s="7">
        <f t="shared" si="39"/>
        <v>44039</v>
      </c>
      <c r="S634" s="6">
        <v>65</v>
      </c>
      <c r="T634" s="6">
        <v>17</v>
      </c>
      <c r="V634">
        <v>44039</v>
      </c>
    </row>
    <row r="635" spans="1:22" x14ac:dyDescent="0.2">
      <c r="A635">
        <f t="shared" si="36"/>
        <v>2</v>
      </c>
      <c r="B635">
        <v>28</v>
      </c>
      <c r="C635" s="6" t="s">
        <v>16</v>
      </c>
      <c r="D635" s="6">
        <v>7</v>
      </c>
      <c r="E635" s="6">
        <v>2020</v>
      </c>
      <c r="F635" s="6">
        <v>162</v>
      </c>
      <c r="G635" s="6">
        <v>68</v>
      </c>
      <c r="H635" s="8">
        <v>0.41975308641975306</v>
      </c>
      <c r="I635" s="8">
        <v>-0.32378707709389731</v>
      </c>
      <c r="J635" s="6">
        <v>64</v>
      </c>
      <c r="K635" s="6">
        <v>10</v>
      </c>
      <c r="L635" s="8">
        <v>0.15625</v>
      </c>
      <c r="M635" s="8">
        <v>-1.6863989535702288</v>
      </c>
      <c r="N635" s="6">
        <f t="shared" si="37"/>
        <v>94</v>
      </c>
      <c r="O635" s="6">
        <f t="shared" si="38"/>
        <v>54</v>
      </c>
      <c r="P635" s="6"/>
      <c r="Q635" s="6"/>
      <c r="R635" s="7">
        <f t="shared" si="39"/>
        <v>44040</v>
      </c>
      <c r="S635" s="6">
        <v>64</v>
      </c>
      <c r="T635" s="6">
        <v>10</v>
      </c>
      <c r="V635">
        <v>44040</v>
      </c>
    </row>
    <row r="636" spans="1:22" x14ac:dyDescent="0.2">
      <c r="A636">
        <f t="shared" si="36"/>
        <v>2</v>
      </c>
      <c r="B636">
        <v>29</v>
      </c>
      <c r="C636" s="6" t="s">
        <v>16</v>
      </c>
      <c r="D636" s="6">
        <v>7</v>
      </c>
      <c r="E636" s="6">
        <v>2020</v>
      </c>
      <c r="F636" s="6">
        <v>146</v>
      </c>
      <c r="G636" s="6">
        <v>71</v>
      </c>
      <c r="H636" s="8">
        <v>0.4863013698630137</v>
      </c>
      <c r="I636" s="8">
        <v>-5.4808236494995152E-2</v>
      </c>
      <c r="J636" s="6">
        <v>69</v>
      </c>
      <c r="K636" s="6">
        <v>12</v>
      </c>
      <c r="L636" s="8">
        <v>0.17391304347826086</v>
      </c>
      <c r="M636" s="8">
        <v>-1.5581446180465499</v>
      </c>
      <c r="N636" s="6">
        <f t="shared" si="37"/>
        <v>75</v>
      </c>
      <c r="O636" s="6">
        <f t="shared" si="38"/>
        <v>57</v>
      </c>
      <c r="P636" s="6"/>
      <c r="Q636" s="6"/>
      <c r="R636" s="7">
        <f t="shared" si="39"/>
        <v>44041</v>
      </c>
      <c r="S636" s="6">
        <v>69</v>
      </c>
      <c r="T636" s="6">
        <v>12</v>
      </c>
      <c r="V636">
        <v>44041</v>
      </c>
    </row>
    <row r="637" spans="1:22" x14ac:dyDescent="0.2">
      <c r="A637">
        <f t="shared" si="36"/>
        <v>2</v>
      </c>
      <c r="B637">
        <v>30</v>
      </c>
      <c r="C637" s="6" t="s">
        <v>16</v>
      </c>
      <c r="D637" s="6">
        <v>7</v>
      </c>
      <c r="E637" s="6">
        <v>2020</v>
      </c>
      <c r="F637" s="6">
        <v>138</v>
      </c>
      <c r="G637" s="6">
        <v>50</v>
      </c>
      <c r="H637" s="8">
        <v>0.36231884057971014</v>
      </c>
      <c r="I637" s="8">
        <v>-0.56531380905006035</v>
      </c>
      <c r="J637" s="6">
        <v>45</v>
      </c>
      <c r="K637" s="6">
        <v>9</v>
      </c>
      <c r="L637" s="8">
        <v>0.2</v>
      </c>
      <c r="M637" s="8">
        <v>-1.3862943611198906</v>
      </c>
      <c r="N637" s="6">
        <f t="shared" si="37"/>
        <v>88</v>
      </c>
      <c r="O637" s="6">
        <f t="shared" si="38"/>
        <v>36</v>
      </c>
      <c r="P637" s="6"/>
      <c r="Q637" s="6"/>
      <c r="R637" s="7">
        <f t="shared" si="39"/>
        <v>44042</v>
      </c>
      <c r="S637" s="6">
        <v>45</v>
      </c>
      <c r="T637" s="6">
        <v>9</v>
      </c>
      <c r="V637">
        <v>44042</v>
      </c>
    </row>
    <row r="638" spans="1:22" x14ac:dyDescent="0.2">
      <c r="A638">
        <f t="shared" si="36"/>
        <v>2</v>
      </c>
      <c r="B638">
        <v>31</v>
      </c>
      <c r="C638" s="6" t="s">
        <v>16</v>
      </c>
      <c r="D638" s="6">
        <v>7</v>
      </c>
      <c r="E638" s="6">
        <v>2020</v>
      </c>
      <c r="F638" s="6">
        <v>157</v>
      </c>
      <c r="G638" s="6">
        <v>54</v>
      </c>
      <c r="H638" s="8">
        <v>0.34394904458598724</v>
      </c>
      <c r="I638" s="8">
        <v>-0.64574494166536167</v>
      </c>
      <c r="J638" s="6">
        <v>52</v>
      </c>
      <c r="K638" s="6">
        <v>5</v>
      </c>
      <c r="L638" s="8">
        <v>9.6153846153846159E-2</v>
      </c>
      <c r="M638" s="8">
        <v>-2.2407096892759584</v>
      </c>
      <c r="N638" s="6">
        <f t="shared" si="37"/>
        <v>103</v>
      </c>
      <c r="O638" s="6">
        <f t="shared" si="38"/>
        <v>47</v>
      </c>
      <c r="P638" s="6"/>
      <c r="Q638" s="6"/>
      <c r="R638" s="7">
        <f t="shared" si="39"/>
        <v>44043</v>
      </c>
      <c r="S638" s="6">
        <v>52</v>
      </c>
      <c r="T638" s="6">
        <v>5</v>
      </c>
      <c r="V638">
        <v>44043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</vt:i4>
      </vt:variant>
    </vt:vector>
  </HeadingPairs>
  <TitlesOfParts>
    <vt:vector size="11" baseType="lpstr">
      <vt:lpstr>BY HALVES IRR</vt:lpstr>
      <vt:lpstr>ADULT ADMISSION</vt:lpstr>
      <vt:lpstr>ADULT HOSPITALIZATIONS</vt:lpstr>
      <vt:lpstr>ADULT PERCENT</vt:lpstr>
      <vt:lpstr>CHILDREN ADMISSION</vt:lpstr>
      <vt:lpstr>CHILDREN HOSPITALIZATIONS</vt:lpstr>
      <vt:lpstr>CHILDREN PERCENT</vt:lpstr>
      <vt:lpstr>IRR BY MONTH</vt:lpstr>
      <vt:lpstr>DATAEXLS</vt:lpstr>
      <vt:lpstr>IRR B VS A</vt:lpstr>
      <vt:lpstr>TIME-SERIES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Heifetz</dc:creator>
  <cp:lastModifiedBy>Weiser, Giora</cp:lastModifiedBy>
  <cp:lastPrinted>2020-09-24T07:38:25Z</cp:lastPrinted>
  <dcterms:created xsi:type="dcterms:W3CDTF">2020-09-21T18:56:33Z</dcterms:created>
  <dcterms:modified xsi:type="dcterms:W3CDTF">2021-03-18T13:01:33Z</dcterms:modified>
</cp:coreProperties>
</file>