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45" yWindow="-225" windowWidth="15180" windowHeight="1224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Z41" i="1"/>
  <c r="Z24"/>
  <c r="Z16"/>
  <c r="C29"/>
  <c r="J29" s="1"/>
  <c r="C5"/>
  <c r="J5" s="1"/>
  <c r="C30"/>
  <c r="J30" s="1"/>
  <c r="C6"/>
  <c r="J6" s="1"/>
  <c r="C59"/>
  <c r="J59" s="1"/>
  <c r="C11"/>
  <c r="J11" s="1"/>
  <c r="C60"/>
  <c r="J60" s="1"/>
  <c r="C12"/>
  <c r="J12" s="1"/>
  <c r="C61"/>
  <c r="J61" s="1"/>
  <c r="C13"/>
  <c r="J13" s="1"/>
  <c r="C56"/>
  <c r="J56" s="1"/>
  <c r="C8"/>
  <c r="J8" s="1"/>
  <c r="C57"/>
  <c r="J57" s="1"/>
  <c r="C9"/>
  <c r="J9" s="1"/>
  <c r="C58"/>
  <c r="J58" s="1"/>
  <c r="C10"/>
  <c r="J10" s="1"/>
  <c r="C53"/>
  <c r="J53" s="1"/>
  <c r="C54"/>
  <c r="J54" s="1"/>
  <c r="C55"/>
  <c r="J55" s="1"/>
  <c r="C7"/>
  <c r="J7" s="1"/>
  <c r="C50"/>
  <c r="J50" s="1"/>
  <c r="C2"/>
  <c r="J2" s="1"/>
  <c r="C51"/>
  <c r="J51" s="1"/>
  <c r="C3"/>
  <c r="J3" s="1"/>
  <c r="C52"/>
  <c r="J52" s="1"/>
  <c r="C4"/>
  <c r="J4" s="1"/>
  <c r="C47"/>
  <c r="J47" s="1"/>
  <c r="C48"/>
  <c r="J48" s="1"/>
  <c r="O48" s="1"/>
  <c r="T48" s="1"/>
  <c r="C49"/>
  <c r="J49" s="1"/>
  <c r="C44"/>
  <c r="J44" s="1"/>
  <c r="C45"/>
  <c r="J45" s="1"/>
  <c r="C46"/>
  <c r="J46" s="1"/>
  <c r="C41"/>
  <c r="J41" s="1"/>
  <c r="C42"/>
  <c r="J42" s="1"/>
  <c r="C43"/>
  <c r="J43" s="1"/>
  <c r="C38"/>
  <c r="J38" s="1"/>
  <c r="C39"/>
  <c r="J39" s="1"/>
  <c r="C40"/>
  <c r="J40" s="1"/>
  <c r="C35"/>
  <c r="J35" s="1"/>
  <c r="C36"/>
  <c r="J36" s="1"/>
  <c r="O36" s="1"/>
  <c r="T36" s="1"/>
  <c r="C37"/>
  <c r="J37" s="1"/>
  <c r="C32"/>
  <c r="J32" s="1"/>
  <c r="O32" s="1"/>
  <c r="T32" s="1"/>
  <c r="C33"/>
  <c r="J33" s="1"/>
  <c r="C34"/>
  <c r="J34" s="1"/>
  <c r="O34" s="1"/>
  <c r="T34" s="1"/>
  <c r="C26"/>
  <c r="J26" s="1"/>
  <c r="C27"/>
  <c r="J27" s="1"/>
  <c r="C28"/>
  <c r="J28" s="1"/>
  <c r="C23"/>
  <c r="J23" s="1"/>
  <c r="C24"/>
  <c r="J24" s="1"/>
  <c r="C25"/>
  <c r="J25" s="1"/>
  <c r="C20"/>
  <c r="J20" s="1"/>
  <c r="C21"/>
  <c r="J21" s="1"/>
  <c r="C22"/>
  <c r="J22" s="1"/>
  <c r="C17"/>
  <c r="J17" s="1"/>
  <c r="O17" s="1"/>
  <c r="T17" s="1"/>
  <c r="C18"/>
  <c r="J18" s="1"/>
  <c r="C19"/>
  <c r="J19" s="1"/>
  <c r="O19" s="1"/>
  <c r="T19" s="1"/>
  <c r="C14"/>
  <c r="J14" s="1"/>
  <c r="C15"/>
  <c r="J15" s="1"/>
  <c r="C16"/>
  <c r="J16" s="1"/>
  <c r="C31"/>
  <c r="J31" s="1"/>
  <c r="O31" s="1"/>
  <c r="T31" s="1"/>
  <c r="I5"/>
  <c r="N53" s="1"/>
  <c r="S53" s="1"/>
  <c r="I6"/>
  <c r="L59"/>
  <c r="L11"/>
  <c r="L60"/>
  <c r="L12"/>
  <c r="L61"/>
  <c r="L13"/>
  <c r="L56"/>
  <c r="L8"/>
  <c r="Q56" s="1"/>
  <c r="V56" s="1"/>
  <c r="L57"/>
  <c r="L9"/>
  <c r="L58"/>
  <c r="L10"/>
  <c r="Q58" s="1"/>
  <c r="V58" s="1"/>
  <c r="L53"/>
  <c r="L5"/>
  <c r="Q53" s="1"/>
  <c r="V53" s="1"/>
  <c r="L54"/>
  <c r="L6"/>
  <c r="Q54" s="1"/>
  <c r="V54" s="1"/>
  <c r="L55"/>
  <c r="L7"/>
  <c r="Q55" s="1"/>
  <c r="V55" s="1"/>
  <c r="L50"/>
  <c r="L2"/>
  <c r="Q50" s="1"/>
  <c r="V50" s="1"/>
  <c r="L51"/>
  <c r="L3"/>
  <c r="Q51" s="1"/>
  <c r="V51" s="1"/>
  <c r="L52"/>
  <c r="L4"/>
  <c r="L35"/>
  <c r="L36"/>
  <c r="L37"/>
  <c r="L48"/>
  <c r="L45"/>
  <c r="L46"/>
  <c r="L41"/>
  <c r="L42"/>
  <c r="L43"/>
  <c r="L38"/>
  <c r="L39"/>
  <c r="L40"/>
  <c r="Q40" s="1"/>
  <c r="V40" s="1"/>
  <c r="L34"/>
  <c r="L29"/>
  <c r="L30"/>
  <c r="L27"/>
  <c r="L28"/>
  <c r="L23"/>
  <c r="L24"/>
  <c r="L25"/>
  <c r="Q25" s="1"/>
  <c r="V25" s="1"/>
  <c r="L20"/>
  <c r="L21"/>
  <c r="Q21" s="1"/>
  <c r="V21" s="1"/>
  <c r="L22"/>
  <c r="L19"/>
  <c r="Q19" s="1"/>
  <c r="V19" s="1"/>
  <c r="L15"/>
  <c r="K5"/>
  <c r="K6"/>
  <c r="K7"/>
  <c r="K59"/>
  <c r="K11"/>
  <c r="P59" s="1"/>
  <c r="U59" s="1"/>
  <c r="K60"/>
  <c r="K12"/>
  <c r="P60" s="1"/>
  <c r="U60" s="1"/>
  <c r="K61"/>
  <c r="K13"/>
  <c r="P61" s="1"/>
  <c r="U61" s="1"/>
  <c r="K56"/>
  <c r="K8"/>
  <c r="P56" s="1"/>
  <c r="U56" s="1"/>
  <c r="K57"/>
  <c r="K9"/>
  <c r="P57" s="1"/>
  <c r="U57" s="1"/>
  <c r="K58"/>
  <c r="K10"/>
  <c r="K53"/>
  <c r="K54"/>
  <c r="K55"/>
  <c r="K50"/>
  <c r="K2"/>
  <c r="K51"/>
  <c r="K3"/>
  <c r="K52"/>
  <c r="K4"/>
  <c r="K48"/>
  <c r="K45"/>
  <c r="K46"/>
  <c r="P46" s="1"/>
  <c r="U46" s="1"/>
  <c r="K38"/>
  <c r="P38" s="1"/>
  <c r="U38" s="1"/>
  <c r="K39"/>
  <c r="K40"/>
  <c r="K35"/>
  <c r="K36"/>
  <c r="K37"/>
  <c r="K34"/>
  <c r="K29"/>
  <c r="K30"/>
  <c r="K28"/>
  <c r="K25"/>
  <c r="I2"/>
  <c r="I3"/>
  <c r="I4"/>
  <c r="K19"/>
  <c r="I7"/>
  <c r="I8"/>
  <c r="I9"/>
  <c r="I10"/>
  <c r="I11"/>
  <c r="I12"/>
  <c r="I13"/>
  <c r="I19"/>
  <c r="I22"/>
  <c r="I23"/>
  <c r="I27"/>
  <c r="I29"/>
  <c r="N29" s="1"/>
  <c r="S29" s="1"/>
  <c r="I30"/>
  <c r="I31"/>
  <c r="I34"/>
  <c r="I35"/>
  <c r="I37"/>
  <c r="I38"/>
  <c r="I39"/>
  <c r="I40"/>
  <c r="I41"/>
  <c r="I43"/>
  <c r="I44"/>
  <c r="I45"/>
  <c r="I46"/>
  <c r="I47"/>
  <c r="I48"/>
  <c r="I49"/>
  <c r="I50"/>
  <c r="N50" s="1"/>
  <c r="S50" s="1"/>
  <c r="I51"/>
  <c r="I52"/>
  <c r="N52" s="1"/>
  <c r="S52" s="1"/>
  <c r="I53"/>
  <c r="I54"/>
  <c r="I55"/>
  <c r="I56"/>
  <c r="I57"/>
  <c r="I58"/>
  <c r="I59"/>
  <c r="I60"/>
  <c r="I61"/>
  <c r="N51"/>
  <c r="S51" s="1"/>
  <c r="N37" l="1"/>
  <c r="S37" s="1"/>
  <c r="N41"/>
  <c r="S41" s="1"/>
  <c r="Q15"/>
  <c r="V15" s="1"/>
  <c r="Q28"/>
  <c r="V28" s="1"/>
  <c r="P28"/>
  <c r="U28" s="1"/>
  <c r="Q45"/>
  <c r="V45" s="1"/>
  <c r="Q30"/>
  <c r="V30" s="1"/>
  <c r="Q41"/>
  <c r="V41" s="1"/>
  <c r="O18"/>
  <c r="T18" s="1"/>
  <c r="Z32" s="1"/>
  <c r="N30"/>
  <c r="S30" s="1"/>
  <c r="N40"/>
  <c r="S40" s="1"/>
  <c r="N39"/>
  <c r="S39" s="1"/>
  <c r="N38"/>
  <c r="S38" s="1"/>
  <c r="K49"/>
  <c r="P49" s="1"/>
  <c r="U49" s="1"/>
  <c r="K47"/>
  <c r="P47" s="1"/>
  <c r="U47" s="1"/>
  <c r="L49"/>
  <c r="L47"/>
  <c r="Q47" s="1"/>
  <c r="V47" s="1"/>
  <c r="N45"/>
  <c r="S45" s="1"/>
  <c r="K44"/>
  <c r="P44" s="1"/>
  <c r="U44" s="1"/>
  <c r="L44"/>
  <c r="Q44" s="1"/>
  <c r="V44" s="1"/>
  <c r="I42"/>
  <c r="K42"/>
  <c r="K43"/>
  <c r="K41"/>
  <c r="P41" s="1"/>
  <c r="U41" s="1"/>
  <c r="P43"/>
  <c r="U43" s="1"/>
  <c r="P42"/>
  <c r="U42" s="1"/>
  <c r="I36"/>
  <c r="N36" s="1"/>
  <c r="S36" s="1"/>
  <c r="I32"/>
  <c r="N32" s="1"/>
  <c r="S32" s="1"/>
  <c r="K32"/>
  <c r="P32" s="1"/>
  <c r="U32" s="1"/>
  <c r="L32"/>
  <c r="K33"/>
  <c r="I33"/>
  <c r="N33" s="1"/>
  <c r="S33" s="1"/>
  <c r="L33"/>
  <c r="Q33" s="1"/>
  <c r="V33" s="1"/>
  <c r="K27"/>
  <c r="I25"/>
  <c r="K23"/>
  <c r="I24"/>
  <c r="N24" s="1"/>
  <c r="S24" s="1"/>
  <c r="K24"/>
  <c r="I20"/>
  <c r="N20" s="1"/>
  <c r="S20" s="1"/>
  <c r="I21"/>
  <c r="N21" s="1"/>
  <c r="S21" s="1"/>
  <c r="K22"/>
  <c r="P22" s="1"/>
  <c r="U22" s="1"/>
  <c r="K20"/>
  <c r="P20" s="1"/>
  <c r="U20" s="1"/>
  <c r="K18"/>
  <c r="P18" s="1"/>
  <c r="U18" s="1"/>
  <c r="L18"/>
  <c r="Q18" s="1"/>
  <c r="V18" s="1"/>
  <c r="I15"/>
  <c r="N15" s="1"/>
  <c r="S15" s="1"/>
  <c r="K15"/>
  <c r="P15" s="1"/>
  <c r="U15" s="1"/>
  <c r="I16"/>
  <c r="N16" s="1"/>
  <c r="S16" s="1"/>
  <c r="I14"/>
  <c r="K16"/>
  <c r="P16" s="1"/>
  <c r="U16" s="1"/>
  <c r="K14"/>
  <c r="L16"/>
  <c r="Q16" s="1"/>
  <c r="V16" s="1"/>
  <c r="L14"/>
  <c r="N47"/>
  <c r="S47" s="1"/>
  <c r="N35"/>
  <c r="S35" s="1"/>
  <c r="P25"/>
  <c r="U25" s="1"/>
  <c r="P24"/>
  <c r="U24" s="1"/>
  <c r="Q24"/>
  <c r="V24" s="1"/>
  <c r="Q48"/>
  <c r="V48" s="1"/>
  <c r="Q37"/>
  <c r="V37" s="1"/>
  <c r="Q35"/>
  <c r="V35" s="1"/>
  <c r="P37"/>
  <c r="U37" s="1"/>
  <c r="P36"/>
  <c r="U36" s="1"/>
  <c r="O25"/>
  <c r="T25" s="1"/>
  <c r="O24"/>
  <c r="T24" s="1"/>
  <c r="O23"/>
  <c r="T23" s="1"/>
  <c r="Q22"/>
  <c r="V22" s="1"/>
  <c r="Q34"/>
  <c r="V34" s="1"/>
  <c r="Q32"/>
  <c r="V32" s="1"/>
  <c r="Q46"/>
  <c r="V46" s="1"/>
  <c r="N57"/>
  <c r="S57" s="1"/>
  <c r="P34"/>
  <c r="U34" s="1"/>
  <c r="O33"/>
  <c r="T33" s="1"/>
  <c r="AA41" s="1"/>
  <c r="N43"/>
  <c r="S43" s="1"/>
  <c r="P19"/>
  <c r="U19" s="1"/>
  <c r="N19"/>
  <c r="S19" s="1"/>
  <c r="P30"/>
  <c r="U30" s="1"/>
  <c r="P53"/>
  <c r="U53" s="1"/>
  <c r="Q43"/>
  <c r="V43" s="1"/>
  <c r="P55"/>
  <c r="U55" s="1"/>
  <c r="P39"/>
  <c r="U39" s="1"/>
  <c r="N60"/>
  <c r="S60" s="1"/>
  <c r="N58"/>
  <c r="S58" s="1"/>
  <c r="N56"/>
  <c r="S56" s="1"/>
  <c r="N54"/>
  <c r="S54" s="1"/>
  <c r="N48"/>
  <c r="S48" s="1"/>
  <c r="N46"/>
  <c r="S46" s="1"/>
  <c r="N44"/>
  <c r="S44" s="1"/>
  <c r="N42"/>
  <c r="S42" s="1"/>
  <c r="N34"/>
  <c r="S34" s="1"/>
  <c r="I28"/>
  <c r="N28" s="1"/>
  <c r="S28" s="1"/>
  <c r="I26"/>
  <c r="N26" s="1"/>
  <c r="S26" s="1"/>
  <c r="N22"/>
  <c r="S22" s="1"/>
  <c r="N61"/>
  <c r="S61" s="1"/>
  <c r="N59"/>
  <c r="S59" s="1"/>
  <c r="N55"/>
  <c r="S55" s="1"/>
  <c r="N14"/>
  <c r="S14" s="1"/>
  <c r="K17"/>
  <c r="P17" s="1"/>
  <c r="U17" s="1"/>
  <c r="K21"/>
  <c r="P21" s="1"/>
  <c r="U21" s="1"/>
  <c r="P23"/>
  <c r="U23" s="1"/>
  <c r="K26"/>
  <c r="P26" s="1"/>
  <c r="U26" s="1"/>
  <c r="K31"/>
  <c r="P31" s="1"/>
  <c r="U31" s="1"/>
  <c r="P29"/>
  <c r="U29" s="1"/>
  <c r="P33"/>
  <c r="U33" s="1"/>
  <c r="P35"/>
  <c r="U35" s="1"/>
  <c r="P45"/>
  <c r="U45" s="1"/>
  <c r="P48"/>
  <c r="U48" s="1"/>
  <c r="P52"/>
  <c r="U52" s="1"/>
  <c r="P51"/>
  <c r="U51" s="1"/>
  <c r="P50"/>
  <c r="U50" s="1"/>
  <c r="P54"/>
  <c r="U54" s="1"/>
  <c r="P58"/>
  <c r="U58" s="1"/>
  <c r="Q14"/>
  <c r="V14" s="1"/>
  <c r="L17"/>
  <c r="Q17" s="1"/>
  <c r="V17" s="1"/>
  <c r="Q20"/>
  <c r="V20" s="1"/>
  <c r="AA64" s="1"/>
  <c r="Q23"/>
  <c r="V23" s="1"/>
  <c r="Q27"/>
  <c r="V27" s="1"/>
  <c r="L26"/>
  <c r="Q26" s="1"/>
  <c r="V26" s="1"/>
  <c r="L31"/>
  <c r="Q31" s="1"/>
  <c r="V31" s="1"/>
  <c r="Q29"/>
  <c r="V29" s="1"/>
  <c r="Q39"/>
  <c r="V39" s="1"/>
  <c r="Q42"/>
  <c r="V42" s="1"/>
  <c r="Q49"/>
  <c r="V49" s="1"/>
  <c r="Q36"/>
  <c r="V36" s="1"/>
  <c r="Q52"/>
  <c r="V52" s="1"/>
  <c r="Q57"/>
  <c r="V57" s="1"/>
  <c r="I17"/>
  <c r="N17" s="1"/>
  <c r="S17" s="1"/>
  <c r="O52"/>
  <c r="T52" s="1"/>
  <c r="O51"/>
  <c r="T51" s="1"/>
  <c r="O50"/>
  <c r="T50" s="1"/>
  <c r="O58"/>
  <c r="T58" s="1"/>
  <c r="O57"/>
  <c r="T57" s="1"/>
  <c r="O56"/>
  <c r="T56" s="1"/>
  <c r="O30"/>
  <c r="T30" s="1"/>
  <c r="O29"/>
  <c r="T29" s="1"/>
  <c r="N27"/>
  <c r="S27" s="1"/>
  <c r="N49"/>
  <c r="S49" s="1"/>
  <c r="N31"/>
  <c r="S31" s="1"/>
  <c r="P14"/>
  <c r="U14" s="1"/>
  <c r="P27"/>
  <c r="U27" s="1"/>
  <c r="P40"/>
  <c r="U40" s="1"/>
  <c r="Q38"/>
  <c r="V38" s="1"/>
  <c r="Q61"/>
  <c r="V61" s="1"/>
  <c r="Q60"/>
  <c r="V60" s="1"/>
  <c r="Q59"/>
  <c r="V59" s="1"/>
  <c r="I18"/>
  <c r="N18" s="1"/>
  <c r="S18" s="1"/>
  <c r="O15"/>
  <c r="T15" s="1"/>
  <c r="O22"/>
  <c r="T22" s="1"/>
  <c r="O20"/>
  <c r="T20" s="1"/>
  <c r="O27"/>
  <c r="T27" s="1"/>
  <c r="O39"/>
  <c r="T39" s="1"/>
  <c r="O41"/>
  <c r="T41" s="1"/>
  <c r="O45"/>
  <c r="T45" s="1"/>
  <c r="O53"/>
  <c r="T53" s="1"/>
  <c r="O16"/>
  <c r="T16" s="1"/>
  <c r="O14"/>
  <c r="T14" s="1"/>
  <c r="O21"/>
  <c r="T21" s="1"/>
  <c r="O28"/>
  <c r="T28" s="1"/>
  <c r="O26"/>
  <c r="T26" s="1"/>
  <c r="O40"/>
  <c r="T40" s="1"/>
  <c r="O38"/>
  <c r="T38" s="1"/>
  <c r="O42"/>
  <c r="T42" s="1"/>
  <c r="O46"/>
  <c r="T46" s="1"/>
  <c r="O44"/>
  <c r="T44" s="1"/>
  <c r="O54"/>
  <c r="T54" s="1"/>
  <c r="Z40"/>
  <c r="O37"/>
  <c r="T37" s="1"/>
  <c r="O35"/>
  <c r="T35" s="1"/>
  <c r="O43"/>
  <c r="T43" s="1"/>
  <c r="O49"/>
  <c r="T49" s="1"/>
  <c r="O47"/>
  <c r="T47" s="1"/>
  <c r="O55"/>
  <c r="T55" s="1"/>
  <c r="O61"/>
  <c r="T61" s="1"/>
  <c r="O60"/>
  <c r="T60" s="1"/>
  <c r="O59"/>
  <c r="T59" s="1"/>
  <c r="N25"/>
  <c r="S25" s="1"/>
  <c r="N23"/>
  <c r="S23" s="1"/>
  <c r="Z56" l="1"/>
  <c r="Z48"/>
  <c r="AA33"/>
  <c r="Z33"/>
  <c r="AB56"/>
  <c r="AB65"/>
  <c r="Z65"/>
  <c r="AA71"/>
  <c r="Z72"/>
  <c r="Z73"/>
  <c r="Z50"/>
  <c r="Z57"/>
  <c r="Y58"/>
  <c r="AB32"/>
  <c r="Y26"/>
  <c r="Y18"/>
  <c r="Z25"/>
  <c r="AA18"/>
  <c r="Z26"/>
  <c r="AB18"/>
  <c r="AB26"/>
  <c r="AA73"/>
  <c r="AA50"/>
  <c r="AA58"/>
  <c r="AA66"/>
  <c r="AA26"/>
  <c r="Z18"/>
  <c r="Z58"/>
  <c r="AB25"/>
  <c r="AB72"/>
  <c r="AB49"/>
  <c r="AA72"/>
  <c r="AA25"/>
  <c r="AA65"/>
  <c r="AA17"/>
  <c r="Z49"/>
  <c r="Y41"/>
  <c r="Y57"/>
  <c r="Y33"/>
  <c r="Y49"/>
  <c r="Y17"/>
  <c r="Y65"/>
  <c r="AB40"/>
  <c r="AB71"/>
  <c r="AA24"/>
  <c r="AA32"/>
  <c r="AA16"/>
  <c r="Z64"/>
  <c r="Y16"/>
  <c r="Y56"/>
  <c r="Y64"/>
  <c r="Y48"/>
  <c r="AB57"/>
  <c r="AB17"/>
  <c r="AB64"/>
  <c r="AB48"/>
  <c r="AA49"/>
  <c r="AA56"/>
  <c r="AA40"/>
  <c r="AA57"/>
  <c r="AA48"/>
  <c r="Z71"/>
  <c r="Z66"/>
  <c r="AB34"/>
  <c r="AB42"/>
  <c r="AA34"/>
  <c r="AA42"/>
  <c r="Y73"/>
  <c r="Y66"/>
  <c r="Z42"/>
  <c r="AB66"/>
  <c r="AB58"/>
  <c r="AB50"/>
  <c r="Y42"/>
  <c r="Y50"/>
  <c r="AB73"/>
  <c r="Y34"/>
  <c r="Z17"/>
  <c r="Z34"/>
  <c r="Y25"/>
  <c r="AB16"/>
  <c r="AB24"/>
  <c r="AB33"/>
  <c r="AB41"/>
</calcChain>
</file>

<file path=xl/sharedStrings.xml><?xml version="1.0" encoding="utf-8"?>
<sst xmlns="http://schemas.openxmlformats.org/spreadsheetml/2006/main" count="103" uniqueCount="53">
  <si>
    <t>Rohdaten</t>
  </si>
  <si>
    <t>GFP 3</t>
  </si>
  <si>
    <t>GFP 7</t>
  </si>
  <si>
    <t>GFP14</t>
  </si>
  <si>
    <t>GFP21</t>
  </si>
  <si>
    <t>IHHBMP3</t>
  </si>
  <si>
    <t>IHHBMP 7</t>
  </si>
  <si>
    <t>IHHBMP14</t>
  </si>
  <si>
    <t>IHHBMP 21</t>
  </si>
  <si>
    <t>Col II</t>
  </si>
  <si>
    <t>Col X</t>
  </si>
  <si>
    <t>SOX 9</t>
  </si>
  <si>
    <t>ALP</t>
  </si>
  <si>
    <t>dct Col II</t>
  </si>
  <si>
    <t>dCT Col X</t>
  </si>
  <si>
    <t>dt CT SOX9</t>
  </si>
  <si>
    <t>d CT ALP</t>
  </si>
  <si>
    <t>ddct Col II</t>
  </si>
  <si>
    <t>d CT Col X</t>
  </si>
  <si>
    <t>ddCT SOX 9</t>
  </si>
  <si>
    <t>ddCT ALP</t>
  </si>
  <si>
    <t>Day 3</t>
  </si>
  <si>
    <t>Day 7</t>
  </si>
  <si>
    <t>Day 14</t>
  </si>
  <si>
    <t>Day 21</t>
  </si>
  <si>
    <t>Ratio Coll II</t>
  </si>
  <si>
    <t>Ratio Col X</t>
  </si>
  <si>
    <t>Ratio SOX 9</t>
  </si>
  <si>
    <t>Ratio ALP</t>
  </si>
  <si>
    <t>STABW</t>
  </si>
  <si>
    <t>Mittlewert SOX 9</t>
  </si>
  <si>
    <t>Mittelwert Col II</t>
  </si>
  <si>
    <t>Mittlerwert ALP</t>
  </si>
  <si>
    <t>Ef1a</t>
  </si>
  <si>
    <t>MW EF1 a</t>
  </si>
  <si>
    <t>Mittelwert Col X</t>
  </si>
  <si>
    <t>STABW Col X</t>
  </si>
  <si>
    <t>TGF 3</t>
  </si>
  <si>
    <t>TGF 7</t>
  </si>
  <si>
    <t>TGF 14</t>
  </si>
  <si>
    <t>TGF 21</t>
  </si>
  <si>
    <t>SOX 3</t>
  </si>
  <si>
    <t>SOX 7</t>
  </si>
  <si>
    <t>SOX 14</t>
  </si>
  <si>
    <t>SOX 21</t>
  </si>
  <si>
    <t>BMP 3</t>
  </si>
  <si>
    <t>BMP 7</t>
  </si>
  <si>
    <t>BMP 14</t>
  </si>
  <si>
    <t>BMP 21</t>
  </si>
  <si>
    <t>SOX-9</t>
  </si>
  <si>
    <r>
      <t>TGF-</t>
    </r>
    <r>
      <rPr>
        <sz val="10"/>
        <rFont val="Calibri"/>
        <family val="2"/>
      </rPr>
      <t>β1</t>
    </r>
  </si>
  <si>
    <t>BMP-2</t>
  </si>
  <si>
    <r>
      <t>TGF-</t>
    </r>
    <r>
      <rPr>
        <sz val="10"/>
        <rFont val="Calibri"/>
        <family val="2"/>
      </rPr>
      <t>β</t>
    </r>
    <r>
      <rPr>
        <sz val="7"/>
        <rFont val="Arial"/>
        <family val="2"/>
      </rPr>
      <t>1</t>
    </r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</si>
</sst>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</font>
    <font>
      <sz val="10"/>
      <name val="Calibri"/>
      <family val="2"/>
    </font>
    <font>
      <sz val="7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0" fillId="5" borderId="0" xfId="0" applyFill="1"/>
    <xf numFmtId="0" fontId="0" fillId="5" borderId="0" xfId="0" applyFill="1" applyBorder="1"/>
    <xf numFmtId="0" fontId="0" fillId="6" borderId="0" xfId="0" applyFill="1" applyBorder="1"/>
    <xf numFmtId="0" fontId="4" fillId="2" borderId="0" xfId="0" applyFont="1" applyFill="1" applyBorder="1"/>
    <xf numFmtId="0" fontId="4" fillId="3" borderId="0" xfId="0" applyFont="1" applyFill="1" applyBorder="1"/>
    <xf numFmtId="0" fontId="4" fillId="4" borderId="0" xfId="0" applyFont="1" applyFill="1" applyBorder="1"/>
    <xf numFmtId="0" fontId="4" fillId="5" borderId="0" xfId="0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Collagen II</a:t>
            </a:r>
          </a:p>
        </c:rich>
      </c:tx>
      <c:layout>
        <c:manualLayout>
          <c:xMode val="edge"/>
          <c:yMode val="edge"/>
          <c:x val="0.35415966754155731"/>
          <c:y val="3.6963694448496946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Tabelle1!$X$16</c:f>
              <c:strCache>
                <c:ptCount val="1"/>
                <c:pt idx="0">
                  <c:v>SOX-9</c:v>
                </c:pt>
              </c:strCache>
            </c:strRef>
          </c:tx>
          <c:spPr>
            <a:solidFill>
              <a:schemeClr val="accent2"/>
            </a:solidFill>
          </c:spPr>
          <c:errBars>
            <c:errBarType val="plus"/>
            <c:errValType val="cust"/>
            <c:plus>
              <c:numRef>
                <c:f>Tabelle1!$Y$24:$AB$24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5.0437092378540778E-2</c:v>
                  </c:pt>
                  <c:pt idx="2">
                    <c:v>132.00599511522651</c:v>
                  </c:pt>
                  <c:pt idx="3">
                    <c:v>458.64579773618453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Tabelle1!$Y$15:$AB$15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Tabelle1!$Y$16:$AB$16</c:f>
              <c:numCache>
                <c:formatCode>General</c:formatCode>
                <c:ptCount val="4"/>
                <c:pt idx="0">
                  <c:v>1.2108189679758587E-4</c:v>
                </c:pt>
                <c:pt idx="1">
                  <c:v>6.8649934485872574E-2</c:v>
                </c:pt>
                <c:pt idx="2">
                  <c:v>452.30774705565187</c:v>
                </c:pt>
                <c:pt idx="3">
                  <c:v>1000.9408080286771</c:v>
                </c:pt>
              </c:numCache>
            </c:numRef>
          </c:val>
        </c:ser>
        <c:ser>
          <c:idx val="1"/>
          <c:order val="1"/>
          <c:tx>
            <c:strRef>
              <c:f>Tabelle1!$X$17</c:f>
              <c:strCache>
                <c:ptCount val="1"/>
                <c:pt idx="0">
                  <c:v>TGF-β1</c:v>
                </c:pt>
              </c:strCache>
            </c:strRef>
          </c:tx>
          <c:spPr>
            <a:solidFill>
              <a:schemeClr val="accent3"/>
            </a:solidFill>
          </c:spPr>
          <c:errBars>
            <c:errBarType val="plus"/>
            <c:errValType val="cust"/>
            <c:plus>
              <c:numRef>
                <c:f>Tabelle1!$Y$25:$AB$25</c:f>
                <c:numCache>
                  <c:formatCode>General</c:formatCode>
                  <c:ptCount val="4"/>
                  <c:pt idx="0">
                    <c:v>2.7728132380047828E-4</c:v>
                  </c:pt>
                  <c:pt idx="1">
                    <c:v>7.6993613890998985E-2</c:v>
                  </c:pt>
                  <c:pt idx="2">
                    <c:v>91.709863943283935</c:v>
                  </c:pt>
                  <c:pt idx="3">
                    <c:v>923.43925174002175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Tabelle1!$Y$15:$AB$15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Tabelle1!$Y$17:$AB$17</c:f>
              <c:numCache>
                <c:formatCode>General</c:formatCode>
                <c:ptCount val="4"/>
                <c:pt idx="0">
                  <c:v>8.106587932770311E-4</c:v>
                </c:pt>
                <c:pt idx="1">
                  <c:v>0.20054751254658409</c:v>
                </c:pt>
                <c:pt idx="2">
                  <c:v>2030.5371891624145</c:v>
                </c:pt>
                <c:pt idx="3">
                  <c:v>3969.100726566794</c:v>
                </c:pt>
              </c:numCache>
            </c:numRef>
          </c:val>
        </c:ser>
        <c:ser>
          <c:idx val="2"/>
          <c:order val="2"/>
          <c:tx>
            <c:strRef>
              <c:f>Tabelle1!$X$18</c:f>
              <c:strCache>
                <c:ptCount val="1"/>
                <c:pt idx="0">
                  <c:v>BMP-2</c:v>
                </c:pt>
              </c:strCache>
            </c:strRef>
          </c:tx>
          <c:spPr>
            <a:solidFill>
              <a:srgbClr val="7030A0"/>
            </a:solidFill>
          </c:spPr>
          <c:errBars>
            <c:errBarType val="plus"/>
            <c:errValType val="cust"/>
            <c:plus>
              <c:numRef>
                <c:f>Tabelle1!$Y$26:$AB$26</c:f>
                <c:numCache>
                  <c:formatCode>General</c:formatCode>
                  <c:ptCount val="4"/>
                  <c:pt idx="0">
                    <c:v>6.2894094507033857E-2</c:v>
                  </c:pt>
                  <c:pt idx="1">
                    <c:v>4.1218058739352192E-2</c:v>
                  </c:pt>
                  <c:pt idx="2">
                    <c:v>21.584985334988982</c:v>
                  </c:pt>
                  <c:pt idx="3">
                    <c:v>90.734094378640464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Tabelle1!$Y$15:$AB$15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Tabelle1!$Y$18:$AB$18</c:f>
              <c:numCache>
                <c:formatCode>General</c:formatCode>
                <c:ptCount val="4"/>
                <c:pt idx="0">
                  <c:v>6.2979056197033492E-2</c:v>
                </c:pt>
                <c:pt idx="1">
                  <c:v>5.6880580116342172E-2</c:v>
                </c:pt>
                <c:pt idx="2">
                  <c:v>42.303280198440682</c:v>
                </c:pt>
                <c:pt idx="3">
                  <c:v>189.23927833257008</c:v>
                </c:pt>
              </c:numCache>
            </c:numRef>
          </c:val>
        </c:ser>
        <c:axId val="47716992"/>
        <c:axId val="47751936"/>
      </c:barChart>
      <c:catAx>
        <c:axId val="4771699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751936"/>
        <c:crosses val="autoZero"/>
        <c:auto val="1"/>
        <c:lblAlgn val="ctr"/>
        <c:lblOffset val="100"/>
      </c:catAx>
      <c:valAx>
        <c:axId val="4775193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200">
                    <a:latin typeface="Arial" pitchFamily="34" charset="0"/>
                    <a:cs typeface="Arial" pitchFamily="34" charset="0"/>
                  </a:rPr>
                  <a:t>Ratio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7169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Collagen X</a:t>
            </a:r>
          </a:p>
        </c:rich>
      </c:tx>
      <c:layout>
        <c:manualLayout>
          <c:xMode val="edge"/>
          <c:yMode val="edge"/>
          <c:x val="0.35137489063867017"/>
          <c:y val="4.1584156254559065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Tabelle1!$X$32</c:f>
              <c:strCache>
                <c:ptCount val="1"/>
                <c:pt idx="0">
                  <c:v>SOX-9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Tabelle1!$Y$31:$AB$31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Tabelle1!$Y$32:$AB$32</c:f>
              <c:numCache>
                <c:formatCode>General</c:formatCode>
                <c:ptCount val="4"/>
                <c:pt idx="0">
                  <c:v>0</c:v>
                </c:pt>
                <c:pt idx="1">
                  <c:v>0.56104611626912815</c:v>
                </c:pt>
                <c:pt idx="2">
                  <c:v>2.9517354755501272E-2</c:v>
                </c:pt>
                <c:pt idx="3">
                  <c:v>0.42604599721897657</c:v>
                </c:pt>
              </c:numCache>
            </c:numRef>
          </c:val>
        </c:ser>
        <c:ser>
          <c:idx val="1"/>
          <c:order val="1"/>
          <c:tx>
            <c:strRef>
              <c:f>Tabelle1!$X$33</c:f>
              <c:strCache>
                <c:ptCount val="1"/>
                <c:pt idx="0">
                  <c:v>TGF-β1</c:v>
                </c:pt>
              </c:strCache>
            </c:strRef>
          </c:tx>
          <c:spPr>
            <a:solidFill>
              <a:schemeClr val="accent3"/>
            </a:solidFill>
          </c:spPr>
          <c:errBars>
            <c:errBarType val="plus"/>
            <c:errValType val="cust"/>
            <c:plus>
              <c:numRef>
                <c:f>Tabelle1!$Y$41:$AB$41</c:f>
                <c:numCache>
                  <c:formatCode>General</c:formatCode>
                  <c:ptCount val="4"/>
                  <c:pt idx="0">
                    <c:v>8.8160284622930049E-4</c:v>
                  </c:pt>
                  <c:pt idx="1">
                    <c:v>1.3705683289354491</c:v>
                  </c:pt>
                  <c:pt idx="2">
                    <c:v>4.5467845192154037</c:v>
                  </c:pt>
                  <c:pt idx="3">
                    <c:v>724.06522834544819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Tabelle1!$Y$31:$AB$31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Tabelle1!$Y$33:$AB$33</c:f>
              <c:numCache>
                <c:formatCode>General</c:formatCode>
                <c:ptCount val="4"/>
                <c:pt idx="0">
                  <c:v>4.5325470483534806E-3</c:v>
                </c:pt>
                <c:pt idx="1">
                  <c:v>3.7929458524212714</c:v>
                </c:pt>
                <c:pt idx="2">
                  <c:v>9.61924635423442</c:v>
                </c:pt>
                <c:pt idx="3">
                  <c:v>5729.77839557482</c:v>
                </c:pt>
              </c:numCache>
            </c:numRef>
          </c:val>
        </c:ser>
        <c:ser>
          <c:idx val="2"/>
          <c:order val="2"/>
          <c:tx>
            <c:strRef>
              <c:f>Tabelle1!$X$34</c:f>
              <c:strCache>
                <c:ptCount val="1"/>
                <c:pt idx="0">
                  <c:v>BMP-2</c:v>
                </c:pt>
              </c:strCache>
            </c:strRef>
          </c:tx>
          <c:spPr>
            <a:solidFill>
              <a:schemeClr val="accent4"/>
            </a:solidFill>
          </c:spPr>
          <c:errBars>
            <c:errBarType val="plus"/>
            <c:errValType val="cust"/>
            <c:plus>
              <c:numRef>
                <c:f>Tabelle1!$Y$42:$AB$42</c:f>
                <c:numCache>
                  <c:formatCode>General</c:formatCode>
                  <c:ptCount val="4"/>
                  <c:pt idx="0">
                    <c:v>1.3806288487138731E-4</c:v>
                  </c:pt>
                  <c:pt idx="1">
                    <c:v>8.722723410530038E-2</c:v>
                  </c:pt>
                  <c:pt idx="2">
                    <c:v>0.60468348451636522</c:v>
                  </c:pt>
                  <c:pt idx="3">
                    <c:v>99.31851235935801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Tabelle1!$Y$31:$AB$31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Tabelle1!$Y$34:$AB$34</c:f>
              <c:numCache>
                <c:formatCode>General</c:formatCode>
                <c:ptCount val="4"/>
                <c:pt idx="0">
                  <c:v>2.358540226150643E-4</c:v>
                </c:pt>
                <c:pt idx="1">
                  <c:v>0.19397897706768372</c:v>
                </c:pt>
                <c:pt idx="2">
                  <c:v>2.6219614334434591</c:v>
                </c:pt>
                <c:pt idx="3">
                  <c:v>1289.8051497081067</c:v>
                </c:pt>
              </c:numCache>
            </c:numRef>
          </c:val>
        </c:ser>
        <c:axId val="81031552"/>
        <c:axId val="81033472"/>
      </c:barChart>
      <c:catAx>
        <c:axId val="81031552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33472"/>
        <c:crosses val="autoZero"/>
        <c:auto val="1"/>
        <c:lblAlgn val="ctr"/>
        <c:lblOffset val="100"/>
      </c:catAx>
      <c:valAx>
        <c:axId val="810334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200">
                    <a:latin typeface="Arial" pitchFamily="34" charset="0"/>
                    <a:cs typeface="Arial" pitchFamily="34" charset="0"/>
                  </a:rPr>
                  <a:t>Ratio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103155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SOX-9</a:t>
            </a:r>
          </a:p>
        </c:rich>
      </c:tx>
      <c:layout>
        <c:manualLayout>
          <c:xMode val="edge"/>
          <c:yMode val="edge"/>
          <c:x val="0.38609033245844276"/>
          <c:y val="5.0825079866683304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Tabelle1!$X$48</c:f>
              <c:strCache>
                <c:ptCount val="1"/>
                <c:pt idx="0">
                  <c:v>SOX-9</c:v>
                </c:pt>
              </c:strCache>
            </c:strRef>
          </c:tx>
          <c:spPr>
            <a:solidFill>
              <a:schemeClr val="accent2"/>
            </a:solidFill>
          </c:spPr>
          <c:errBars>
            <c:errBarType val="plus"/>
            <c:errValType val="cust"/>
            <c:plus>
              <c:numRef>
                <c:f>Tabelle1!$Y$56:$AB$56</c:f>
                <c:numCache>
                  <c:formatCode>General</c:formatCode>
                  <c:ptCount val="4"/>
                  <c:pt idx="0">
                    <c:v>3.40568168450749E-3</c:v>
                  </c:pt>
                  <c:pt idx="1">
                    <c:v>0.45508033540216158</c:v>
                  </c:pt>
                  <c:pt idx="2">
                    <c:v>13.693122666591306</c:v>
                  </c:pt>
                  <c:pt idx="3">
                    <c:v>29.655572416467521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Tabelle1!$Y$47:$AB$47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Tabelle1!$Y$48:$AB$48</c:f>
              <c:numCache>
                <c:formatCode>General</c:formatCode>
                <c:ptCount val="4"/>
                <c:pt idx="0">
                  <c:v>1.4109831842780149E-2</c:v>
                </c:pt>
                <c:pt idx="1">
                  <c:v>3.5270550072683577</c:v>
                </c:pt>
                <c:pt idx="2">
                  <c:v>22.535631837176371</c:v>
                </c:pt>
                <c:pt idx="3">
                  <c:v>97.914745321857069</c:v>
                </c:pt>
              </c:numCache>
            </c:numRef>
          </c:val>
        </c:ser>
        <c:ser>
          <c:idx val="1"/>
          <c:order val="1"/>
          <c:tx>
            <c:strRef>
              <c:f>Tabelle1!$X$49</c:f>
              <c:strCache>
                <c:ptCount val="1"/>
                <c:pt idx="0">
                  <c:v>TGF-β1</c:v>
                </c:pt>
              </c:strCache>
            </c:strRef>
          </c:tx>
          <c:spPr>
            <a:solidFill>
              <a:schemeClr val="accent3"/>
            </a:solidFill>
          </c:spPr>
          <c:errBars>
            <c:errBarType val="plus"/>
            <c:errValType val="cust"/>
            <c:plus>
              <c:numRef>
                <c:f>Tabelle1!$Y$57:$AB$57</c:f>
                <c:numCache>
                  <c:formatCode>General</c:formatCode>
                  <c:ptCount val="4"/>
                  <c:pt idx="0">
                    <c:v>5.461282213261074E-4</c:v>
                  </c:pt>
                  <c:pt idx="1">
                    <c:v>1.6177942949116127E-2</c:v>
                  </c:pt>
                  <c:pt idx="2">
                    <c:v>9.809723213063279</c:v>
                  </c:pt>
                  <c:pt idx="3">
                    <c:v>25.189624285341338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Tabelle1!$Y$47:$AB$47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Tabelle1!$Y$49:$AB$49</c:f>
              <c:numCache>
                <c:formatCode>General</c:formatCode>
                <c:ptCount val="4"/>
                <c:pt idx="0">
                  <c:v>1.1568186025535264E-3</c:v>
                </c:pt>
                <c:pt idx="1">
                  <c:v>5.7826372597886776E-2</c:v>
                </c:pt>
                <c:pt idx="2">
                  <c:v>17.555464746376369</c:v>
                </c:pt>
                <c:pt idx="3">
                  <c:v>48.935412993112436</c:v>
                </c:pt>
              </c:numCache>
            </c:numRef>
          </c:val>
        </c:ser>
        <c:ser>
          <c:idx val="2"/>
          <c:order val="2"/>
          <c:tx>
            <c:strRef>
              <c:f>Tabelle1!$X$50</c:f>
              <c:strCache>
                <c:ptCount val="1"/>
                <c:pt idx="0">
                  <c:v>BMP-2</c:v>
                </c:pt>
              </c:strCache>
            </c:strRef>
          </c:tx>
          <c:spPr>
            <a:solidFill>
              <a:schemeClr val="accent4"/>
            </a:solidFill>
          </c:spPr>
          <c:errBars>
            <c:errBarType val="plus"/>
            <c:errValType val="cust"/>
            <c:plus>
              <c:numRef>
                <c:f>Tabelle1!$Y$58:$AB$58</c:f>
                <c:numCache>
                  <c:formatCode>General</c:formatCode>
                  <c:ptCount val="4"/>
                  <c:pt idx="0">
                    <c:v>8.2823739553851451E-3</c:v>
                  </c:pt>
                  <c:pt idx="1">
                    <c:v>4.2077942767923426E-2</c:v>
                  </c:pt>
                  <c:pt idx="2">
                    <c:v>8.0206940327099225</c:v>
                  </c:pt>
                  <c:pt idx="3">
                    <c:v>0.10250583519607116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Tabelle1!$Y$47:$AB$47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Tabelle1!$Y$50:$AB$50</c:f>
              <c:numCache>
                <c:formatCode>General</c:formatCode>
                <c:ptCount val="4"/>
                <c:pt idx="0">
                  <c:v>5.1847907855480718E-3</c:v>
                </c:pt>
                <c:pt idx="1">
                  <c:v>6.1151553942061843E-2</c:v>
                </c:pt>
                <c:pt idx="2">
                  <c:v>6.1491650530172377</c:v>
                </c:pt>
                <c:pt idx="3">
                  <c:v>0.47032604640608144</c:v>
                </c:pt>
              </c:numCache>
            </c:numRef>
          </c:val>
        </c:ser>
        <c:axId val="82519936"/>
        <c:axId val="82533760"/>
      </c:barChart>
      <c:catAx>
        <c:axId val="82519936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33760"/>
        <c:crosses val="autoZero"/>
        <c:auto val="1"/>
        <c:lblAlgn val="ctr"/>
        <c:lblOffset val="100"/>
      </c:catAx>
      <c:valAx>
        <c:axId val="82533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200">
                    <a:latin typeface="Arial" pitchFamily="34" charset="0"/>
                    <a:cs typeface="Arial" pitchFamily="34" charset="0"/>
                  </a:rPr>
                  <a:t>Ratio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1993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>
                <a:latin typeface="Arial" pitchFamily="34" charset="0"/>
                <a:cs typeface="Arial" pitchFamily="34" charset="0"/>
              </a:rPr>
              <a:t>Alkaline phosphatase</a:t>
            </a:r>
          </a:p>
        </c:rich>
      </c:tx>
      <c:layout>
        <c:manualLayout>
          <c:xMode val="edge"/>
          <c:yMode val="edge"/>
          <c:x val="0.20410411198600176"/>
          <c:y val="5.5445541672745423E-2"/>
        </c:manualLayout>
      </c:layout>
      <c:overlay val="1"/>
    </c:title>
    <c:plotArea>
      <c:layout/>
      <c:barChart>
        <c:barDir val="col"/>
        <c:grouping val="clustered"/>
        <c:ser>
          <c:idx val="0"/>
          <c:order val="0"/>
          <c:tx>
            <c:strRef>
              <c:f>Tabelle1!$X$64</c:f>
              <c:strCache>
                <c:ptCount val="1"/>
                <c:pt idx="0">
                  <c:v>SOX-9</c:v>
                </c:pt>
              </c:strCache>
            </c:strRef>
          </c:tx>
          <c:spPr>
            <a:solidFill>
              <a:schemeClr val="accent2"/>
            </a:solidFill>
          </c:spPr>
          <c:cat>
            <c:strRef>
              <c:f>Tabelle1!$Y$63:$AB$63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Tabelle1!$Y$64:$AB$64</c:f>
              <c:numCache>
                <c:formatCode>General</c:formatCode>
                <c:ptCount val="4"/>
                <c:pt idx="0">
                  <c:v>1.0171667245586969E-4</c:v>
                </c:pt>
                <c:pt idx="1">
                  <c:v>1.7147609399167407</c:v>
                </c:pt>
                <c:pt idx="2">
                  <c:v>0.11706162765172473</c:v>
                </c:pt>
                <c:pt idx="3">
                  <c:v>0.70581523369791521</c:v>
                </c:pt>
              </c:numCache>
            </c:numRef>
          </c:val>
        </c:ser>
        <c:ser>
          <c:idx val="1"/>
          <c:order val="1"/>
          <c:tx>
            <c:strRef>
              <c:f>Tabelle1!$X$65</c:f>
              <c:strCache>
                <c:ptCount val="1"/>
                <c:pt idx="0">
                  <c:v>TGF-β1</c:v>
                </c:pt>
              </c:strCache>
            </c:strRef>
          </c:tx>
          <c:spPr>
            <a:solidFill>
              <a:schemeClr val="accent3"/>
            </a:solidFill>
          </c:spPr>
          <c:errBars>
            <c:errBarType val="plus"/>
            <c:errValType val="cust"/>
            <c:plus>
              <c:numRef>
                <c:f>Tabelle1!$Y$72:$AB$72</c:f>
                <c:numCache>
                  <c:formatCode>General</c:formatCode>
                  <c:ptCount val="4"/>
                  <c:pt idx="0">
                    <c:v>0</c:v>
                  </c:pt>
                  <c:pt idx="1">
                    <c:v>9.0665183634215982E-2</c:v>
                  </c:pt>
                  <c:pt idx="2">
                    <c:v>60.525512434352287</c:v>
                  </c:pt>
                  <c:pt idx="3">
                    <c:v>83.06725457598553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Tabelle1!$Y$63:$AB$63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Tabelle1!$Y$65:$AB$65</c:f>
              <c:numCache>
                <c:formatCode>General</c:formatCode>
                <c:ptCount val="4"/>
                <c:pt idx="0">
                  <c:v>5.3872681991487894E-4</c:v>
                </c:pt>
                <c:pt idx="1">
                  <c:v>0.30687120013068253</c:v>
                </c:pt>
                <c:pt idx="2">
                  <c:v>96.610367181570624</c:v>
                </c:pt>
                <c:pt idx="3">
                  <c:v>373.94614960725858</c:v>
                </c:pt>
              </c:numCache>
            </c:numRef>
          </c:val>
        </c:ser>
        <c:ser>
          <c:idx val="2"/>
          <c:order val="2"/>
          <c:tx>
            <c:strRef>
              <c:f>Tabelle1!$X$66</c:f>
              <c:strCache>
                <c:ptCount val="1"/>
                <c:pt idx="0">
                  <c:v>BMP-2</c:v>
                </c:pt>
              </c:strCache>
            </c:strRef>
          </c:tx>
          <c:spPr>
            <a:solidFill>
              <a:schemeClr val="accent4"/>
            </a:solidFill>
          </c:spPr>
          <c:errBars>
            <c:errBarType val="plus"/>
            <c:errValType val="cust"/>
            <c:plus>
              <c:numRef>
                <c:f>Tabelle1!$Y$73:$AB$73</c:f>
                <c:numCache>
                  <c:formatCode>General</c:formatCode>
                  <c:ptCount val="4"/>
                  <c:pt idx="0">
                    <c:v>1.7935618597987833E-2</c:v>
                  </c:pt>
                  <c:pt idx="1">
                    <c:v>7.4535397039822482E-2</c:v>
                  </c:pt>
                  <c:pt idx="2">
                    <c:v>72.682810703432224</c:v>
                  </c:pt>
                  <c:pt idx="3">
                    <c:v>68.532100580761607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</c:errBars>
          <c:cat>
            <c:strRef>
              <c:f>Tabelle1!$Y$63:$AB$63</c:f>
              <c:strCache>
                <c:ptCount val="4"/>
                <c:pt idx="0">
                  <c:v>Day 3</c:v>
                </c:pt>
                <c:pt idx="1">
                  <c:v>Day 7</c:v>
                </c:pt>
                <c:pt idx="2">
                  <c:v>Day 14</c:v>
                </c:pt>
                <c:pt idx="3">
                  <c:v>Day 21</c:v>
                </c:pt>
              </c:strCache>
            </c:strRef>
          </c:cat>
          <c:val>
            <c:numRef>
              <c:f>Tabelle1!$Y$66:$AB$66</c:f>
              <c:numCache>
                <c:formatCode>General</c:formatCode>
                <c:ptCount val="4"/>
                <c:pt idx="0">
                  <c:v>0.10228431323725251</c:v>
                </c:pt>
                <c:pt idx="1">
                  <c:v>0.46753381848773018</c:v>
                </c:pt>
                <c:pt idx="2">
                  <c:v>281.5994896759313</c:v>
                </c:pt>
                <c:pt idx="3">
                  <c:v>454.52972298570938</c:v>
                </c:pt>
              </c:numCache>
            </c:numRef>
          </c:val>
        </c:ser>
        <c:axId val="82531840"/>
        <c:axId val="82537856"/>
      </c:barChart>
      <c:catAx>
        <c:axId val="82531840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37856"/>
        <c:crosses val="autoZero"/>
        <c:auto val="1"/>
        <c:lblAlgn val="ctr"/>
        <c:lblOffset val="100"/>
      </c:catAx>
      <c:valAx>
        <c:axId val="82537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sz="1200">
                    <a:latin typeface="Arial" pitchFamily="34" charset="0"/>
                    <a:cs typeface="Arial" pitchFamily="34" charset="0"/>
                  </a:rPr>
                  <a:t>Ratio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b="1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253184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 b="1" i="1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285750</xdr:colOff>
      <xdr:row>6</xdr:row>
      <xdr:rowOff>136072</xdr:rowOff>
    </xdr:from>
    <xdr:to>
      <xdr:col>36</xdr:col>
      <xdr:colOff>285750</xdr:colOff>
      <xdr:row>23</xdr:row>
      <xdr:rowOff>108858</xdr:rowOff>
    </xdr:to>
    <xdr:graphicFrame macro="">
      <xdr:nvGraphicFramePr>
        <xdr:cNvPr id="10" name="Diagram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108857</xdr:colOff>
      <xdr:row>26</xdr:row>
      <xdr:rowOff>122463</xdr:rowOff>
    </xdr:from>
    <xdr:to>
      <xdr:col>36</xdr:col>
      <xdr:colOff>108857</xdr:colOff>
      <xdr:row>43</xdr:row>
      <xdr:rowOff>95249</xdr:rowOff>
    </xdr:to>
    <xdr:graphicFrame macro="">
      <xdr:nvGraphicFramePr>
        <xdr:cNvPr id="11" name="Diagram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258535</xdr:colOff>
      <xdr:row>44</xdr:row>
      <xdr:rowOff>40822</xdr:rowOff>
    </xdr:from>
    <xdr:to>
      <xdr:col>36</xdr:col>
      <xdr:colOff>258535</xdr:colOff>
      <xdr:row>61</xdr:row>
      <xdr:rowOff>13607</xdr:rowOff>
    </xdr:to>
    <xdr:graphicFrame macro="">
      <xdr:nvGraphicFramePr>
        <xdr:cNvPr id="12" name="Diagram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</xdr:col>
      <xdr:colOff>285750</xdr:colOff>
      <xdr:row>62</xdr:row>
      <xdr:rowOff>27215</xdr:rowOff>
    </xdr:from>
    <xdr:to>
      <xdr:col>36</xdr:col>
      <xdr:colOff>285750</xdr:colOff>
      <xdr:row>79</xdr:row>
      <xdr:rowOff>1</xdr:rowOff>
    </xdr:to>
    <xdr:graphicFrame macro="">
      <xdr:nvGraphicFramePr>
        <xdr:cNvPr id="13" name="Diagram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topLeftCell="J27" zoomScale="70" workbookViewId="0">
      <selection activeCell="AM74" sqref="AM74"/>
    </sheetView>
  </sheetViews>
  <sheetFormatPr baseColWidth="10" defaultColWidth="8.5703125" defaultRowHeight="12.75"/>
  <sheetData>
    <row r="1" spans="1:28">
      <c r="A1" t="s">
        <v>0</v>
      </c>
      <c r="B1" t="s">
        <v>33</v>
      </c>
      <c r="C1" t="s">
        <v>34</v>
      </c>
      <c r="D1" t="s">
        <v>9</v>
      </c>
      <c r="E1" t="s">
        <v>10</v>
      </c>
      <c r="F1" t="s">
        <v>11</v>
      </c>
      <c r="G1" t="s">
        <v>12</v>
      </c>
      <c r="I1" t="s">
        <v>13</v>
      </c>
      <c r="J1" t="s">
        <v>14</v>
      </c>
      <c r="K1" t="s">
        <v>15</v>
      </c>
      <c r="L1" t="s">
        <v>16</v>
      </c>
      <c r="N1" t="s">
        <v>17</v>
      </c>
      <c r="O1" t="s">
        <v>18</v>
      </c>
      <c r="P1" t="s">
        <v>19</v>
      </c>
      <c r="Q1" t="s">
        <v>20</v>
      </c>
      <c r="S1" s="1" t="s">
        <v>25</v>
      </c>
      <c r="T1" s="1" t="s">
        <v>26</v>
      </c>
      <c r="U1" s="1" t="s">
        <v>27</v>
      </c>
      <c r="V1" s="1" t="s">
        <v>28</v>
      </c>
    </row>
    <row r="2" spans="1:28">
      <c r="A2" t="s">
        <v>1</v>
      </c>
      <c r="B2">
        <v>34.17</v>
      </c>
      <c r="C2">
        <f>AVERAGE(B2:B4)</f>
        <v>35.053333333333335</v>
      </c>
      <c r="D2">
        <v>27.73</v>
      </c>
      <c r="E2">
        <v>23.85</v>
      </c>
      <c r="F2">
        <v>25.62</v>
      </c>
      <c r="G2">
        <v>24.72</v>
      </c>
      <c r="I2">
        <f>D2-C2</f>
        <v>-7.3233333333333341</v>
      </c>
      <c r="J2">
        <f>E2-C2</f>
        <v>-11.203333333333333</v>
      </c>
      <c r="K2">
        <f>F2-C2</f>
        <v>-9.4333333333333336</v>
      </c>
      <c r="L2">
        <f>G2-C2</f>
        <v>-10.333333333333336</v>
      </c>
      <c r="S2" s="1"/>
      <c r="T2" s="1"/>
      <c r="U2" s="1"/>
      <c r="V2" s="1"/>
    </row>
    <row r="3" spans="1:28">
      <c r="B3">
        <v>35.479999999999997</v>
      </c>
      <c r="C3">
        <f>AVERAGE(B2:B4)</f>
        <v>35.053333333333335</v>
      </c>
      <c r="D3">
        <v>29.11</v>
      </c>
      <c r="E3">
        <v>25.2</v>
      </c>
      <c r="F3">
        <v>26.1</v>
      </c>
      <c r="G3">
        <v>25.06</v>
      </c>
      <c r="I3">
        <f t="shared" ref="I3:I61" si="0">D3-C3</f>
        <v>-5.9433333333333351</v>
      </c>
      <c r="J3">
        <f t="shared" ref="J3:J61" si="1">E3-C3</f>
        <v>-9.8533333333333353</v>
      </c>
      <c r="K3">
        <f t="shared" ref="K3:K61" si="2">F3-C3</f>
        <v>-8.9533333333333331</v>
      </c>
      <c r="L3">
        <f t="shared" ref="L3:L61" si="3">G3-C3</f>
        <v>-9.9933333333333358</v>
      </c>
      <c r="S3" s="1"/>
      <c r="T3" s="1"/>
      <c r="U3" s="1"/>
      <c r="V3" s="1"/>
    </row>
    <row r="4" spans="1:28">
      <c r="B4">
        <v>35.51</v>
      </c>
      <c r="C4">
        <f>AVERAGE(B2:B4)</f>
        <v>35.053333333333335</v>
      </c>
      <c r="D4">
        <v>28.37</v>
      </c>
      <c r="E4">
        <v>25.08</v>
      </c>
      <c r="F4">
        <v>26.48</v>
      </c>
      <c r="G4">
        <v>25.06</v>
      </c>
      <c r="I4">
        <f t="shared" si="0"/>
        <v>-6.6833333333333336</v>
      </c>
      <c r="J4">
        <f t="shared" si="1"/>
        <v>-9.9733333333333363</v>
      </c>
      <c r="K4">
        <f t="shared" si="2"/>
        <v>-8.5733333333333341</v>
      </c>
      <c r="L4">
        <f t="shared" si="3"/>
        <v>-9.9933333333333358</v>
      </c>
      <c r="S4" s="1"/>
      <c r="T4" s="1"/>
      <c r="U4" s="1"/>
      <c r="V4" s="1"/>
    </row>
    <row r="5" spans="1:28">
      <c r="A5" t="s">
        <v>2</v>
      </c>
      <c r="B5">
        <v>21.72</v>
      </c>
      <c r="C5">
        <f>AVERAGE(B5:B7)</f>
        <v>24.689999999999998</v>
      </c>
      <c r="D5">
        <v>24.66</v>
      </c>
      <c r="E5">
        <v>24.54</v>
      </c>
      <c r="F5">
        <v>22.53</v>
      </c>
      <c r="G5">
        <v>23.54</v>
      </c>
      <c r="I5">
        <f t="shared" si="0"/>
        <v>-2.9999999999997584E-2</v>
      </c>
      <c r="J5">
        <f t="shared" si="1"/>
        <v>-0.14999999999999858</v>
      </c>
      <c r="K5">
        <f t="shared" si="2"/>
        <v>-2.1599999999999966</v>
      </c>
      <c r="L5">
        <f t="shared" si="3"/>
        <v>-1.1499999999999986</v>
      </c>
      <c r="S5" s="1"/>
      <c r="T5" s="1"/>
      <c r="U5" s="1"/>
      <c r="V5" s="1"/>
    </row>
    <row r="6" spans="1:28">
      <c r="B6">
        <v>25.21</v>
      </c>
      <c r="C6">
        <f>AVERAGE(B5:B7)</f>
        <v>24.689999999999998</v>
      </c>
      <c r="D6">
        <v>24.94</v>
      </c>
      <c r="E6">
        <v>25.35</v>
      </c>
      <c r="F6">
        <v>22.43</v>
      </c>
      <c r="G6">
        <v>23.5</v>
      </c>
      <c r="I6">
        <f t="shared" si="0"/>
        <v>0.25000000000000355</v>
      </c>
      <c r="J6">
        <f t="shared" si="1"/>
        <v>0.66000000000000369</v>
      </c>
      <c r="K6">
        <f t="shared" si="2"/>
        <v>-2.259999999999998</v>
      </c>
      <c r="L6">
        <f t="shared" si="3"/>
        <v>-1.1899999999999977</v>
      </c>
      <c r="S6" s="1"/>
      <c r="T6" s="1"/>
      <c r="U6" s="1"/>
      <c r="V6" s="1"/>
    </row>
    <row r="7" spans="1:28">
      <c r="B7">
        <v>27.14</v>
      </c>
      <c r="C7">
        <f>AVERAGE(B5:B7)</f>
        <v>24.689999999999998</v>
      </c>
      <c r="D7">
        <v>24.01</v>
      </c>
      <c r="E7">
        <v>25.27</v>
      </c>
      <c r="F7">
        <v>22.75</v>
      </c>
      <c r="G7">
        <v>24.05</v>
      </c>
      <c r="I7">
        <f t="shared" si="0"/>
        <v>-0.67999999999999616</v>
      </c>
      <c r="J7">
        <f t="shared" si="1"/>
        <v>0.58000000000000185</v>
      </c>
      <c r="K7">
        <f t="shared" si="2"/>
        <v>-1.9399999999999977</v>
      </c>
      <c r="L7">
        <f t="shared" si="3"/>
        <v>-0.63999999999999702</v>
      </c>
      <c r="S7" s="1"/>
      <c r="T7" s="1"/>
      <c r="U7" s="1"/>
      <c r="V7" s="1"/>
    </row>
    <row r="8" spans="1:28">
      <c r="A8" t="s">
        <v>3</v>
      </c>
      <c r="B8">
        <v>27.46</v>
      </c>
      <c r="C8">
        <f>AVERAGE(B8:B10)</f>
        <v>23.64</v>
      </c>
      <c r="D8">
        <v>26.27</v>
      </c>
      <c r="E8">
        <v>22.32</v>
      </c>
      <c r="F8">
        <v>24.58</v>
      </c>
      <c r="G8">
        <v>23.13</v>
      </c>
      <c r="I8">
        <f t="shared" si="0"/>
        <v>2.629999999999999</v>
      </c>
      <c r="J8">
        <f t="shared" si="1"/>
        <v>-1.3200000000000003</v>
      </c>
      <c r="K8">
        <f t="shared" si="2"/>
        <v>0.93999999999999773</v>
      </c>
      <c r="L8">
        <f t="shared" si="3"/>
        <v>-0.51000000000000156</v>
      </c>
      <c r="S8" s="1"/>
      <c r="T8" s="1"/>
      <c r="U8" s="1"/>
      <c r="V8" s="1"/>
    </row>
    <row r="9" spans="1:28">
      <c r="B9">
        <v>21.94</v>
      </c>
      <c r="C9">
        <f>AVERAGE(B8:B10)</f>
        <v>23.64</v>
      </c>
      <c r="D9">
        <v>26.81</v>
      </c>
      <c r="E9">
        <v>22.43</v>
      </c>
      <c r="F9">
        <v>25.11</v>
      </c>
      <c r="G9">
        <v>23.19</v>
      </c>
      <c r="I9">
        <f t="shared" si="0"/>
        <v>3.1699999999999982</v>
      </c>
      <c r="J9">
        <f t="shared" si="1"/>
        <v>-1.2100000000000009</v>
      </c>
      <c r="K9">
        <f t="shared" si="2"/>
        <v>1.4699999999999989</v>
      </c>
      <c r="L9">
        <f t="shared" si="3"/>
        <v>-0.44999999999999929</v>
      </c>
      <c r="S9" s="1"/>
      <c r="T9" s="1"/>
      <c r="U9" s="1"/>
      <c r="V9" s="1"/>
    </row>
    <row r="10" spans="1:28">
      <c r="B10">
        <v>21.52</v>
      </c>
      <c r="C10">
        <f>AVERAGE(B8:B10)</f>
        <v>23.64</v>
      </c>
      <c r="D10">
        <v>26.73</v>
      </c>
      <c r="E10">
        <v>22.76</v>
      </c>
      <c r="F10">
        <v>24.7</v>
      </c>
      <c r="G10">
        <v>23.07</v>
      </c>
      <c r="I10">
        <f t="shared" si="0"/>
        <v>3.09</v>
      </c>
      <c r="J10">
        <f t="shared" si="1"/>
        <v>-0.87999999999999901</v>
      </c>
      <c r="K10">
        <f t="shared" si="2"/>
        <v>1.0599999999999987</v>
      </c>
      <c r="L10">
        <f t="shared" si="3"/>
        <v>-0.57000000000000028</v>
      </c>
      <c r="S10" s="1"/>
      <c r="T10" s="1"/>
      <c r="U10" s="1"/>
      <c r="V10" s="1"/>
    </row>
    <row r="11" spans="1:28">
      <c r="A11" t="s">
        <v>4</v>
      </c>
      <c r="B11">
        <v>21.82</v>
      </c>
      <c r="C11">
        <f>AVERAGE(B11:B13)</f>
        <v>20.97666666666667</v>
      </c>
      <c r="D11">
        <v>24.22</v>
      </c>
      <c r="E11">
        <v>24.22</v>
      </c>
      <c r="F11">
        <v>23.72</v>
      </c>
      <c r="G11">
        <v>23.32</v>
      </c>
      <c r="I11">
        <f t="shared" si="0"/>
        <v>3.2433333333333287</v>
      </c>
      <c r="J11">
        <f t="shared" si="1"/>
        <v>3.2433333333333287</v>
      </c>
      <c r="K11">
        <f t="shared" si="2"/>
        <v>2.7433333333333287</v>
      </c>
      <c r="L11">
        <f t="shared" si="3"/>
        <v>2.3433333333333302</v>
      </c>
      <c r="S11" s="1"/>
      <c r="T11" s="1"/>
      <c r="U11" s="1"/>
      <c r="V11" s="1"/>
    </row>
    <row r="12" spans="1:28">
      <c r="B12">
        <v>23.13</v>
      </c>
      <c r="C12">
        <f>AVERAGE(B11:B13)</f>
        <v>20.97666666666667</v>
      </c>
      <c r="D12">
        <v>24.34</v>
      </c>
      <c r="E12">
        <v>24.72</v>
      </c>
      <c r="F12">
        <v>24.31</v>
      </c>
      <c r="G12">
        <v>23.44</v>
      </c>
      <c r="I12">
        <f t="shared" si="0"/>
        <v>3.3633333333333297</v>
      </c>
      <c r="J12">
        <f t="shared" si="1"/>
        <v>3.7433333333333287</v>
      </c>
      <c r="K12">
        <f t="shared" si="2"/>
        <v>3.3333333333333286</v>
      </c>
      <c r="L12">
        <f t="shared" si="3"/>
        <v>2.4633333333333312</v>
      </c>
      <c r="S12" s="1"/>
      <c r="T12" s="1"/>
      <c r="U12" s="1"/>
      <c r="V12" s="1"/>
    </row>
    <row r="13" spans="1:28">
      <c r="B13">
        <v>17.98</v>
      </c>
      <c r="C13">
        <f>AVERAGE(B11:B13)</f>
        <v>20.97666666666667</v>
      </c>
      <c r="D13">
        <v>24.63</v>
      </c>
      <c r="E13">
        <v>24.29</v>
      </c>
      <c r="F13">
        <v>24.03</v>
      </c>
      <c r="G13">
        <v>23.17</v>
      </c>
      <c r="I13">
        <f t="shared" si="0"/>
        <v>3.6533333333333289</v>
      </c>
      <c r="J13">
        <f t="shared" si="1"/>
        <v>3.313333333333329</v>
      </c>
      <c r="K13">
        <f t="shared" si="2"/>
        <v>3.053333333333331</v>
      </c>
      <c r="L13">
        <f t="shared" si="3"/>
        <v>2.1933333333333316</v>
      </c>
      <c r="S13" s="1"/>
      <c r="T13" s="1"/>
      <c r="U13" s="1"/>
      <c r="V13" s="1"/>
    </row>
    <row r="14" spans="1:28">
      <c r="A14" t="s">
        <v>41</v>
      </c>
      <c r="B14">
        <v>19.64</v>
      </c>
      <c r="C14">
        <f>AVERAGE(B14:B16)</f>
        <v>20.88</v>
      </c>
      <c r="D14">
        <v>26.98</v>
      </c>
      <c r="E14">
        <v>24.12</v>
      </c>
      <c r="F14">
        <v>17.84</v>
      </c>
      <c r="G14">
        <v>23.99</v>
      </c>
      <c r="I14">
        <f t="shared" si="0"/>
        <v>6.1000000000000014</v>
      </c>
      <c r="J14">
        <f t="shared" si="1"/>
        <v>3.240000000000002</v>
      </c>
      <c r="K14">
        <f t="shared" si="2"/>
        <v>-3.0399999999999991</v>
      </c>
      <c r="L14">
        <f t="shared" si="3"/>
        <v>3.1099999999999994</v>
      </c>
      <c r="N14">
        <f>I14-I2</f>
        <v>13.423333333333336</v>
      </c>
      <c r="O14">
        <f t="shared" ref="O14:Q25" si="4">J14-J2</f>
        <v>14.443333333333335</v>
      </c>
      <c r="P14">
        <f t="shared" si="4"/>
        <v>6.3933333333333344</v>
      </c>
      <c r="Q14">
        <f t="shared" si="4"/>
        <v>13.443333333333335</v>
      </c>
      <c r="S14" s="3">
        <f>2^-N14</f>
        <v>9.1027795437644945E-5</v>
      </c>
      <c r="T14" s="6">
        <f t="shared" ref="T14:V29" si="5">2^-O14</f>
        <v>4.4887294439268478E-5</v>
      </c>
      <c r="U14" s="7">
        <f>2^-P14</f>
        <v>1.1896381813533372E-2</v>
      </c>
      <c r="V14" s="9">
        <f t="shared" si="5"/>
        <v>8.9774588878536955E-5</v>
      </c>
      <c r="X14" s="4" t="s">
        <v>31</v>
      </c>
      <c r="Y14" s="4"/>
      <c r="Z14" s="4"/>
      <c r="AA14" s="4"/>
      <c r="AB14" s="4"/>
    </row>
    <row r="15" spans="1:28">
      <c r="B15">
        <v>20.81</v>
      </c>
      <c r="C15">
        <f>AVERAGE(B14:B16)</f>
        <v>20.88</v>
      </c>
      <c r="D15">
        <v>27.12</v>
      </c>
      <c r="E15">
        <v>25.14</v>
      </c>
      <c r="F15">
        <v>18.260000000000002</v>
      </c>
      <c r="G15">
        <v>24.31</v>
      </c>
      <c r="I15">
        <f t="shared" si="0"/>
        <v>6.240000000000002</v>
      </c>
      <c r="J15">
        <f t="shared" si="1"/>
        <v>4.2600000000000016</v>
      </c>
      <c r="K15">
        <f t="shared" si="2"/>
        <v>-2.6199999999999974</v>
      </c>
      <c r="L15">
        <f t="shared" si="3"/>
        <v>3.4299999999999997</v>
      </c>
      <c r="N15">
        <f t="shared" ref="N15:N25" si="6">I15-I3</f>
        <v>12.183333333333337</v>
      </c>
      <c r="O15">
        <f t="shared" si="4"/>
        <v>14.113333333333337</v>
      </c>
      <c r="P15">
        <f t="shared" si="4"/>
        <v>6.3333333333333357</v>
      </c>
      <c r="Q15">
        <f t="shared" si="4"/>
        <v>13.423333333333336</v>
      </c>
      <c r="S15" s="3">
        <f t="shared" ref="S15:S61" si="7">2^-N15</f>
        <v>2.1500631679593422E-4</v>
      </c>
      <c r="T15" s="6">
        <f t="shared" si="5"/>
        <v>5.6423929456259711E-5</v>
      </c>
      <c r="U15" s="7">
        <f t="shared" si="5"/>
        <v>1.2401570718501545E-2</v>
      </c>
      <c r="V15" s="9">
        <f t="shared" si="5"/>
        <v>9.1027795437644945E-5</v>
      </c>
      <c r="X15" s="4"/>
      <c r="Y15" s="4" t="s">
        <v>21</v>
      </c>
      <c r="Z15" s="4" t="s">
        <v>22</v>
      </c>
      <c r="AA15" s="4" t="s">
        <v>23</v>
      </c>
      <c r="AB15" s="4" t="s">
        <v>24</v>
      </c>
    </row>
    <row r="16" spans="1:28">
      <c r="B16">
        <v>22.19</v>
      </c>
      <c r="C16">
        <f>AVERAGE(B14:B16)</f>
        <v>20.88</v>
      </c>
      <c r="D16">
        <v>28.29</v>
      </c>
      <c r="E16">
        <v>25.24</v>
      </c>
      <c r="F16">
        <v>18.100000000000001</v>
      </c>
      <c r="G16">
        <v>23.86</v>
      </c>
      <c r="I16">
        <f t="shared" si="0"/>
        <v>7.41</v>
      </c>
      <c r="J16">
        <f t="shared" si="1"/>
        <v>4.3599999999999994</v>
      </c>
      <c r="K16">
        <f t="shared" si="2"/>
        <v>-2.7799999999999976</v>
      </c>
      <c r="L16">
        <f t="shared" si="3"/>
        <v>2.9800000000000004</v>
      </c>
      <c r="N16">
        <f t="shared" si="6"/>
        <v>14.093333333333334</v>
      </c>
      <c r="O16">
        <f t="shared" si="4"/>
        <v>14.333333333333336</v>
      </c>
      <c r="P16">
        <f t="shared" si="4"/>
        <v>5.7933333333333366</v>
      </c>
      <c r="Q16">
        <f t="shared" si="4"/>
        <v>12.973333333333336</v>
      </c>
      <c r="S16" s="3">
        <f t="shared" si="7"/>
        <v>5.7211578159178436E-5</v>
      </c>
      <c r="T16" s="6">
        <f t="shared" si="5"/>
        <v>4.8443635619146628E-5</v>
      </c>
      <c r="U16" s="7">
        <f t="shared" si="5"/>
        <v>1.8031542996305532E-2</v>
      </c>
      <c r="V16" s="9">
        <f t="shared" si="5"/>
        <v>1.2434763305142716E-4</v>
      </c>
      <c r="X16" s="4" t="s">
        <v>49</v>
      </c>
      <c r="Y16" s="4">
        <f>AVERAGE(S14:S16)</f>
        <v>1.2108189679758587E-4</v>
      </c>
      <c r="Z16" s="4">
        <f>AVERAGE(S17:S19)</f>
        <v>6.8649934485872574E-2</v>
      </c>
      <c r="AA16" s="4">
        <f>AVERAGE(S20:S22)</f>
        <v>452.30774705565187</v>
      </c>
      <c r="AB16" s="4">
        <f>AVERAGE(S23:S25)</f>
        <v>1000.9408080286771</v>
      </c>
    </row>
    <row r="17" spans="1:28">
      <c r="A17" t="s">
        <v>42</v>
      </c>
      <c r="B17">
        <v>23.95</v>
      </c>
      <c r="C17">
        <f>AVERAGE(B17:B19)</f>
        <v>26.016666666666666</v>
      </c>
      <c r="D17">
        <v>30.19</v>
      </c>
      <c r="E17">
        <v>27.5</v>
      </c>
      <c r="F17">
        <v>22.27</v>
      </c>
      <c r="G17">
        <v>24.72</v>
      </c>
      <c r="I17">
        <f t="shared" si="0"/>
        <v>4.1733333333333356</v>
      </c>
      <c r="J17">
        <f t="shared" si="1"/>
        <v>1.4833333333333343</v>
      </c>
      <c r="K17">
        <f t="shared" si="2"/>
        <v>-3.7466666666666661</v>
      </c>
      <c r="L17">
        <f t="shared" si="3"/>
        <v>-1.2966666666666669</v>
      </c>
      <c r="N17">
        <f t="shared" si="6"/>
        <v>4.2033333333333331</v>
      </c>
      <c r="O17">
        <f t="shared" si="4"/>
        <v>1.6333333333333329</v>
      </c>
      <c r="P17">
        <f t="shared" si="4"/>
        <v>-1.5866666666666696</v>
      </c>
      <c r="Q17">
        <f t="shared" si="4"/>
        <v>-0.14666666666666828</v>
      </c>
      <c r="S17" s="3">
        <f>2^-N17</f>
        <v>5.4283842891983528E-2</v>
      </c>
      <c r="T17" s="6">
        <f t="shared" si="5"/>
        <v>0.32234257710989495</v>
      </c>
      <c r="U17" s="7">
        <f t="shared" si="5"/>
        <v>3.0035458072695458</v>
      </c>
      <c r="V17" s="9">
        <f t="shared" si="5"/>
        <v>1.1070087815953098</v>
      </c>
      <c r="X17" s="12" t="s">
        <v>50</v>
      </c>
      <c r="Y17" s="4">
        <f>AVERAGE(S26:S28)</f>
        <v>8.106587932770311E-4</v>
      </c>
      <c r="Z17" s="4">
        <f>AVERAGE(S29:S31)</f>
        <v>0.20054751254658409</v>
      </c>
      <c r="AA17" s="4">
        <f>AVERAGE(S32:S34)</f>
        <v>2030.5371891624145</v>
      </c>
      <c r="AB17" s="4">
        <f>AVERAGE(S35:S37)</f>
        <v>3969.100726566794</v>
      </c>
    </row>
    <row r="18" spans="1:28">
      <c r="B18">
        <v>25.04</v>
      </c>
      <c r="C18">
        <f>AVERAGE(B17:B19)</f>
        <v>26.016666666666666</v>
      </c>
      <c r="D18">
        <v>29.27</v>
      </c>
      <c r="E18">
        <v>27.09</v>
      </c>
      <c r="F18">
        <v>21.85</v>
      </c>
      <c r="G18">
        <v>24.3</v>
      </c>
      <c r="I18">
        <f t="shared" si="0"/>
        <v>3.2533333333333339</v>
      </c>
      <c r="J18">
        <f t="shared" si="1"/>
        <v>1.0733333333333341</v>
      </c>
      <c r="K18">
        <f t="shared" si="2"/>
        <v>-4.1666666666666643</v>
      </c>
      <c r="L18">
        <f t="shared" si="3"/>
        <v>-1.716666666666665</v>
      </c>
      <c r="N18">
        <f t="shared" si="6"/>
        <v>3.0033333333333303</v>
      </c>
      <c r="O18">
        <f t="shared" si="4"/>
        <v>0.41333333333333044</v>
      </c>
      <c r="P18">
        <f t="shared" si="4"/>
        <v>-1.9066666666666663</v>
      </c>
      <c r="Q18">
        <f t="shared" si="4"/>
        <v>-0.52666666666666728</v>
      </c>
      <c r="S18" s="3">
        <f t="shared" si="7"/>
        <v>0.1247115220658782</v>
      </c>
      <c r="T18" s="6">
        <f t="shared" si="5"/>
        <v>0.75088645181738656</v>
      </c>
      <c r="U18" s="7">
        <f t="shared" si="5"/>
        <v>3.7494179862399193</v>
      </c>
      <c r="V18" s="9">
        <f t="shared" si="5"/>
        <v>1.4405968618317535</v>
      </c>
      <c r="X18" s="12" t="s">
        <v>51</v>
      </c>
      <c r="Y18" s="4">
        <f>AVERAGE(S38:S40)</f>
        <v>6.2979056197033492E-2</v>
      </c>
      <c r="Z18" s="4">
        <f>AVERAGE(S41:S43)</f>
        <v>5.6880580116342172E-2</v>
      </c>
      <c r="AA18" s="4">
        <f>AVERAGE(S44:S46)</f>
        <v>42.303280198440682</v>
      </c>
      <c r="AB18" s="4">
        <f>AVERAGE(S47:S49)</f>
        <v>189.23927833257008</v>
      </c>
    </row>
    <row r="19" spans="1:28">
      <c r="B19">
        <v>29.06</v>
      </c>
      <c r="C19">
        <f>AVERAGE(B17:B19)</f>
        <v>26.016666666666666</v>
      </c>
      <c r="D19">
        <v>30.55</v>
      </c>
      <c r="E19">
        <v>27.31</v>
      </c>
      <c r="F19">
        <v>22.14</v>
      </c>
      <c r="G19">
        <v>24</v>
      </c>
      <c r="I19">
        <f t="shared" si="0"/>
        <v>4.533333333333335</v>
      </c>
      <c r="J19">
        <f t="shared" si="1"/>
        <v>1.293333333333333</v>
      </c>
      <c r="K19">
        <f t="shared" si="2"/>
        <v>-3.8766666666666652</v>
      </c>
      <c r="L19">
        <f t="shared" si="3"/>
        <v>-2.0166666666666657</v>
      </c>
      <c r="N19">
        <f t="shared" si="6"/>
        <v>5.2133333333333312</v>
      </c>
      <c r="O19">
        <f t="shared" si="4"/>
        <v>0.71333333333333115</v>
      </c>
      <c r="P19">
        <f t="shared" si="4"/>
        <v>-1.9366666666666674</v>
      </c>
      <c r="Q19">
        <f t="shared" si="4"/>
        <v>-1.3766666666666687</v>
      </c>
      <c r="S19" s="3">
        <f t="shared" si="7"/>
        <v>2.6954438499756005E-2</v>
      </c>
      <c r="T19" s="6">
        <f t="shared" si="5"/>
        <v>0.609909319880103</v>
      </c>
      <c r="U19" s="7">
        <f t="shared" si="5"/>
        <v>3.8282012282956073</v>
      </c>
      <c r="V19" s="9">
        <f t="shared" si="5"/>
        <v>2.5966771763231589</v>
      </c>
      <c r="X19" s="4"/>
      <c r="Y19" s="4"/>
      <c r="Z19" s="4"/>
      <c r="AA19" s="4"/>
      <c r="AB19" s="4"/>
    </row>
    <row r="20" spans="1:28">
      <c r="A20" t="s">
        <v>43</v>
      </c>
      <c r="B20">
        <v>20.43</v>
      </c>
      <c r="C20">
        <f>AVERAGE(B20:B22)</f>
        <v>21.17</v>
      </c>
      <c r="D20">
        <v>15.23</v>
      </c>
      <c r="E20">
        <v>25.49</v>
      </c>
      <c r="F20">
        <v>18.32</v>
      </c>
      <c r="G20">
        <v>23.35</v>
      </c>
      <c r="I20">
        <f t="shared" si="0"/>
        <v>-5.9400000000000013</v>
      </c>
      <c r="J20">
        <f t="shared" si="1"/>
        <v>4.3199999999999967</v>
      </c>
      <c r="K20">
        <f t="shared" si="2"/>
        <v>-2.8500000000000014</v>
      </c>
      <c r="L20">
        <f t="shared" si="3"/>
        <v>2.1799999999999997</v>
      </c>
      <c r="N20">
        <f t="shared" si="6"/>
        <v>-8.57</v>
      </c>
      <c r="O20">
        <f t="shared" si="4"/>
        <v>5.639999999999997</v>
      </c>
      <c r="P20">
        <f t="shared" si="4"/>
        <v>-3.7899999999999991</v>
      </c>
      <c r="Q20">
        <f t="shared" si="4"/>
        <v>2.6900000000000013</v>
      </c>
      <c r="S20" s="3">
        <f t="shared" si="7"/>
        <v>380.03803408103659</v>
      </c>
      <c r="T20" s="6">
        <f t="shared" si="5"/>
        <v>2.0053529649420417E-2</v>
      </c>
      <c r="U20" s="7">
        <f t="shared" si="5"/>
        <v>13.832595700925832</v>
      </c>
      <c r="V20" s="9">
        <f t="shared" si="5"/>
        <v>0.15496346249237319</v>
      </c>
      <c r="X20" s="4"/>
      <c r="Y20" s="4"/>
      <c r="Z20" s="4"/>
      <c r="AA20" s="4"/>
      <c r="AB20" s="4"/>
    </row>
    <row r="21" spans="1:28">
      <c r="B21">
        <v>21.19</v>
      </c>
      <c r="C21">
        <f>AVERAGE(B20:B22)</f>
        <v>21.17</v>
      </c>
      <c r="D21">
        <v>15.1</v>
      </c>
      <c r="E21">
        <v>24.91</v>
      </c>
      <c r="F21">
        <v>17.38</v>
      </c>
      <c r="G21">
        <v>24.03</v>
      </c>
      <c r="I21">
        <f t="shared" si="0"/>
        <v>-6.0700000000000021</v>
      </c>
      <c r="J21">
        <f t="shared" si="1"/>
        <v>3.7399999999999984</v>
      </c>
      <c r="K21">
        <f t="shared" si="2"/>
        <v>-3.7900000000000027</v>
      </c>
      <c r="L21">
        <f t="shared" si="3"/>
        <v>2.8599999999999994</v>
      </c>
      <c r="N21">
        <f t="shared" si="6"/>
        <v>-9.24</v>
      </c>
      <c r="O21">
        <f t="shared" si="4"/>
        <v>4.9499999999999993</v>
      </c>
      <c r="P21">
        <f t="shared" si="4"/>
        <v>-5.2600000000000016</v>
      </c>
      <c r="Q21">
        <f t="shared" si="4"/>
        <v>3.3099999999999987</v>
      </c>
      <c r="S21" s="3">
        <f t="shared" si="7"/>
        <v>604.66824265191963</v>
      </c>
      <c r="T21" s="6">
        <f t="shared" si="5"/>
        <v>3.2352028870043063E-2</v>
      </c>
      <c r="U21" s="7">
        <f t="shared" si="5"/>
        <v>38.319318547805764</v>
      </c>
      <c r="V21" s="9">
        <f t="shared" si="5"/>
        <v>0.10083021990276587</v>
      </c>
      <c r="X21" s="4"/>
      <c r="Y21" s="4"/>
      <c r="Z21" s="4"/>
      <c r="AA21" s="4"/>
      <c r="AB21" s="4"/>
    </row>
    <row r="22" spans="1:28">
      <c r="B22">
        <v>21.89</v>
      </c>
      <c r="C22">
        <f>AVERAGE(B20:B22)</f>
        <v>21.17</v>
      </c>
      <c r="D22">
        <v>15.72</v>
      </c>
      <c r="E22">
        <v>25.08</v>
      </c>
      <c r="F22">
        <v>18.28</v>
      </c>
      <c r="G22">
        <v>23.99</v>
      </c>
      <c r="I22">
        <f t="shared" si="0"/>
        <v>-5.4500000000000011</v>
      </c>
      <c r="J22">
        <f t="shared" si="1"/>
        <v>3.9099999999999966</v>
      </c>
      <c r="K22">
        <f t="shared" si="2"/>
        <v>-2.8900000000000006</v>
      </c>
      <c r="L22">
        <f t="shared" si="3"/>
        <v>2.8199999999999967</v>
      </c>
      <c r="N22">
        <f t="shared" si="6"/>
        <v>-8.5400000000000009</v>
      </c>
      <c r="O22">
        <f t="shared" si="4"/>
        <v>4.7899999999999956</v>
      </c>
      <c r="P22">
        <f t="shared" si="4"/>
        <v>-3.9499999999999993</v>
      </c>
      <c r="Q22">
        <f t="shared" si="4"/>
        <v>3.389999999999997</v>
      </c>
      <c r="S22" s="3">
        <f t="shared" si="7"/>
        <v>372.21696443399952</v>
      </c>
      <c r="T22" s="6">
        <f t="shared" si="5"/>
        <v>3.6146505747040342E-2</v>
      </c>
      <c r="U22" s="7">
        <f t="shared" si="5"/>
        <v>15.454981262797521</v>
      </c>
      <c r="V22" s="9">
        <f t="shared" si="5"/>
        <v>9.5391200560035153E-2</v>
      </c>
      <c r="X22" s="4" t="s">
        <v>29</v>
      </c>
      <c r="Y22" s="4"/>
      <c r="Z22" s="4"/>
      <c r="AA22" s="4"/>
      <c r="AB22" s="4"/>
    </row>
    <row r="23" spans="1:28">
      <c r="A23" t="s">
        <v>44</v>
      </c>
      <c r="B23">
        <v>20.440000000000001</v>
      </c>
      <c r="C23">
        <f>AVERAGE(B23:B25)</f>
        <v>21.310000000000002</v>
      </c>
      <c r="D23">
        <v>14.47</v>
      </c>
      <c r="E23">
        <v>26.53</v>
      </c>
      <c r="F23">
        <v>17.89</v>
      </c>
      <c r="G23">
        <v>24.13</v>
      </c>
      <c r="I23">
        <f t="shared" si="0"/>
        <v>-6.8400000000000016</v>
      </c>
      <c r="J23">
        <f t="shared" si="1"/>
        <v>5.2199999999999989</v>
      </c>
      <c r="K23">
        <f t="shared" si="2"/>
        <v>-3.4200000000000017</v>
      </c>
      <c r="L23">
        <f t="shared" si="3"/>
        <v>2.8199999999999967</v>
      </c>
      <c r="N23">
        <f t="shared" si="6"/>
        <v>-10.08333333333333</v>
      </c>
      <c r="O23">
        <f t="shared" si="4"/>
        <v>1.9766666666666701</v>
      </c>
      <c r="P23">
        <f t="shared" si="4"/>
        <v>-6.1633333333333304</v>
      </c>
      <c r="Q23">
        <f t="shared" si="4"/>
        <v>0.47666666666666657</v>
      </c>
      <c r="S23" s="3">
        <f t="shared" si="7"/>
        <v>1084.8902086239157</v>
      </c>
      <c r="T23" s="6">
        <f t="shared" si="5"/>
        <v>0.25407623304204663</v>
      </c>
      <c r="U23" s="7">
        <f t="shared" si="5"/>
        <v>71.671782658992399</v>
      </c>
      <c r="V23" s="9">
        <f t="shared" si="5"/>
        <v>0.71863610928946065</v>
      </c>
      <c r="X23" s="4"/>
      <c r="Y23" s="4" t="s">
        <v>21</v>
      </c>
      <c r="Z23" s="4" t="s">
        <v>22</v>
      </c>
      <c r="AA23" s="4" t="s">
        <v>23</v>
      </c>
      <c r="AB23" s="4" t="s">
        <v>24</v>
      </c>
    </row>
    <row r="24" spans="1:28">
      <c r="B24">
        <v>22.19</v>
      </c>
      <c r="C24">
        <f>AVERAGE(B23:B25)</f>
        <v>21.310000000000002</v>
      </c>
      <c r="D24">
        <v>15.69</v>
      </c>
      <c r="E24">
        <v>25.75</v>
      </c>
      <c r="F24">
        <v>17.62</v>
      </c>
      <c r="G24">
        <v>24.24</v>
      </c>
      <c r="I24">
        <f t="shared" si="0"/>
        <v>-5.6200000000000028</v>
      </c>
      <c r="J24">
        <f t="shared" si="1"/>
        <v>4.4399999999999977</v>
      </c>
      <c r="K24">
        <f t="shared" si="2"/>
        <v>-3.6900000000000013</v>
      </c>
      <c r="L24">
        <f t="shared" si="3"/>
        <v>2.9299999999999962</v>
      </c>
      <c r="N24">
        <f t="shared" si="6"/>
        <v>-8.9833333333333325</v>
      </c>
      <c r="O24">
        <f t="shared" si="4"/>
        <v>0.69666666666666899</v>
      </c>
      <c r="P24">
        <f t="shared" si="4"/>
        <v>-7.0233333333333299</v>
      </c>
      <c r="Q24">
        <f t="shared" si="4"/>
        <v>0.46666666666666501</v>
      </c>
      <c r="S24" s="3">
        <f t="shared" si="7"/>
        <v>506.11917842068237</v>
      </c>
      <c r="T24" s="6">
        <f t="shared" si="5"/>
        <v>0.61699612481203403</v>
      </c>
      <c r="U24" s="7">
        <f t="shared" si="5"/>
        <v>130.08703131752785</v>
      </c>
      <c r="V24" s="9">
        <f t="shared" si="5"/>
        <v>0.72363461872018986</v>
      </c>
      <c r="X24" s="12" t="s">
        <v>49</v>
      </c>
      <c r="Y24" s="4">
        <v>0</v>
      </c>
      <c r="Z24" s="4">
        <f>STDEV(S17:S19)</f>
        <v>5.0437092378540778E-2</v>
      </c>
      <c r="AA24" s="4">
        <f>STDEV(S20:S22)</f>
        <v>132.00599511522651</v>
      </c>
      <c r="AB24" s="4">
        <f>STDEV(S23:S25)</f>
        <v>458.64579773618453</v>
      </c>
    </row>
    <row r="25" spans="1:28">
      <c r="B25">
        <v>21.3</v>
      </c>
      <c r="C25">
        <f>AVERAGE(B23:B25)</f>
        <v>21.310000000000002</v>
      </c>
      <c r="D25">
        <v>14.5</v>
      </c>
      <c r="E25">
        <v>25.92</v>
      </c>
      <c r="F25">
        <v>17.84</v>
      </c>
      <c r="G25">
        <v>24.07</v>
      </c>
      <c r="I25">
        <f t="shared" si="0"/>
        <v>-6.8100000000000023</v>
      </c>
      <c r="J25">
        <f t="shared" si="1"/>
        <v>4.6099999999999994</v>
      </c>
      <c r="K25">
        <f t="shared" si="2"/>
        <v>-3.4700000000000024</v>
      </c>
      <c r="L25">
        <f t="shared" si="3"/>
        <v>2.759999999999998</v>
      </c>
      <c r="N25">
        <f t="shared" si="6"/>
        <v>-10.463333333333331</v>
      </c>
      <c r="O25">
        <f t="shared" si="4"/>
        <v>1.2966666666666704</v>
      </c>
      <c r="P25">
        <f t="shared" si="4"/>
        <v>-6.5233333333333334</v>
      </c>
      <c r="Q25">
        <f t="shared" si="4"/>
        <v>0.56666666666666643</v>
      </c>
      <c r="S25" s="3">
        <f t="shared" si="7"/>
        <v>1411.8130370414333</v>
      </c>
      <c r="T25" s="6">
        <f t="shared" si="5"/>
        <v>0.4070656338028491</v>
      </c>
      <c r="U25" s="7">
        <f t="shared" si="5"/>
        <v>91.985421989050948</v>
      </c>
      <c r="V25" s="9">
        <f t="shared" si="5"/>
        <v>0.67517497308409513</v>
      </c>
      <c r="X25" s="12" t="s">
        <v>50</v>
      </c>
      <c r="Y25" s="4">
        <f>STDEV(S26:S28)</f>
        <v>2.7728132380047828E-4</v>
      </c>
      <c r="Z25" s="4">
        <f>STDEV(S29:S31)</f>
        <v>7.6993613890998985E-2</v>
      </c>
      <c r="AA25" s="4">
        <f>STDEV(S32:S34)</f>
        <v>91.709863943283935</v>
      </c>
      <c r="AB25" s="4">
        <f>STDEV(S35:S37)</f>
        <v>923.43925174002175</v>
      </c>
    </row>
    <row r="26" spans="1:28">
      <c r="A26" t="s">
        <v>37</v>
      </c>
      <c r="B26">
        <v>23.16</v>
      </c>
      <c r="C26">
        <f>AVERAGE(B26:B28)</f>
        <v>22.553333333333331</v>
      </c>
      <c r="D26">
        <v>26.07</v>
      </c>
      <c r="E26">
        <v>19.41</v>
      </c>
      <c r="F26">
        <v>23.25</v>
      </c>
      <c r="G26">
        <v>23.11</v>
      </c>
      <c r="I26">
        <f t="shared" si="0"/>
        <v>3.5166666666666693</v>
      </c>
      <c r="J26">
        <f t="shared" si="1"/>
        <v>-3.1433333333333309</v>
      </c>
      <c r="K26">
        <f t="shared" si="2"/>
        <v>0.69666666666666899</v>
      </c>
      <c r="L26">
        <f t="shared" si="3"/>
        <v>0.55666666666666842</v>
      </c>
      <c r="N26">
        <f>I26-I2</f>
        <v>10.840000000000003</v>
      </c>
      <c r="O26">
        <f t="shared" ref="O26:Q37" si="8">J26-J2</f>
        <v>8.0600000000000023</v>
      </c>
      <c r="P26">
        <f t="shared" si="8"/>
        <v>10.130000000000003</v>
      </c>
      <c r="Q26">
        <f t="shared" si="8"/>
        <v>10.890000000000004</v>
      </c>
      <c r="S26" s="3">
        <f t="shared" si="7"/>
        <v>5.455503603868251E-4</v>
      </c>
      <c r="T26" s="6">
        <f t="shared" si="5"/>
        <v>3.7471254661143082E-3</v>
      </c>
      <c r="U26" s="7">
        <f t="shared" si="5"/>
        <v>8.924135256146474E-4</v>
      </c>
      <c r="V26" s="9">
        <f t="shared" si="5"/>
        <v>5.2696691235567606E-4</v>
      </c>
      <c r="X26" s="12" t="s">
        <v>51</v>
      </c>
      <c r="Y26" s="4">
        <f>STDEV(S38:S40)</f>
        <v>6.2894094507033857E-2</v>
      </c>
      <c r="Z26" s="4">
        <f>STDEV(S41:S43)</f>
        <v>4.1218058739352192E-2</v>
      </c>
      <c r="AA26" s="4">
        <f>STDEV(S44:S46)</f>
        <v>21.584985334988982</v>
      </c>
      <c r="AB26" s="4">
        <f>STDEV(S47:S49)</f>
        <v>90.734094378640464</v>
      </c>
    </row>
    <row r="27" spans="1:28">
      <c r="B27">
        <v>23.95</v>
      </c>
      <c r="C27">
        <f>AVERAGE(B26:B28)</f>
        <v>22.553333333333331</v>
      </c>
      <c r="D27">
        <v>26.44</v>
      </c>
      <c r="E27">
        <v>20.54</v>
      </c>
      <c r="F27">
        <v>23.9</v>
      </c>
      <c r="G27">
        <v>23.49</v>
      </c>
      <c r="I27">
        <f t="shared" si="0"/>
        <v>3.8866666666666703</v>
      </c>
      <c r="J27">
        <f t="shared" si="1"/>
        <v>-2.0133333333333319</v>
      </c>
      <c r="K27">
        <f t="shared" si="2"/>
        <v>1.3466666666666676</v>
      </c>
      <c r="L27">
        <f t="shared" si="3"/>
        <v>0.93666666666666742</v>
      </c>
      <c r="N27">
        <f t="shared" ref="N27:N37" si="9">I27-I3</f>
        <v>9.8300000000000054</v>
      </c>
      <c r="O27">
        <f t="shared" si="8"/>
        <v>7.8400000000000034</v>
      </c>
      <c r="P27">
        <f t="shared" si="8"/>
        <v>10.3</v>
      </c>
      <c r="Q27">
        <f t="shared" si="8"/>
        <v>10.930000000000003</v>
      </c>
      <c r="S27" s="3">
        <f t="shared" si="7"/>
        <v>1.0986899264539115E-3</v>
      </c>
      <c r="T27" s="6">
        <f t="shared" si="5"/>
        <v>4.3644028830946016E-3</v>
      </c>
      <c r="U27" s="7">
        <f t="shared" si="5"/>
        <v>7.932152308166362E-4</v>
      </c>
      <c r="V27" s="9">
        <f t="shared" si="5"/>
        <v>5.1255697442532488E-4</v>
      </c>
      <c r="X27" s="4"/>
      <c r="Y27" s="4"/>
      <c r="Z27" s="4"/>
      <c r="AA27" s="4"/>
      <c r="AB27" s="4"/>
    </row>
    <row r="28" spans="1:28">
      <c r="B28">
        <v>20.55</v>
      </c>
      <c r="C28">
        <f>AVERAGE(B26:B28)</f>
        <v>22.553333333333331</v>
      </c>
      <c r="D28">
        <v>26.18</v>
      </c>
      <c r="E28">
        <v>20.09</v>
      </c>
      <c r="F28">
        <v>23.11</v>
      </c>
      <c r="G28">
        <v>23.32</v>
      </c>
      <c r="I28">
        <f t="shared" si="0"/>
        <v>3.6266666666666687</v>
      </c>
      <c r="J28">
        <f t="shared" si="1"/>
        <v>-2.4633333333333312</v>
      </c>
      <c r="K28">
        <f t="shared" si="2"/>
        <v>0.55666666666666842</v>
      </c>
      <c r="L28">
        <f t="shared" si="3"/>
        <v>0.76666666666666927</v>
      </c>
      <c r="N28">
        <f t="shared" si="9"/>
        <v>10.310000000000002</v>
      </c>
      <c r="O28">
        <f t="shared" si="8"/>
        <v>7.5100000000000051</v>
      </c>
      <c r="P28">
        <f t="shared" si="8"/>
        <v>9.1300000000000026</v>
      </c>
      <c r="Q28">
        <f t="shared" si="8"/>
        <v>10.760000000000005</v>
      </c>
      <c r="S28" s="3">
        <f t="shared" si="7"/>
        <v>7.8773609299035677E-4</v>
      </c>
      <c r="T28" s="6">
        <f t="shared" si="5"/>
        <v>5.4861127958515318E-3</v>
      </c>
      <c r="U28" s="7">
        <f t="shared" si="5"/>
        <v>1.7848270512292952E-3</v>
      </c>
      <c r="V28" s="9">
        <f t="shared" si="5"/>
        <v>5.7665657296363589E-4</v>
      </c>
    </row>
    <row r="29" spans="1:28">
      <c r="A29" t="s">
        <v>38</v>
      </c>
      <c r="B29">
        <v>23.39</v>
      </c>
      <c r="C29">
        <f>AVERAGE(B29:B31)</f>
        <v>21.406666666666666</v>
      </c>
      <c r="D29">
        <v>23.3</v>
      </c>
      <c r="E29">
        <v>20.02</v>
      </c>
      <c r="F29">
        <v>22.73</v>
      </c>
      <c r="G29">
        <v>22.29</v>
      </c>
      <c r="I29">
        <f t="shared" si="0"/>
        <v>1.8933333333333344</v>
      </c>
      <c r="J29">
        <f t="shared" si="1"/>
        <v>-1.3866666666666667</v>
      </c>
      <c r="K29">
        <f t="shared" si="2"/>
        <v>1.3233333333333341</v>
      </c>
      <c r="L29">
        <f t="shared" si="3"/>
        <v>0.88333333333333286</v>
      </c>
      <c r="N29">
        <f t="shared" si="9"/>
        <v>1.923333333333332</v>
      </c>
      <c r="O29">
        <f t="shared" si="8"/>
        <v>-1.2366666666666681</v>
      </c>
      <c r="P29">
        <f t="shared" si="8"/>
        <v>3.4833333333333307</v>
      </c>
      <c r="Q29">
        <f t="shared" si="8"/>
        <v>2.0333333333333314</v>
      </c>
      <c r="S29" s="3">
        <f t="shared" si="7"/>
        <v>0.26364465737900356</v>
      </c>
      <c r="T29" s="6">
        <f t="shared" si="5"/>
        <v>2.3565342776881426</v>
      </c>
      <c r="U29" s="7">
        <f t="shared" si="5"/>
        <v>8.9415370777203795E-2</v>
      </c>
      <c r="V29" s="9">
        <f t="shared" si="5"/>
        <v>0.24428999210856184</v>
      </c>
      <c r="X29" s="2"/>
      <c r="Y29" s="2"/>
      <c r="Z29" s="2"/>
      <c r="AA29" s="2"/>
      <c r="AB29" s="2"/>
    </row>
    <row r="30" spans="1:28">
      <c r="B30">
        <v>22.39</v>
      </c>
      <c r="C30">
        <f>AVERAGE(B29:B31)</f>
        <v>21.406666666666666</v>
      </c>
      <c r="D30">
        <v>23.82</v>
      </c>
      <c r="E30">
        <v>20.09</v>
      </c>
      <c r="F30">
        <v>22.75</v>
      </c>
      <c r="G30">
        <v>22.13</v>
      </c>
      <c r="I30">
        <f t="shared" si="0"/>
        <v>2.413333333333334</v>
      </c>
      <c r="J30">
        <f t="shared" si="1"/>
        <v>-1.3166666666666664</v>
      </c>
      <c r="K30">
        <f t="shared" si="2"/>
        <v>1.3433333333333337</v>
      </c>
      <c r="L30">
        <f t="shared" si="3"/>
        <v>0.72333333333333272</v>
      </c>
      <c r="N30">
        <f t="shared" si="9"/>
        <v>2.1633333333333304</v>
      </c>
      <c r="O30">
        <f t="shared" si="8"/>
        <v>-1.9766666666666701</v>
      </c>
      <c r="P30">
        <f t="shared" si="8"/>
        <v>3.6033333333333317</v>
      </c>
      <c r="Q30">
        <f t="shared" si="8"/>
        <v>1.9133333333333304</v>
      </c>
      <c r="S30" s="3">
        <f t="shared" si="7"/>
        <v>0.22323987776509599</v>
      </c>
      <c r="T30" s="6">
        <f t="shared" ref="T30:T61" si="10">2^-O30</f>
        <v>3.9358266140324574</v>
      </c>
      <c r="U30" s="7">
        <f t="shared" ref="U30:U61" si="11">2^-P30</f>
        <v>8.2278919965227237E-2</v>
      </c>
      <c r="V30" s="9">
        <f t="shared" ref="V30:V61" si="12">2^-Q30</f>
        <v>0.26547845099058992</v>
      </c>
      <c r="X30" s="5" t="s">
        <v>35</v>
      </c>
      <c r="Y30" s="5"/>
      <c r="Z30" s="5"/>
      <c r="AA30" s="5"/>
      <c r="AB30" s="5"/>
    </row>
    <row r="31" spans="1:28">
      <c r="B31">
        <v>18.440000000000001</v>
      </c>
      <c r="C31">
        <f>AVERAGE(B29:B31)</f>
        <v>21.406666666666666</v>
      </c>
      <c r="D31">
        <v>23.85</v>
      </c>
      <c r="E31">
        <v>19.64</v>
      </c>
      <c r="F31">
        <v>22.61</v>
      </c>
      <c r="G31">
        <v>22.05</v>
      </c>
      <c r="I31">
        <f t="shared" si="0"/>
        <v>2.4433333333333351</v>
      </c>
      <c r="J31">
        <f t="shared" si="1"/>
        <v>-1.7666666666666657</v>
      </c>
      <c r="K31">
        <f t="shared" si="2"/>
        <v>1.2033333333333331</v>
      </c>
      <c r="L31">
        <f t="shared" si="3"/>
        <v>0.64333333333333442</v>
      </c>
      <c r="N31">
        <f t="shared" si="9"/>
        <v>3.1233333333333313</v>
      </c>
      <c r="O31">
        <f t="shared" si="8"/>
        <v>-2.3466666666666676</v>
      </c>
      <c r="P31">
        <f t="shared" si="8"/>
        <v>3.1433333333333309</v>
      </c>
      <c r="Q31">
        <f t="shared" si="8"/>
        <v>1.2833333333333314</v>
      </c>
      <c r="S31" s="3">
        <f t="shared" si="7"/>
        <v>0.11475800249565266</v>
      </c>
      <c r="T31" s="6">
        <f t="shared" si="10"/>
        <v>5.0864766655432145</v>
      </c>
      <c r="U31" s="7">
        <f t="shared" si="11"/>
        <v>0.11317809516354323</v>
      </c>
      <c r="V31" s="9">
        <f t="shared" si="12"/>
        <v>0.41084515729289567</v>
      </c>
      <c r="X31" s="5"/>
      <c r="Y31" s="5" t="s">
        <v>21</v>
      </c>
      <c r="Z31" s="5" t="s">
        <v>22</v>
      </c>
      <c r="AA31" s="5" t="s">
        <v>23</v>
      </c>
      <c r="AB31" s="5" t="s">
        <v>24</v>
      </c>
    </row>
    <row r="32" spans="1:28">
      <c r="A32" t="s">
        <v>39</v>
      </c>
      <c r="B32">
        <v>35.32</v>
      </c>
      <c r="C32">
        <f>AVERAGE(B32:B34)</f>
        <v>33.93333333333333</v>
      </c>
      <c r="D32">
        <v>25.51</v>
      </c>
      <c r="E32">
        <v>28.9</v>
      </c>
      <c r="F32">
        <v>30.14</v>
      </c>
      <c r="G32">
        <v>27.91</v>
      </c>
      <c r="I32">
        <f t="shared" si="0"/>
        <v>-8.4233333333333285</v>
      </c>
      <c r="J32">
        <f t="shared" si="1"/>
        <v>-5.0333333333333314</v>
      </c>
      <c r="K32">
        <f t="shared" si="2"/>
        <v>-3.7933333333333294</v>
      </c>
      <c r="L32">
        <f t="shared" si="3"/>
        <v>-6.0233333333333299</v>
      </c>
      <c r="N32">
        <f t="shared" si="9"/>
        <v>-11.053333333333327</v>
      </c>
      <c r="O32">
        <f t="shared" si="8"/>
        <v>-3.7133333333333312</v>
      </c>
      <c r="P32">
        <f t="shared" si="8"/>
        <v>-4.7333333333333272</v>
      </c>
      <c r="Q32">
        <f t="shared" si="8"/>
        <v>-5.5133333333333283</v>
      </c>
      <c r="S32" s="3">
        <f t="shared" si="7"/>
        <v>2125.1269819591539</v>
      </c>
      <c r="T32" s="6">
        <f t="shared" si="10"/>
        <v>13.116703974244327</v>
      </c>
      <c r="U32" s="7">
        <f t="shared" si="11"/>
        <v>26.599612676569095</v>
      </c>
      <c r="V32" s="9">
        <f t="shared" si="12"/>
        <v>45.675016133467544</v>
      </c>
      <c r="X32" s="13" t="s">
        <v>49</v>
      </c>
      <c r="Y32" s="5">
        <v>0</v>
      </c>
      <c r="Z32" s="5">
        <f>AVERAGE(T17:T19)</f>
        <v>0.56104611626912815</v>
      </c>
      <c r="AA32" s="5">
        <f>AVERAGE(T20:T22)</f>
        <v>2.9517354755501272E-2</v>
      </c>
      <c r="AB32" s="5">
        <f>AVERAGE(T23:T25)</f>
        <v>0.42604599721897657</v>
      </c>
    </row>
    <row r="33" spans="1:28">
      <c r="B33">
        <v>38.57</v>
      </c>
      <c r="C33">
        <f>AVERAGE(B32:B34)</f>
        <v>33.93333333333333</v>
      </c>
      <c r="D33">
        <v>26.18</v>
      </c>
      <c r="E33">
        <v>30.56</v>
      </c>
      <c r="F33">
        <v>31.16</v>
      </c>
      <c r="G33">
        <v>26.13</v>
      </c>
      <c r="I33">
        <f t="shared" si="0"/>
        <v>-7.7533333333333303</v>
      </c>
      <c r="J33">
        <f t="shared" si="1"/>
        <v>-3.3733333333333313</v>
      </c>
      <c r="K33">
        <f t="shared" si="2"/>
        <v>-2.7733333333333299</v>
      </c>
      <c r="L33">
        <f t="shared" si="3"/>
        <v>-7.803333333333331</v>
      </c>
      <c r="N33">
        <f t="shared" si="9"/>
        <v>-10.923333333333328</v>
      </c>
      <c r="O33">
        <f t="shared" si="8"/>
        <v>-2.1633333333333304</v>
      </c>
      <c r="P33">
        <f t="shared" si="8"/>
        <v>-4.2433333333333287</v>
      </c>
      <c r="Q33">
        <f t="shared" si="8"/>
        <v>-7.3533333333333317</v>
      </c>
      <c r="S33" s="3">
        <f t="shared" si="7"/>
        <v>1942.0078718453628</v>
      </c>
      <c r="T33" s="6">
        <f t="shared" si="10"/>
        <v>4.4794864161870276</v>
      </c>
      <c r="U33" s="7">
        <f t="shared" si="11"/>
        <v>18.939591817437304</v>
      </c>
      <c r="V33" s="9">
        <f t="shared" si="12"/>
        <v>163.52113821797272</v>
      </c>
      <c r="X33" s="13" t="s">
        <v>52</v>
      </c>
      <c r="Y33" s="5">
        <f>AVERAGE(T26:T28)</f>
        <v>4.5325470483534806E-3</v>
      </c>
      <c r="Z33" s="5">
        <f>AVERAGE(T29:T31)</f>
        <v>3.7929458524212714</v>
      </c>
      <c r="AA33" s="5">
        <f>AVERAGE(T32:T34)</f>
        <v>9.61924635423442</v>
      </c>
      <c r="AB33" s="5">
        <f>AVERAGE(T35:T37)</f>
        <v>5729.77839557482</v>
      </c>
    </row>
    <row r="34" spans="1:28">
      <c r="B34">
        <v>27.91</v>
      </c>
      <c r="C34">
        <f>AVERAGE(B32:B34)</f>
        <v>33.93333333333333</v>
      </c>
      <c r="D34">
        <v>26.04</v>
      </c>
      <c r="E34">
        <v>29.56</v>
      </c>
      <c r="F34">
        <v>32.159999999999997</v>
      </c>
      <c r="G34">
        <v>27.03</v>
      </c>
      <c r="I34">
        <f t="shared" si="0"/>
        <v>-7.8933333333333309</v>
      </c>
      <c r="J34">
        <f t="shared" si="1"/>
        <v>-4.3733333333333313</v>
      </c>
      <c r="K34">
        <f t="shared" si="2"/>
        <v>-1.7733333333333334</v>
      </c>
      <c r="L34">
        <f t="shared" si="3"/>
        <v>-6.9033333333333289</v>
      </c>
      <c r="N34">
        <f t="shared" si="9"/>
        <v>-10.983333333333331</v>
      </c>
      <c r="O34">
        <f t="shared" si="8"/>
        <v>-3.4933333333333323</v>
      </c>
      <c r="P34">
        <f t="shared" si="8"/>
        <v>-2.8333333333333321</v>
      </c>
      <c r="Q34">
        <f t="shared" si="8"/>
        <v>-6.3333333333333286</v>
      </c>
      <c r="S34" s="3">
        <f t="shared" si="7"/>
        <v>2024.4767136827263</v>
      </c>
      <c r="T34" s="6">
        <f t="shared" si="10"/>
        <v>11.261548672271909</v>
      </c>
      <c r="U34" s="7">
        <f t="shared" si="11"/>
        <v>7.127189745122708</v>
      </c>
      <c r="V34" s="9">
        <f t="shared" si="12"/>
        <v>80.634947193271614</v>
      </c>
      <c r="X34" s="13" t="s">
        <v>51</v>
      </c>
      <c r="Y34" s="11">
        <f>AVERAGE(T38:T40)</f>
        <v>2.358540226150643E-4</v>
      </c>
      <c r="Z34" s="11">
        <f>AVERAGE(T41:T43)</f>
        <v>0.19397897706768372</v>
      </c>
      <c r="AA34" s="11">
        <f>AVERAGE(T44:T46)</f>
        <v>2.6219614334434591</v>
      </c>
      <c r="AB34" s="11">
        <f>AVERAGE(T47:T49)</f>
        <v>1289.8051497081067</v>
      </c>
    </row>
    <row r="35" spans="1:28">
      <c r="A35" t="s">
        <v>40</v>
      </c>
      <c r="B35">
        <v>24.21</v>
      </c>
      <c r="C35">
        <f>AVERAGE(B35:B37)</f>
        <v>24.363333333333333</v>
      </c>
      <c r="D35">
        <v>15.38</v>
      </c>
      <c r="E35">
        <v>14.94</v>
      </c>
      <c r="F35">
        <v>20.85</v>
      </c>
      <c r="G35">
        <v>18.48</v>
      </c>
      <c r="I35">
        <f t="shared" si="0"/>
        <v>-8.9833333333333325</v>
      </c>
      <c r="J35">
        <f t="shared" si="1"/>
        <v>-9.4233333333333338</v>
      </c>
      <c r="K35">
        <f t="shared" si="2"/>
        <v>-3.5133333333333319</v>
      </c>
      <c r="L35">
        <f t="shared" si="3"/>
        <v>-5.8833333333333329</v>
      </c>
      <c r="N35">
        <f t="shared" si="9"/>
        <v>-12.226666666666661</v>
      </c>
      <c r="O35">
        <f t="shared" si="8"/>
        <v>-12.666666666666663</v>
      </c>
      <c r="P35">
        <f t="shared" si="8"/>
        <v>-6.2566666666666606</v>
      </c>
      <c r="Q35">
        <f t="shared" si="8"/>
        <v>-8.226666666666663</v>
      </c>
      <c r="S35" s="3">
        <f t="shared" si="7"/>
        <v>4792.8453251322235</v>
      </c>
      <c r="T35" s="6">
        <f t="shared" si="10"/>
        <v>6501.9947088617255</v>
      </c>
      <c r="U35" s="7">
        <f t="shared" si="11"/>
        <v>76.461768649984876</v>
      </c>
      <c r="V35" s="9">
        <f t="shared" si="12"/>
        <v>299.55283282076437</v>
      </c>
      <c r="X35" s="5"/>
      <c r="Y35" s="5"/>
      <c r="Z35" s="5"/>
      <c r="AA35" s="5"/>
      <c r="AB35" s="5"/>
    </row>
    <row r="36" spans="1:28">
      <c r="B36">
        <v>30.75</v>
      </c>
      <c r="C36">
        <f>AVERAGE(B35:B37)</f>
        <v>24.363333333333333</v>
      </c>
      <c r="D36">
        <v>15.71</v>
      </c>
      <c r="E36">
        <v>15.8</v>
      </c>
      <c r="F36">
        <v>22.94</v>
      </c>
      <c r="G36">
        <v>18.34</v>
      </c>
      <c r="I36">
        <f t="shared" si="0"/>
        <v>-8.6533333333333324</v>
      </c>
      <c r="J36">
        <f t="shared" si="1"/>
        <v>-8.5633333333333326</v>
      </c>
      <c r="K36">
        <f t="shared" si="2"/>
        <v>-1.423333333333332</v>
      </c>
      <c r="L36">
        <f t="shared" si="3"/>
        <v>-6.0233333333333334</v>
      </c>
      <c r="N36">
        <f t="shared" si="9"/>
        <v>-12.016666666666662</v>
      </c>
      <c r="O36">
        <f t="shared" si="8"/>
        <v>-12.306666666666661</v>
      </c>
      <c r="P36">
        <f t="shared" si="8"/>
        <v>-4.7566666666666606</v>
      </c>
      <c r="Q36">
        <f t="shared" si="8"/>
        <v>-8.4866666666666646</v>
      </c>
      <c r="S36" s="3">
        <f t="shared" si="7"/>
        <v>4143.5932274766601</v>
      </c>
      <c r="T36" s="6">
        <f t="shared" si="10"/>
        <v>5066.1239742850366</v>
      </c>
      <c r="U36" s="7">
        <f t="shared" si="11"/>
        <v>27.033317556960647</v>
      </c>
      <c r="V36" s="9">
        <f t="shared" si="12"/>
        <v>358.70813821113967</v>
      </c>
      <c r="X36" s="5"/>
      <c r="Y36" s="5"/>
      <c r="Z36" s="5"/>
      <c r="AA36" s="5"/>
      <c r="AB36" s="5"/>
    </row>
    <row r="37" spans="1:28">
      <c r="B37">
        <v>18.13</v>
      </c>
      <c r="C37">
        <f>AVERAGE(B35:B37)</f>
        <v>24.363333333333333</v>
      </c>
      <c r="D37">
        <v>16.48</v>
      </c>
      <c r="E37">
        <v>15.22</v>
      </c>
      <c r="F37">
        <v>21.98</v>
      </c>
      <c r="G37">
        <v>17.7</v>
      </c>
      <c r="I37">
        <f t="shared" si="0"/>
        <v>-7.8833333333333329</v>
      </c>
      <c r="J37">
        <f t="shared" si="1"/>
        <v>-9.1433333333333326</v>
      </c>
      <c r="K37">
        <f t="shared" si="2"/>
        <v>-2.3833333333333329</v>
      </c>
      <c r="L37">
        <f t="shared" si="3"/>
        <v>-6.663333333333334</v>
      </c>
      <c r="N37">
        <f t="shared" si="9"/>
        <v>-11.536666666666662</v>
      </c>
      <c r="O37">
        <f t="shared" si="8"/>
        <v>-12.456666666666662</v>
      </c>
      <c r="P37">
        <f t="shared" si="8"/>
        <v>-5.4366666666666639</v>
      </c>
      <c r="Q37">
        <f t="shared" si="8"/>
        <v>-8.8566666666666656</v>
      </c>
      <c r="S37" s="3">
        <f t="shared" si="7"/>
        <v>2970.8636270914972</v>
      </c>
      <c r="T37" s="6">
        <f t="shared" si="10"/>
        <v>5621.2165035776989</v>
      </c>
      <c r="U37" s="7">
        <f t="shared" si="11"/>
        <v>43.311152772391786</v>
      </c>
      <c r="V37" s="9">
        <f t="shared" si="12"/>
        <v>463.57747778987164</v>
      </c>
      <c r="X37" s="5"/>
      <c r="Y37" s="5"/>
      <c r="Z37" s="5"/>
      <c r="AA37" s="5"/>
      <c r="AB37" s="5"/>
    </row>
    <row r="38" spans="1:28">
      <c r="A38" t="s">
        <v>45</v>
      </c>
      <c r="B38">
        <v>32.24</v>
      </c>
      <c r="C38">
        <f>AVERAGE(B38:B40)</f>
        <v>31.560000000000002</v>
      </c>
      <c r="D38">
        <v>27.16</v>
      </c>
      <c r="E38">
        <v>33.97</v>
      </c>
      <c r="F38">
        <v>33.71</v>
      </c>
      <c r="G38">
        <v>24.25</v>
      </c>
      <c r="I38">
        <f t="shared" si="0"/>
        <v>-4.4000000000000021</v>
      </c>
      <c r="J38">
        <f t="shared" si="1"/>
        <v>2.4099999999999966</v>
      </c>
      <c r="K38">
        <f t="shared" si="2"/>
        <v>2.1499999999999986</v>
      </c>
      <c r="L38">
        <f t="shared" si="3"/>
        <v>-7.3100000000000023</v>
      </c>
      <c r="N38">
        <f>I38-I2</f>
        <v>2.923333333333332</v>
      </c>
      <c r="O38">
        <f t="shared" ref="O38:Q49" si="13">J38-J2</f>
        <v>13.61333333333333</v>
      </c>
      <c r="P38">
        <f t="shared" si="13"/>
        <v>11.583333333333332</v>
      </c>
      <c r="Q38">
        <f t="shared" si="13"/>
        <v>3.0233333333333334</v>
      </c>
      <c r="S38" s="3">
        <f t="shared" si="7"/>
        <v>0.13182232868950178</v>
      </c>
      <c r="T38" s="6">
        <f t="shared" si="10"/>
        <v>7.9795486279425612E-5</v>
      </c>
      <c r="U38" s="7">
        <f t="shared" si="11"/>
        <v>3.2588863627198153E-4</v>
      </c>
      <c r="V38" s="9">
        <f t="shared" si="12"/>
        <v>0.122994581688514</v>
      </c>
      <c r="X38" s="5" t="s">
        <v>36</v>
      </c>
      <c r="Y38" s="5"/>
      <c r="Z38" s="5"/>
      <c r="AA38" s="5"/>
      <c r="AB38" s="5"/>
    </row>
    <row r="39" spans="1:28">
      <c r="B39">
        <v>34.22</v>
      </c>
      <c r="C39">
        <f>AVERAGE(B38:B40)</f>
        <v>31.560000000000002</v>
      </c>
      <c r="D39">
        <v>32.49</v>
      </c>
      <c r="E39">
        <v>33.479999999999997</v>
      </c>
      <c r="F39">
        <v>28.69</v>
      </c>
      <c r="G39">
        <v>25.01</v>
      </c>
      <c r="I39">
        <f t="shared" si="0"/>
        <v>0.92999999999999972</v>
      </c>
      <c r="J39">
        <f t="shared" si="1"/>
        <v>1.9199999999999946</v>
      </c>
      <c r="K39">
        <f t="shared" si="2"/>
        <v>-2.870000000000001</v>
      </c>
      <c r="L39">
        <f t="shared" si="3"/>
        <v>-6.5500000000000007</v>
      </c>
      <c r="N39">
        <f t="shared" ref="N39:N49" si="14">I39-I3</f>
        <v>6.8733333333333348</v>
      </c>
      <c r="O39">
        <f t="shared" si="13"/>
        <v>11.77333333333333</v>
      </c>
      <c r="P39">
        <f t="shared" si="13"/>
        <v>6.0833333333333321</v>
      </c>
      <c r="Q39">
        <f t="shared" si="13"/>
        <v>3.4433333333333351</v>
      </c>
      <c r="S39" s="3">
        <f t="shared" si="7"/>
        <v>8.5294395669581174E-3</v>
      </c>
      <c r="T39" s="6">
        <f t="shared" si="10"/>
        <v>2.8567584306789966E-4</v>
      </c>
      <c r="U39" s="7">
        <f t="shared" si="11"/>
        <v>1.4748036135651475E-2</v>
      </c>
      <c r="V39" s="9">
        <f t="shared" si="12"/>
        <v>9.1929179011621759E-2</v>
      </c>
      <c r="X39" s="5"/>
      <c r="Y39" s="5" t="s">
        <v>21</v>
      </c>
      <c r="Z39" s="5" t="s">
        <v>22</v>
      </c>
      <c r="AA39" s="5" t="s">
        <v>23</v>
      </c>
      <c r="AB39" s="5" t="s">
        <v>24</v>
      </c>
    </row>
    <row r="40" spans="1:28">
      <c r="B40">
        <v>28.22</v>
      </c>
      <c r="C40">
        <f>AVERAGE(B38:B40)</f>
        <v>31.560000000000002</v>
      </c>
      <c r="D40">
        <v>29.24</v>
      </c>
      <c r="E40">
        <v>33.1</v>
      </c>
      <c r="F40">
        <v>34.01</v>
      </c>
      <c r="G40">
        <v>25.01</v>
      </c>
      <c r="I40">
        <f t="shared" si="0"/>
        <v>-2.3200000000000038</v>
      </c>
      <c r="J40">
        <f t="shared" si="1"/>
        <v>1.5399999999999991</v>
      </c>
      <c r="K40">
        <f t="shared" si="2"/>
        <v>2.4499999999999957</v>
      </c>
      <c r="L40">
        <f t="shared" si="3"/>
        <v>-6.5500000000000007</v>
      </c>
      <c r="N40">
        <f t="shared" si="14"/>
        <v>4.3633333333333297</v>
      </c>
      <c r="O40">
        <f t="shared" si="13"/>
        <v>11.513333333333335</v>
      </c>
      <c r="P40">
        <f t="shared" si="13"/>
        <v>11.02333333333333</v>
      </c>
      <c r="Q40">
        <f t="shared" si="13"/>
        <v>3.4433333333333351</v>
      </c>
      <c r="S40" s="3">
        <f t="shared" si="7"/>
        <v>4.8585400334640587E-2</v>
      </c>
      <c r="T40" s="6">
        <f t="shared" si="10"/>
        <v>3.4209073849786759E-4</v>
      </c>
      <c r="U40" s="7">
        <f t="shared" si="11"/>
        <v>4.8044758472075896E-4</v>
      </c>
      <c r="V40" s="9">
        <f t="shared" si="12"/>
        <v>9.1929179011621759E-2</v>
      </c>
      <c r="X40" s="13" t="s">
        <v>49</v>
      </c>
      <c r="Y40" s="5">
        <v>0</v>
      </c>
      <c r="Z40" s="5">
        <f>STDEV(T17:T19)</f>
        <v>0.21841055981264565</v>
      </c>
      <c r="AA40" s="5">
        <f>STDEV(T20:T22)</f>
        <v>8.4126394741116661E-3</v>
      </c>
      <c r="AB40" s="5">
        <f>STDEV(T23:T25)</f>
        <v>0.18220291602260652</v>
      </c>
    </row>
    <row r="41" spans="1:28">
      <c r="A41" t="s">
        <v>46</v>
      </c>
      <c r="B41">
        <v>25.16</v>
      </c>
      <c r="C41">
        <f>AVERAGE(B41:B43)</f>
        <v>23.8</v>
      </c>
      <c r="D41">
        <v>28.58</v>
      </c>
      <c r="E41">
        <v>26.6</v>
      </c>
      <c r="F41">
        <v>26.27</v>
      </c>
      <c r="G41">
        <v>23.61</v>
      </c>
      <c r="I41">
        <f t="shared" si="0"/>
        <v>4.7799999999999976</v>
      </c>
      <c r="J41">
        <f t="shared" si="1"/>
        <v>2.8000000000000007</v>
      </c>
      <c r="K41">
        <f t="shared" si="2"/>
        <v>2.4699999999999989</v>
      </c>
      <c r="L41">
        <f t="shared" si="3"/>
        <v>-0.19000000000000128</v>
      </c>
      <c r="N41">
        <f t="shared" si="14"/>
        <v>4.8099999999999952</v>
      </c>
      <c r="O41">
        <f t="shared" si="13"/>
        <v>2.9499999999999993</v>
      </c>
      <c r="P41">
        <f t="shared" si="13"/>
        <v>4.6299999999999955</v>
      </c>
      <c r="Q41">
        <f t="shared" si="13"/>
        <v>0.9599999999999973</v>
      </c>
      <c r="S41" s="3">
        <f t="shared" si="7"/>
        <v>3.5648866120888356E-2</v>
      </c>
      <c r="T41" s="6">
        <f t="shared" si="10"/>
        <v>0.12940811548017228</v>
      </c>
      <c r="U41" s="7">
        <f t="shared" si="11"/>
        <v>4.0386025957421759E-2</v>
      </c>
      <c r="V41" s="9">
        <f t="shared" si="12"/>
        <v>0.51405691332803416</v>
      </c>
      <c r="X41" s="13" t="s">
        <v>52</v>
      </c>
      <c r="Y41" s="5">
        <f>STDEV(T26:T28)</f>
        <v>8.8160284622930049E-4</v>
      </c>
      <c r="Z41" s="5">
        <f>STDEV(T29:T31)</f>
        <v>1.3705683289354491</v>
      </c>
      <c r="AA41" s="5">
        <f>STDEV(T32:T34)</f>
        <v>4.5467845192154037</v>
      </c>
      <c r="AB41" s="5">
        <f>STDEV(T35:T37)</f>
        <v>724.06522834544819</v>
      </c>
    </row>
    <row r="42" spans="1:28">
      <c r="B42">
        <v>22.7</v>
      </c>
      <c r="C42">
        <f>AVERAGE(B41:B43)</f>
        <v>23.8</v>
      </c>
      <c r="D42">
        <v>27.31</v>
      </c>
      <c r="E42">
        <v>27.11</v>
      </c>
      <c r="F42">
        <v>26.44</v>
      </c>
      <c r="G42">
        <v>24</v>
      </c>
      <c r="I42">
        <f t="shared" si="0"/>
        <v>3.509999999999998</v>
      </c>
      <c r="J42">
        <f t="shared" si="1"/>
        <v>3.3099999999999987</v>
      </c>
      <c r="K42">
        <f t="shared" si="2"/>
        <v>2.6400000000000006</v>
      </c>
      <c r="L42">
        <f t="shared" si="3"/>
        <v>0.19999999999999929</v>
      </c>
      <c r="N42">
        <f t="shared" si="14"/>
        <v>3.2599999999999945</v>
      </c>
      <c r="O42">
        <f t="shared" si="13"/>
        <v>2.649999999999995</v>
      </c>
      <c r="P42">
        <f t="shared" si="13"/>
        <v>4.8999999999999986</v>
      </c>
      <c r="Q42">
        <f t="shared" si="13"/>
        <v>1.389999999999997</v>
      </c>
      <c r="S42" s="3">
        <f t="shared" si="7"/>
        <v>0.10438598992854659</v>
      </c>
      <c r="T42" s="6">
        <f t="shared" si="10"/>
        <v>0.15932007841490833</v>
      </c>
      <c r="U42" s="7">
        <f t="shared" si="11"/>
        <v>3.3492920704259195E-2</v>
      </c>
      <c r="V42" s="9">
        <f t="shared" si="12"/>
        <v>0.38156480224014061</v>
      </c>
      <c r="X42" s="13" t="s">
        <v>51</v>
      </c>
      <c r="Y42" s="5">
        <f>STDEV(T38:T40)</f>
        <v>1.3806288487138731E-4</v>
      </c>
      <c r="Z42" s="5">
        <f>STDEV(T41:T43)</f>
        <v>8.722723410530038E-2</v>
      </c>
      <c r="AA42" s="5">
        <f>STDEV(T44:T46)</f>
        <v>0.60468348451636522</v>
      </c>
      <c r="AB42" s="5">
        <f>STDEV(T47:T49)</f>
        <v>99.31851235935801</v>
      </c>
    </row>
    <row r="43" spans="1:28">
      <c r="B43">
        <v>23.54</v>
      </c>
      <c r="C43">
        <f>AVERAGE(B41:B43)</f>
        <v>23.8</v>
      </c>
      <c r="D43">
        <v>28.15</v>
      </c>
      <c r="E43">
        <v>26.15</v>
      </c>
      <c r="F43">
        <v>25.05</v>
      </c>
      <c r="G43">
        <v>24.14</v>
      </c>
      <c r="I43">
        <f t="shared" si="0"/>
        <v>4.3499999999999979</v>
      </c>
      <c r="J43">
        <f t="shared" si="1"/>
        <v>2.3499999999999979</v>
      </c>
      <c r="K43">
        <f t="shared" si="2"/>
        <v>1.25</v>
      </c>
      <c r="L43">
        <f t="shared" si="3"/>
        <v>0.33999999999999986</v>
      </c>
      <c r="N43">
        <f t="shared" si="14"/>
        <v>5.029999999999994</v>
      </c>
      <c r="O43">
        <f t="shared" si="13"/>
        <v>1.769999999999996</v>
      </c>
      <c r="P43">
        <f t="shared" si="13"/>
        <v>3.1899999999999977</v>
      </c>
      <c r="Q43">
        <f t="shared" si="13"/>
        <v>0.97999999999999687</v>
      </c>
      <c r="S43" s="3">
        <f t="shared" si="7"/>
        <v>3.0606884299591589E-2</v>
      </c>
      <c r="T43" s="6">
        <f t="shared" si="10"/>
        <v>0.29320873730797054</v>
      </c>
      <c r="U43" s="7">
        <f t="shared" si="11"/>
        <v>0.10957571516450458</v>
      </c>
      <c r="V43" s="9">
        <f t="shared" si="12"/>
        <v>0.50697973989501566</v>
      </c>
      <c r="X43" s="5"/>
      <c r="Y43" s="5"/>
      <c r="Z43" s="5"/>
      <c r="AA43" s="5"/>
      <c r="AB43" s="5"/>
    </row>
    <row r="44" spans="1:28">
      <c r="A44" t="s">
        <v>47</v>
      </c>
      <c r="B44">
        <v>31.12</v>
      </c>
      <c r="C44">
        <f>AVERAGE(B44:B46)</f>
        <v>33.130000000000003</v>
      </c>
      <c r="D44">
        <v>30</v>
      </c>
      <c r="E44">
        <v>30.59</v>
      </c>
      <c r="F44">
        <v>32.76</v>
      </c>
      <c r="G44">
        <v>24.44</v>
      </c>
      <c r="I44">
        <f t="shared" si="0"/>
        <v>-3.1300000000000026</v>
      </c>
      <c r="J44">
        <f t="shared" si="1"/>
        <v>-2.5400000000000027</v>
      </c>
      <c r="K44">
        <f t="shared" si="2"/>
        <v>-0.37000000000000455</v>
      </c>
      <c r="L44">
        <f t="shared" si="3"/>
        <v>-8.6900000000000013</v>
      </c>
      <c r="N44">
        <f t="shared" si="14"/>
        <v>-5.7600000000000016</v>
      </c>
      <c r="O44">
        <f t="shared" si="13"/>
        <v>-1.2200000000000024</v>
      </c>
      <c r="P44">
        <f t="shared" si="13"/>
        <v>-1.3100000000000023</v>
      </c>
      <c r="Q44">
        <f t="shared" si="13"/>
        <v>-8.18</v>
      </c>
      <c r="S44" s="3">
        <f t="shared" si="7"/>
        <v>54.19169999120178</v>
      </c>
      <c r="T44" s="6">
        <f t="shared" si="10"/>
        <v>2.3294671729369156</v>
      </c>
      <c r="U44" s="7">
        <f t="shared" si="11"/>
        <v>2.4794153998779769</v>
      </c>
      <c r="V44" s="9">
        <f t="shared" si="12"/>
        <v>290.01827463572425</v>
      </c>
      <c r="X44" s="2"/>
      <c r="Y44" s="2"/>
      <c r="Z44" s="2"/>
      <c r="AA44" s="2"/>
      <c r="AB44" s="2"/>
    </row>
    <row r="45" spans="1:28">
      <c r="B45">
        <v>34.840000000000003</v>
      </c>
      <c r="C45">
        <f>AVERAGE(B44:B46)</f>
        <v>33.130000000000003</v>
      </c>
      <c r="D45">
        <v>30.51</v>
      </c>
      <c r="E45">
        <v>30.19</v>
      </c>
      <c r="F45">
        <v>30.66</v>
      </c>
      <c r="G45">
        <v>24.23</v>
      </c>
      <c r="I45">
        <f t="shared" si="0"/>
        <v>-2.620000000000001</v>
      </c>
      <c r="J45">
        <f t="shared" si="1"/>
        <v>-2.9400000000000013</v>
      </c>
      <c r="K45">
        <f t="shared" si="2"/>
        <v>-2.4700000000000024</v>
      </c>
      <c r="L45">
        <f t="shared" si="3"/>
        <v>-8.9000000000000021</v>
      </c>
      <c r="N45">
        <f t="shared" si="14"/>
        <v>-5.7899999999999991</v>
      </c>
      <c r="O45">
        <f t="shared" si="13"/>
        <v>-1.7300000000000004</v>
      </c>
      <c r="P45">
        <f t="shared" si="13"/>
        <v>-3.9400000000000013</v>
      </c>
      <c r="Q45">
        <f t="shared" si="13"/>
        <v>-8.4500000000000028</v>
      </c>
      <c r="S45" s="3">
        <f t="shared" si="7"/>
        <v>55.330382803703337</v>
      </c>
      <c r="T45" s="6">
        <f t="shared" si="10"/>
        <v>3.3172781832577676</v>
      </c>
      <c r="U45" s="7">
        <f t="shared" si="11"/>
        <v>15.348225909204245</v>
      </c>
      <c r="V45" s="9">
        <f t="shared" si="12"/>
        <v>349.70630572912597</v>
      </c>
      <c r="X45" s="2"/>
      <c r="Y45" s="2"/>
      <c r="Z45" s="2"/>
      <c r="AA45" s="2"/>
      <c r="AB45" s="2"/>
    </row>
    <row r="46" spans="1:28">
      <c r="B46">
        <v>33.43</v>
      </c>
      <c r="C46">
        <f>AVERAGE(B44:B46)</f>
        <v>33.130000000000003</v>
      </c>
      <c r="D46">
        <v>32.1</v>
      </c>
      <c r="E46">
        <v>31.1</v>
      </c>
      <c r="F46">
        <v>34.880000000000003</v>
      </c>
      <c r="G46">
        <v>24.88</v>
      </c>
      <c r="I46">
        <f t="shared" si="0"/>
        <v>-1.0300000000000011</v>
      </c>
      <c r="J46">
        <f t="shared" si="1"/>
        <v>-2.0300000000000011</v>
      </c>
      <c r="K46">
        <f t="shared" si="2"/>
        <v>1.75</v>
      </c>
      <c r="L46">
        <f t="shared" si="3"/>
        <v>-8.2500000000000036</v>
      </c>
      <c r="N46">
        <f t="shared" si="14"/>
        <v>-4.120000000000001</v>
      </c>
      <c r="O46">
        <f t="shared" si="13"/>
        <v>-1.1500000000000021</v>
      </c>
      <c r="P46">
        <f t="shared" si="13"/>
        <v>0.69000000000000128</v>
      </c>
      <c r="Q46">
        <f t="shared" si="13"/>
        <v>-7.6800000000000033</v>
      </c>
      <c r="S46" s="3">
        <f t="shared" si="7"/>
        <v>17.387757800416939</v>
      </c>
      <c r="T46" s="6">
        <f t="shared" si="10"/>
        <v>2.2191389441356932</v>
      </c>
      <c r="U46" s="7">
        <f t="shared" si="11"/>
        <v>0.61985384996949278</v>
      </c>
      <c r="V46" s="9">
        <f t="shared" si="12"/>
        <v>205.07388866294366</v>
      </c>
      <c r="X46" s="8" t="s">
        <v>30</v>
      </c>
      <c r="Y46" s="8"/>
      <c r="Z46" s="8"/>
      <c r="AA46" s="8"/>
      <c r="AB46" s="8"/>
    </row>
    <row r="47" spans="1:28">
      <c r="A47" t="s">
        <v>48</v>
      </c>
      <c r="B47">
        <v>19.920000000000002</v>
      </c>
      <c r="C47">
        <f>AVERAGE(B47:B49)</f>
        <v>19.846666666666668</v>
      </c>
      <c r="D47">
        <v>15.07</v>
      </c>
      <c r="E47">
        <v>12.89</v>
      </c>
      <c r="F47">
        <v>23.8</v>
      </c>
      <c r="G47">
        <v>13.2</v>
      </c>
      <c r="I47">
        <f t="shared" si="0"/>
        <v>-4.7766666666666673</v>
      </c>
      <c r="J47">
        <f t="shared" si="1"/>
        <v>-6.956666666666667</v>
      </c>
      <c r="K47">
        <f t="shared" si="2"/>
        <v>3.9533333333333331</v>
      </c>
      <c r="L47">
        <f t="shared" si="3"/>
        <v>-6.6466666666666683</v>
      </c>
      <c r="N47">
        <f t="shared" si="14"/>
        <v>-8.019999999999996</v>
      </c>
      <c r="O47">
        <f t="shared" si="13"/>
        <v>-10.199999999999996</v>
      </c>
      <c r="P47">
        <f t="shared" si="13"/>
        <v>1.2100000000000044</v>
      </c>
      <c r="Q47">
        <f t="shared" si="13"/>
        <v>-8.9899999999999984</v>
      </c>
      <c r="S47" s="3">
        <f t="shared" si="7"/>
        <v>259.57362682624665</v>
      </c>
      <c r="T47" s="6">
        <f t="shared" si="10"/>
        <v>1176.2671155169596</v>
      </c>
      <c r="U47" s="7">
        <f t="shared" si="11"/>
        <v>0.43226861565393127</v>
      </c>
      <c r="V47" s="9">
        <f t="shared" si="12"/>
        <v>508.46335766376177</v>
      </c>
      <c r="X47" s="8"/>
      <c r="Y47" s="8" t="s">
        <v>21</v>
      </c>
      <c r="Z47" s="8" t="s">
        <v>22</v>
      </c>
      <c r="AA47" s="8" t="s">
        <v>23</v>
      </c>
      <c r="AB47" s="8" t="s">
        <v>24</v>
      </c>
    </row>
    <row r="48" spans="1:28">
      <c r="B48">
        <v>19.579999999999998</v>
      </c>
      <c r="C48">
        <f>AVERAGE(B47:B49)</f>
        <v>19.846666666666668</v>
      </c>
      <c r="D48">
        <v>16.77</v>
      </c>
      <c r="E48">
        <v>13.21</v>
      </c>
      <c r="F48">
        <v>23.95</v>
      </c>
      <c r="G48">
        <v>13.41</v>
      </c>
      <c r="I48">
        <f t="shared" si="0"/>
        <v>-3.076666666666668</v>
      </c>
      <c r="J48">
        <f t="shared" si="1"/>
        <v>-6.6366666666666667</v>
      </c>
      <c r="K48">
        <f t="shared" si="2"/>
        <v>4.1033333333333317</v>
      </c>
      <c r="L48">
        <f t="shared" si="3"/>
        <v>-6.4366666666666674</v>
      </c>
      <c r="N48">
        <f t="shared" si="14"/>
        <v>-6.4399999999999977</v>
      </c>
      <c r="O48">
        <f t="shared" si="13"/>
        <v>-10.379999999999995</v>
      </c>
      <c r="P48">
        <f t="shared" si="13"/>
        <v>0.77000000000000313</v>
      </c>
      <c r="Q48">
        <f t="shared" si="13"/>
        <v>-8.8999999999999986</v>
      </c>
      <c r="S48" s="3">
        <f t="shared" si="7"/>
        <v>86.822676956650838</v>
      </c>
      <c r="T48" s="6">
        <f t="shared" si="10"/>
        <v>1332.5740599725357</v>
      </c>
      <c r="U48" s="7">
        <f t="shared" si="11"/>
        <v>0.58641747461593807</v>
      </c>
      <c r="V48" s="9">
        <f t="shared" si="12"/>
        <v>477.71289166684494</v>
      </c>
      <c r="X48" s="14" t="s">
        <v>49</v>
      </c>
      <c r="Y48" s="8">
        <f>AVERAGE(U14:U16)</f>
        <v>1.4109831842780149E-2</v>
      </c>
      <c r="Z48" s="8">
        <f>AVERAGE(U17:U19)</f>
        <v>3.5270550072683577</v>
      </c>
      <c r="AA48" s="8">
        <f>AVERAGE(U20:U22)</f>
        <v>22.535631837176371</v>
      </c>
      <c r="AB48" s="8">
        <f>AVERAGE(U23:U25)</f>
        <v>97.914745321857069</v>
      </c>
    </row>
    <row r="49" spans="1:28">
      <c r="B49">
        <v>20.04</v>
      </c>
      <c r="C49">
        <f>AVERAGE(B47:B49)</f>
        <v>19.846666666666668</v>
      </c>
      <c r="D49">
        <v>15.71</v>
      </c>
      <c r="E49">
        <v>12.75</v>
      </c>
      <c r="F49">
        <v>24.25</v>
      </c>
      <c r="G49">
        <v>13.48</v>
      </c>
      <c r="I49">
        <f t="shared" si="0"/>
        <v>-4.1366666666666667</v>
      </c>
      <c r="J49">
        <f t="shared" si="1"/>
        <v>-7.0966666666666676</v>
      </c>
      <c r="K49">
        <f t="shared" si="2"/>
        <v>4.4033333333333324</v>
      </c>
      <c r="L49">
        <f t="shared" si="3"/>
        <v>-6.3666666666666671</v>
      </c>
      <c r="N49">
        <f t="shared" si="14"/>
        <v>-7.7899999999999956</v>
      </c>
      <c r="O49">
        <f t="shared" si="13"/>
        <v>-10.409999999999997</v>
      </c>
      <c r="P49">
        <f t="shared" si="13"/>
        <v>1.3500000000000014</v>
      </c>
      <c r="Q49">
        <f t="shared" si="13"/>
        <v>-8.5599999999999987</v>
      </c>
      <c r="S49" s="3">
        <f t="shared" si="7"/>
        <v>221.32153121481281</v>
      </c>
      <c r="T49" s="6">
        <f t="shared" si="10"/>
        <v>1360.5742736348245</v>
      </c>
      <c r="U49" s="7">
        <f t="shared" si="11"/>
        <v>0.39229204894837499</v>
      </c>
      <c r="V49" s="9">
        <f t="shared" si="12"/>
        <v>377.41291962652144</v>
      </c>
      <c r="X49" s="14" t="s">
        <v>50</v>
      </c>
      <c r="Y49" s="8">
        <f>AVERAGE(U26:U28)</f>
        <v>1.1568186025535264E-3</v>
      </c>
      <c r="Z49" s="8">
        <f>AVERAGE(U28:U30)</f>
        <v>5.7826372597886776E-2</v>
      </c>
      <c r="AA49" s="8">
        <f>AVERAGE(U32:U34)</f>
        <v>17.555464746376369</v>
      </c>
      <c r="AB49" s="8">
        <f>AVERAGE(U35:U37)</f>
        <v>48.935412993112436</v>
      </c>
    </row>
    <row r="50" spans="1:28">
      <c r="A50" t="s">
        <v>5</v>
      </c>
      <c r="B50">
        <v>28.16</v>
      </c>
      <c r="C50">
        <f>AVERAGE(B50:B52)</f>
        <v>27.64</v>
      </c>
      <c r="D50">
        <v>29.88</v>
      </c>
      <c r="E50">
        <v>27.61</v>
      </c>
      <c r="F50">
        <v>19.89</v>
      </c>
      <c r="G50">
        <v>27.31</v>
      </c>
      <c r="I50">
        <f t="shared" si="0"/>
        <v>2.2399999999999984</v>
      </c>
      <c r="J50">
        <f t="shared" si="1"/>
        <v>-3.0000000000001137E-2</v>
      </c>
      <c r="K50">
        <f t="shared" si="2"/>
        <v>-7.75</v>
      </c>
      <c r="L50">
        <f t="shared" si="3"/>
        <v>-0.33000000000000185</v>
      </c>
      <c r="N50">
        <f>I50-I2</f>
        <v>9.5633333333333326</v>
      </c>
      <c r="O50">
        <f t="shared" ref="O50:Q61" si="15">J50-J2</f>
        <v>11.173333333333332</v>
      </c>
      <c r="P50">
        <f t="shared" si="15"/>
        <v>1.6833333333333336</v>
      </c>
      <c r="Q50">
        <f t="shared" si="15"/>
        <v>10.003333333333334</v>
      </c>
      <c r="S50" s="3">
        <f t="shared" si="7"/>
        <v>1.3217514884152804E-3</v>
      </c>
      <c r="T50" s="6">
        <f t="shared" si="10"/>
        <v>4.3300360798983946E-4</v>
      </c>
      <c r="U50" s="7">
        <f t="shared" si="11"/>
        <v>0.31136240558970568</v>
      </c>
      <c r="V50" s="9">
        <f t="shared" si="12"/>
        <v>9.7430876613967146E-4</v>
      </c>
      <c r="X50" s="14" t="s">
        <v>51</v>
      </c>
      <c r="Y50" s="8">
        <f>AVERAGE(U38:U40)</f>
        <v>5.1847907855480718E-3</v>
      </c>
      <c r="Z50" s="8">
        <f>AVERAGE(U41:U43)</f>
        <v>6.1151553942061843E-2</v>
      </c>
      <c r="AA50" s="8">
        <f>AVERAGE(U44:U46)</f>
        <v>6.1491650530172377</v>
      </c>
      <c r="AB50" s="8">
        <f>AVERAGE(U47:U49)</f>
        <v>0.47032604640608144</v>
      </c>
    </row>
    <row r="51" spans="1:28">
      <c r="B51">
        <v>27.5</v>
      </c>
      <c r="C51">
        <f>AVERAGE(B50:B52)</f>
        <v>27.64</v>
      </c>
      <c r="D51">
        <v>30.37</v>
      </c>
      <c r="E51">
        <v>28.09</v>
      </c>
      <c r="F51">
        <v>18.72</v>
      </c>
      <c r="G51">
        <v>27.15</v>
      </c>
      <c r="I51">
        <f t="shared" si="0"/>
        <v>2.7300000000000004</v>
      </c>
      <c r="J51">
        <f t="shared" si="1"/>
        <v>0.44999999999999929</v>
      </c>
      <c r="K51">
        <f t="shared" si="2"/>
        <v>-8.9200000000000017</v>
      </c>
      <c r="L51">
        <f t="shared" si="3"/>
        <v>-0.49000000000000199</v>
      </c>
      <c r="N51">
        <f t="shared" ref="N51:N61" si="16">I51-I3</f>
        <v>8.6733333333333356</v>
      </c>
      <c r="O51">
        <f t="shared" si="15"/>
        <v>10.303333333333335</v>
      </c>
      <c r="P51">
        <f t="shared" si="15"/>
        <v>3.3333333333331439E-2</v>
      </c>
      <c r="Q51">
        <f t="shared" si="15"/>
        <v>9.5033333333333339</v>
      </c>
      <c r="S51" s="3">
        <f t="shared" si="7"/>
        <v>2.4494382999028503E-3</v>
      </c>
      <c r="T51" s="6">
        <f t="shared" si="10"/>
        <v>7.9138463008783446E-4</v>
      </c>
      <c r="U51" s="7">
        <f t="shared" si="11"/>
        <v>0.97715996843424713</v>
      </c>
      <c r="V51" s="9">
        <f t="shared" si="12"/>
        <v>1.3778806710137194E-3</v>
      </c>
      <c r="X51" s="8"/>
      <c r="Y51" s="8"/>
      <c r="Z51" s="8"/>
      <c r="AA51" s="8"/>
      <c r="AB51" s="8"/>
    </row>
    <row r="52" spans="1:28">
      <c r="B52">
        <v>27.26</v>
      </c>
      <c r="C52">
        <f>AVERAGE(B50:B52)</f>
        <v>27.64</v>
      </c>
      <c r="D52">
        <v>30.24</v>
      </c>
      <c r="E52">
        <v>27.34</v>
      </c>
      <c r="F52">
        <v>18.29</v>
      </c>
      <c r="G52">
        <v>26.79</v>
      </c>
      <c r="I52">
        <f t="shared" si="0"/>
        <v>2.5999999999999979</v>
      </c>
      <c r="J52">
        <f t="shared" si="1"/>
        <v>-0.30000000000000071</v>
      </c>
      <c r="K52">
        <f t="shared" si="2"/>
        <v>-9.3500000000000014</v>
      </c>
      <c r="L52">
        <f t="shared" si="3"/>
        <v>-0.85000000000000142</v>
      </c>
      <c r="N52">
        <f t="shared" si="16"/>
        <v>9.2833333333333314</v>
      </c>
      <c r="O52">
        <f t="shared" si="15"/>
        <v>9.6733333333333356</v>
      </c>
      <c r="P52">
        <f t="shared" si="15"/>
        <v>-0.77666666666666728</v>
      </c>
      <c r="Q52">
        <f t="shared" si="15"/>
        <v>9.1433333333333344</v>
      </c>
      <c r="S52" s="3">
        <f t="shared" si="7"/>
        <v>1.6048638956753746E-3</v>
      </c>
      <c r="T52" s="6">
        <f t="shared" si="10"/>
        <v>1.224719149951425E-3</v>
      </c>
      <c r="U52" s="7">
        <f t="shared" si="11"/>
        <v>1.7131680379409131</v>
      </c>
      <c r="V52" s="9">
        <f t="shared" si="12"/>
        <v>1.7684077369303579E-3</v>
      </c>
      <c r="X52" s="8"/>
      <c r="Y52" s="8"/>
      <c r="Z52" s="8"/>
      <c r="AA52" s="8"/>
      <c r="AB52" s="8"/>
    </row>
    <row r="53" spans="1:28">
      <c r="A53" t="s">
        <v>6</v>
      </c>
      <c r="B53">
        <v>24.81</v>
      </c>
      <c r="C53">
        <f>AVERAGE(B53:B55)</f>
        <v>24.783333333333331</v>
      </c>
      <c r="D53">
        <v>27.44</v>
      </c>
      <c r="E53">
        <v>21.84</v>
      </c>
      <c r="F53">
        <v>19.8</v>
      </c>
      <c r="G53">
        <v>24.39</v>
      </c>
      <c r="I53">
        <f t="shared" si="0"/>
        <v>2.6566666666666698</v>
      </c>
      <c r="J53">
        <f t="shared" si="1"/>
        <v>-2.9433333333333316</v>
      </c>
      <c r="K53">
        <f t="shared" si="2"/>
        <v>-4.9833333333333307</v>
      </c>
      <c r="L53">
        <f t="shared" si="3"/>
        <v>-0.39333333333333087</v>
      </c>
      <c r="N53">
        <f t="shared" si="16"/>
        <v>2.6866666666666674</v>
      </c>
      <c r="O53">
        <f t="shared" si="15"/>
        <v>-2.793333333333333</v>
      </c>
      <c r="P53">
        <f t="shared" si="15"/>
        <v>-2.8233333333333341</v>
      </c>
      <c r="Q53">
        <f t="shared" si="15"/>
        <v>0.75666666666666771</v>
      </c>
      <c r="S53" s="3">
        <f t="shared" si="7"/>
        <v>0.15532191806074161</v>
      </c>
      <c r="T53" s="6">
        <f t="shared" si="10"/>
        <v>6.9322963667397133</v>
      </c>
      <c r="U53" s="7">
        <f t="shared" si="11"/>
        <v>7.0779586494371722</v>
      </c>
      <c r="V53" s="9">
        <f t="shared" si="12"/>
        <v>0.59186224429491729</v>
      </c>
      <c r="X53" s="8"/>
      <c r="Y53" s="8"/>
      <c r="Z53" s="8"/>
      <c r="AA53" s="8"/>
      <c r="AB53" s="8"/>
    </row>
    <row r="54" spans="1:28">
      <c r="B54">
        <v>25.37</v>
      </c>
      <c r="C54">
        <f>AVERAGE(B53:B55)</f>
        <v>24.783333333333331</v>
      </c>
      <c r="D54">
        <v>28.54</v>
      </c>
      <c r="E54">
        <v>22.55</v>
      </c>
      <c r="F54">
        <v>20.05</v>
      </c>
      <c r="G54">
        <v>24.88</v>
      </c>
      <c r="I54">
        <f t="shared" si="0"/>
        <v>3.7566666666666677</v>
      </c>
      <c r="J54">
        <f t="shared" si="1"/>
        <v>-2.2333333333333307</v>
      </c>
      <c r="K54">
        <f t="shared" si="2"/>
        <v>-4.7333333333333307</v>
      </c>
      <c r="L54">
        <f t="shared" si="3"/>
        <v>9.6666666666667567E-2</v>
      </c>
      <c r="N54">
        <f t="shared" si="16"/>
        <v>3.5066666666666642</v>
      </c>
      <c r="O54">
        <f t="shared" si="15"/>
        <v>-2.8933333333333344</v>
      </c>
      <c r="P54">
        <f t="shared" si="15"/>
        <v>-2.4733333333333327</v>
      </c>
      <c r="Q54">
        <f t="shared" si="15"/>
        <v>1.2866666666666653</v>
      </c>
      <c r="S54" s="3">
        <f t="shared" si="7"/>
        <v>8.7980849002124509E-2</v>
      </c>
      <c r="T54" s="6">
        <f t="shared" si="10"/>
        <v>7.4298512803083936</v>
      </c>
      <c r="U54" s="7">
        <f t="shared" si="11"/>
        <v>5.553253801919162</v>
      </c>
      <c r="V54" s="9">
        <f t="shared" si="12"/>
        <v>0.40989699919513617</v>
      </c>
      <c r="X54" s="8" t="s">
        <v>29</v>
      </c>
      <c r="Y54" s="8"/>
      <c r="Z54" s="8"/>
      <c r="AA54" s="8"/>
      <c r="AB54" s="8"/>
    </row>
    <row r="55" spans="1:28">
      <c r="B55">
        <v>24.17</v>
      </c>
      <c r="C55">
        <f>AVERAGE(B53:B55)</f>
        <v>24.783333333333331</v>
      </c>
      <c r="D55">
        <v>25.83</v>
      </c>
      <c r="E55">
        <v>22.31</v>
      </c>
      <c r="F55">
        <v>19.27</v>
      </c>
      <c r="G55">
        <v>24.39</v>
      </c>
      <c r="I55">
        <f t="shared" si="0"/>
        <v>1.0466666666666669</v>
      </c>
      <c r="J55">
        <f t="shared" si="1"/>
        <v>-2.4733333333333327</v>
      </c>
      <c r="K55">
        <f t="shared" si="2"/>
        <v>-5.5133333333333319</v>
      </c>
      <c r="L55">
        <f t="shared" si="3"/>
        <v>-0.39333333333333087</v>
      </c>
      <c r="N55">
        <f t="shared" si="16"/>
        <v>1.726666666666663</v>
      </c>
      <c r="O55">
        <f t="shared" si="15"/>
        <v>-3.0533333333333346</v>
      </c>
      <c r="P55">
        <f t="shared" si="15"/>
        <v>-3.5733333333333341</v>
      </c>
      <c r="Q55">
        <f t="shared" si="15"/>
        <v>0.24666666666666615</v>
      </c>
      <c r="S55" s="3">
        <f t="shared" si="7"/>
        <v>0.30214926408669279</v>
      </c>
      <c r="T55" s="6">
        <f t="shared" si="10"/>
        <v>8.3012772732779858</v>
      </c>
      <c r="U55" s="7">
        <f t="shared" si="11"/>
        <v>11.903660111251483</v>
      </c>
      <c r="V55" s="9">
        <f t="shared" si="12"/>
        <v>0.84284154475469963</v>
      </c>
      <c r="X55" s="8"/>
      <c r="Y55" s="8" t="s">
        <v>21</v>
      </c>
      <c r="Z55" s="8" t="s">
        <v>22</v>
      </c>
      <c r="AA55" s="8" t="s">
        <v>23</v>
      </c>
      <c r="AB55" s="8" t="s">
        <v>24</v>
      </c>
    </row>
    <row r="56" spans="1:28">
      <c r="A56" t="s">
        <v>7</v>
      </c>
      <c r="B56">
        <v>25.37</v>
      </c>
      <c r="C56">
        <f>AVERAGE(B56:B58)</f>
        <v>24.936666666666667</v>
      </c>
      <c r="D56">
        <v>24.29</v>
      </c>
      <c r="E56">
        <v>27.22</v>
      </c>
      <c r="F56">
        <v>21.54</v>
      </c>
      <c r="G56">
        <v>23.26</v>
      </c>
      <c r="I56">
        <f t="shared" si="0"/>
        <v>-0.64666666666666828</v>
      </c>
      <c r="J56">
        <f t="shared" si="1"/>
        <v>2.2833333333333314</v>
      </c>
      <c r="K56">
        <f t="shared" si="2"/>
        <v>-3.3966666666666683</v>
      </c>
      <c r="L56">
        <f t="shared" si="3"/>
        <v>-1.6766666666666659</v>
      </c>
      <c r="N56">
        <f t="shared" si="16"/>
        <v>-3.2766666666666673</v>
      </c>
      <c r="O56">
        <f t="shared" si="15"/>
        <v>3.6033333333333317</v>
      </c>
      <c r="P56">
        <f t="shared" si="15"/>
        <v>-4.336666666666666</v>
      </c>
      <c r="Q56">
        <f t="shared" si="15"/>
        <v>-1.1666666666666643</v>
      </c>
      <c r="S56" s="3">
        <f t="shared" si="7"/>
        <v>9.6911418955205786</v>
      </c>
      <c r="T56" s="6">
        <f t="shared" si="10"/>
        <v>8.2278919965227237E-2</v>
      </c>
      <c r="U56" s="7">
        <f t="shared" si="11"/>
        <v>20.205367219066233</v>
      </c>
      <c r="V56" s="9">
        <f t="shared" si="12"/>
        <v>2.244924096618742</v>
      </c>
      <c r="X56" s="14" t="s">
        <v>49</v>
      </c>
      <c r="Y56" s="8">
        <f>STDEV(U14:U16)</f>
        <v>3.40568168450749E-3</v>
      </c>
      <c r="Z56" s="8">
        <f>STDEV(U17:U19)</f>
        <v>0.45508033540216158</v>
      </c>
      <c r="AA56" s="8">
        <f>STDEV(U20:U22)</f>
        <v>13.693122666591306</v>
      </c>
      <c r="AB56" s="8">
        <f>STDEV(U23:U25)</f>
        <v>29.655572416467521</v>
      </c>
    </row>
    <row r="57" spans="1:28">
      <c r="B57">
        <v>24.48</v>
      </c>
      <c r="C57">
        <f>AVERAGE(B56:B58)</f>
        <v>24.936666666666667</v>
      </c>
      <c r="D57">
        <v>23.83</v>
      </c>
      <c r="E57">
        <v>27.19</v>
      </c>
      <c r="F57">
        <v>21.59</v>
      </c>
      <c r="G57">
        <v>23.28</v>
      </c>
      <c r="I57">
        <f t="shared" si="0"/>
        <v>-1.1066666666666691</v>
      </c>
      <c r="J57">
        <f t="shared" si="1"/>
        <v>2.2533333333333339</v>
      </c>
      <c r="K57">
        <f t="shared" si="2"/>
        <v>-3.3466666666666676</v>
      </c>
      <c r="L57">
        <f t="shared" si="3"/>
        <v>-1.6566666666666663</v>
      </c>
      <c r="N57">
        <f t="shared" si="16"/>
        <v>-4.2766666666666673</v>
      </c>
      <c r="O57">
        <f t="shared" si="15"/>
        <v>3.4633333333333347</v>
      </c>
      <c r="P57">
        <f t="shared" si="15"/>
        <v>-4.8166666666666664</v>
      </c>
      <c r="Q57">
        <f t="shared" si="15"/>
        <v>-1.206666666666667</v>
      </c>
      <c r="S57" s="3">
        <f t="shared" si="7"/>
        <v>19.382283791041157</v>
      </c>
      <c r="T57" s="6">
        <f t="shared" si="10"/>
        <v>9.0663562838485909E-2</v>
      </c>
      <c r="U57" s="7">
        <f t="shared" si="11"/>
        <v>28.181307955076747</v>
      </c>
      <c r="V57" s="9">
        <f t="shared" si="12"/>
        <v>2.3080375035271126</v>
      </c>
      <c r="X57" s="14" t="s">
        <v>52</v>
      </c>
      <c r="Y57" s="8">
        <f>STDEV(U26:U28)</f>
        <v>5.461282213261074E-4</v>
      </c>
      <c r="Z57" s="8">
        <f>STDEV(U29:U31)</f>
        <v>1.6177942949116127E-2</v>
      </c>
      <c r="AA57" s="8">
        <f>STDEV(U32:U34)</f>
        <v>9.809723213063279</v>
      </c>
      <c r="AB57" s="8">
        <f>STDEV(U35:U37)</f>
        <v>25.189624285341338</v>
      </c>
    </row>
    <row r="58" spans="1:28">
      <c r="B58">
        <v>24.96</v>
      </c>
      <c r="C58">
        <f>AVERAGE(B56:B58)</f>
        <v>24.936666666666667</v>
      </c>
      <c r="D58">
        <v>23.33</v>
      </c>
      <c r="E58">
        <v>27.87</v>
      </c>
      <c r="F58">
        <v>21.43</v>
      </c>
      <c r="G58">
        <v>22.9</v>
      </c>
      <c r="I58">
        <f t="shared" si="0"/>
        <v>-1.6066666666666691</v>
      </c>
      <c r="J58">
        <f t="shared" si="1"/>
        <v>2.9333333333333336</v>
      </c>
      <c r="K58">
        <f t="shared" si="2"/>
        <v>-3.5066666666666677</v>
      </c>
      <c r="L58">
        <f t="shared" si="3"/>
        <v>-2.0366666666666688</v>
      </c>
      <c r="N58">
        <f t="shared" si="16"/>
        <v>-4.696666666666669</v>
      </c>
      <c r="O58">
        <f t="shared" si="15"/>
        <v>3.8133333333333326</v>
      </c>
      <c r="P58">
        <f t="shared" si="15"/>
        <v>-4.5666666666666664</v>
      </c>
      <c r="Q58">
        <f t="shared" si="15"/>
        <v>-1.4666666666666686</v>
      </c>
      <c r="S58" s="3">
        <f t="shared" si="7"/>
        <v>25.932091558718216</v>
      </c>
      <c r="T58" s="6">
        <f t="shared" si="10"/>
        <v>7.1133189661738941E-2</v>
      </c>
      <c r="U58" s="7">
        <f t="shared" si="11"/>
        <v>23.697560836585023</v>
      </c>
      <c r="V58" s="9">
        <f t="shared" si="12"/>
        <v>2.7638257599355556</v>
      </c>
      <c r="X58" s="14" t="s">
        <v>51</v>
      </c>
      <c r="Y58" s="8">
        <f>STDEV(U38:U40)</f>
        <v>8.2823739553851451E-3</v>
      </c>
      <c r="Z58" s="8">
        <f>STDEV(U41:U43)</f>
        <v>4.2077942767923426E-2</v>
      </c>
      <c r="AA58" s="8">
        <f>STDEV(U44:U46)</f>
        <v>8.0206940327099225</v>
      </c>
      <c r="AB58" s="8">
        <f>STDEV(U47:U49)</f>
        <v>0.10250583519607116</v>
      </c>
    </row>
    <row r="59" spans="1:28">
      <c r="A59" t="s">
        <v>8</v>
      </c>
      <c r="B59">
        <v>22.91</v>
      </c>
      <c r="C59">
        <f>AVERAGE(B59:B61)</f>
        <v>22.72</v>
      </c>
      <c r="D59">
        <v>20.82</v>
      </c>
      <c r="E59">
        <v>21.21</v>
      </c>
      <c r="F59">
        <v>22.7</v>
      </c>
      <c r="G59">
        <v>20.53</v>
      </c>
      <c r="I59">
        <f t="shared" si="0"/>
        <v>-1.8999999999999986</v>
      </c>
      <c r="J59">
        <f t="shared" si="1"/>
        <v>-1.509999999999998</v>
      </c>
      <c r="K59">
        <f t="shared" si="2"/>
        <v>-1.9999999999999574E-2</v>
      </c>
      <c r="L59">
        <f t="shared" si="3"/>
        <v>-2.1899999999999977</v>
      </c>
      <c r="N59">
        <f t="shared" si="16"/>
        <v>-5.1433333333333273</v>
      </c>
      <c r="O59">
        <f t="shared" si="15"/>
        <v>-4.7533333333333267</v>
      </c>
      <c r="P59">
        <f t="shared" si="15"/>
        <v>-2.7633333333333283</v>
      </c>
      <c r="Q59">
        <f t="shared" si="15"/>
        <v>-4.5333333333333279</v>
      </c>
      <c r="S59" s="3">
        <f t="shared" si="7"/>
        <v>35.342528023819092</v>
      </c>
      <c r="T59" s="6">
        <f t="shared" si="10"/>
        <v>26.970929432150253</v>
      </c>
      <c r="U59" s="7">
        <f t="shared" si="11"/>
        <v>6.7896317704729592</v>
      </c>
      <c r="V59" s="9">
        <f t="shared" si="12"/>
        <v>23.156307799045958</v>
      </c>
      <c r="X59" s="8"/>
      <c r="Y59" s="8"/>
      <c r="Z59" s="8"/>
      <c r="AA59" s="8"/>
      <c r="AB59" s="8"/>
    </row>
    <row r="60" spans="1:28">
      <c r="B60">
        <v>22.77</v>
      </c>
      <c r="C60">
        <f>AVERAGE(B59:B61)</f>
        <v>22.72</v>
      </c>
      <c r="D60">
        <v>20.89</v>
      </c>
      <c r="E60">
        <v>22.51</v>
      </c>
      <c r="F60">
        <v>23.06</v>
      </c>
      <c r="G60">
        <v>22.26</v>
      </c>
      <c r="I60">
        <f t="shared" si="0"/>
        <v>-1.8299999999999983</v>
      </c>
      <c r="J60">
        <f t="shared" si="1"/>
        <v>-0.2099999999999973</v>
      </c>
      <c r="K60">
        <f t="shared" si="2"/>
        <v>0.33999999999999986</v>
      </c>
      <c r="L60">
        <f t="shared" si="3"/>
        <v>-0.4599999999999973</v>
      </c>
      <c r="N60">
        <f t="shared" si="16"/>
        <v>-5.193333333333328</v>
      </c>
      <c r="O60">
        <f t="shared" si="15"/>
        <v>-3.953333333333326</v>
      </c>
      <c r="P60">
        <f t="shared" si="15"/>
        <v>-2.9933333333333287</v>
      </c>
      <c r="Q60">
        <f t="shared" si="15"/>
        <v>-2.9233333333333285</v>
      </c>
      <c r="S60" s="3">
        <f t="shared" si="7"/>
        <v>36.588879582940841</v>
      </c>
      <c r="T60" s="6">
        <f t="shared" si="10"/>
        <v>15.490731135726048</v>
      </c>
      <c r="U60" s="7">
        <f t="shared" si="11"/>
        <v>7.9631174328258059</v>
      </c>
      <c r="V60" s="9">
        <f t="shared" si="12"/>
        <v>7.585968249395953</v>
      </c>
      <c r="X60" s="2"/>
      <c r="Y60" s="2"/>
      <c r="Z60" s="2"/>
      <c r="AA60" s="2"/>
      <c r="AB60" s="2"/>
    </row>
    <row r="61" spans="1:28">
      <c r="B61">
        <v>22.48</v>
      </c>
      <c r="C61">
        <f>AVERAGE(B59:B61)</f>
        <v>22.72</v>
      </c>
      <c r="D61">
        <v>20.5</v>
      </c>
      <c r="E61">
        <v>22.32</v>
      </c>
      <c r="F61">
        <v>23.1</v>
      </c>
      <c r="G61">
        <v>21.76</v>
      </c>
      <c r="I61">
        <f t="shared" si="0"/>
        <v>-2.2199999999999989</v>
      </c>
      <c r="J61">
        <f t="shared" si="1"/>
        <v>-0.39999999999999858</v>
      </c>
      <c r="K61">
        <f t="shared" si="2"/>
        <v>0.38000000000000256</v>
      </c>
      <c r="L61">
        <f t="shared" si="3"/>
        <v>-0.9599999999999973</v>
      </c>
      <c r="N61">
        <f t="shared" si="16"/>
        <v>-5.8733333333333277</v>
      </c>
      <c r="O61">
        <f t="shared" si="15"/>
        <v>-3.7133333333333276</v>
      </c>
      <c r="P61">
        <f t="shared" si="15"/>
        <v>-2.6733333333333285</v>
      </c>
      <c r="Q61">
        <f t="shared" si="15"/>
        <v>-3.1533333333333289</v>
      </c>
      <c r="S61" s="3">
        <f t="shared" si="7"/>
        <v>58.620498577295677</v>
      </c>
      <c r="T61" s="6">
        <f t="shared" si="10"/>
        <v>13.116703974244292</v>
      </c>
      <c r="U61" s="7">
        <f t="shared" si="11"/>
        <v>6.3790135071455536</v>
      </c>
      <c r="V61" s="9">
        <f t="shared" si="12"/>
        <v>8.8970886866549499</v>
      </c>
      <c r="X61" s="2"/>
      <c r="Y61" s="2"/>
      <c r="Z61" s="2"/>
      <c r="AA61" s="2"/>
      <c r="AB61" s="2"/>
    </row>
    <row r="62" spans="1:28">
      <c r="X62" s="10" t="s">
        <v>32</v>
      </c>
      <c r="Y62" s="10"/>
      <c r="Z62" s="10"/>
      <c r="AA62" s="10"/>
      <c r="AB62" s="10"/>
    </row>
    <row r="63" spans="1:28">
      <c r="X63" s="10"/>
      <c r="Y63" s="10" t="s">
        <v>21</v>
      </c>
      <c r="Z63" s="10" t="s">
        <v>22</v>
      </c>
      <c r="AA63" s="10" t="s">
        <v>23</v>
      </c>
      <c r="AB63" s="10" t="s">
        <v>24</v>
      </c>
    </row>
    <row r="64" spans="1:28">
      <c r="X64" s="15" t="s">
        <v>49</v>
      </c>
      <c r="Y64" s="10">
        <f>AVERAGE(V14:V16)</f>
        <v>1.0171667245586969E-4</v>
      </c>
      <c r="Z64" s="10">
        <f>AVERAGE(V17:V19)</f>
        <v>1.7147609399167407</v>
      </c>
      <c r="AA64" s="10">
        <f>AVERAGE(V20:V22)</f>
        <v>0.11706162765172473</v>
      </c>
      <c r="AB64" s="10">
        <f>AVERAGE(V23:V25)</f>
        <v>0.70581523369791521</v>
      </c>
    </row>
    <row r="65" spans="24:28">
      <c r="X65" s="15" t="s">
        <v>50</v>
      </c>
      <c r="Y65" s="10">
        <f>AVERAGE(V26:V28)</f>
        <v>5.3872681991487894E-4</v>
      </c>
      <c r="Z65" s="10">
        <f>AVERAGE(V29:V31)</f>
        <v>0.30687120013068253</v>
      </c>
      <c r="AA65" s="10">
        <f>AVERAGE(V32:V34)</f>
        <v>96.610367181570624</v>
      </c>
      <c r="AB65" s="10">
        <f>AVERAGE(V35:V37)</f>
        <v>373.94614960725858</v>
      </c>
    </row>
    <row r="66" spans="24:28">
      <c r="X66" s="15" t="s">
        <v>51</v>
      </c>
      <c r="Y66" s="10">
        <f>AVERAGE(V38:V40)</f>
        <v>0.10228431323725251</v>
      </c>
      <c r="Z66" s="10">
        <f>AVERAGE(V41:V43)</f>
        <v>0.46753381848773018</v>
      </c>
      <c r="AA66" s="10">
        <f>AVERAGE(V44:V46)</f>
        <v>281.5994896759313</v>
      </c>
      <c r="AB66" s="10">
        <f>AVERAGE(V47:V49)</f>
        <v>454.52972298570938</v>
      </c>
    </row>
    <row r="67" spans="24:28">
      <c r="X67" s="10"/>
      <c r="Y67" s="10"/>
      <c r="Z67" s="10"/>
      <c r="AA67" s="10"/>
      <c r="AB67" s="10"/>
    </row>
    <row r="68" spans="24:28">
      <c r="X68" s="10"/>
      <c r="Y68" s="10"/>
      <c r="Z68" s="10"/>
      <c r="AA68" s="10"/>
      <c r="AB68" s="10"/>
    </row>
    <row r="69" spans="24:28">
      <c r="X69" s="10" t="s">
        <v>29</v>
      </c>
      <c r="Y69" s="10"/>
      <c r="Z69" s="10"/>
      <c r="AA69" s="10"/>
      <c r="AB69" s="10"/>
    </row>
    <row r="70" spans="24:28">
      <c r="X70" s="10"/>
      <c r="Y70" s="10" t="s">
        <v>21</v>
      </c>
      <c r="Z70" s="10" t="s">
        <v>22</v>
      </c>
      <c r="AA70" s="10" t="s">
        <v>23</v>
      </c>
      <c r="AB70" s="10" t="s">
        <v>24</v>
      </c>
    </row>
    <row r="71" spans="24:28">
      <c r="X71" s="15" t="s">
        <v>49</v>
      </c>
      <c r="Y71" s="10">
        <v>0</v>
      </c>
      <c r="Z71" s="10">
        <f>STDEV(V17:V19)</f>
        <v>0.78176239219273336</v>
      </c>
      <c r="AA71" s="10">
        <f>STDEV(V20:V22)</f>
        <v>3.2936416715673593E-2</v>
      </c>
      <c r="AB71" s="10">
        <f>STDEV(V23:V25)</f>
        <v>2.6652681891215401E-2</v>
      </c>
    </row>
    <row r="72" spans="24:28">
      <c r="X72" s="15" t="s">
        <v>50</v>
      </c>
      <c r="Y72" s="10">
        <v>0</v>
      </c>
      <c r="Z72" s="10">
        <f>STDEV(V29:V31)</f>
        <v>9.0665183634215982E-2</v>
      </c>
      <c r="AA72" s="10">
        <f>STDEV(V32:V34)</f>
        <v>60.525512434352287</v>
      </c>
      <c r="AB72" s="10">
        <f>STDEV(V35:V37)</f>
        <v>83.06725457598553</v>
      </c>
    </row>
    <row r="73" spans="24:28">
      <c r="X73" s="15" t="s">
        <v>51</v>
      </c>
      <c r="Y73" s="10">
        <f>STDEV(V38:V40)</f>
        <v>1.7935618597987833E-2</v>
      </c>
      <c r="Z73" s="10">
        <f>STDEV(V41:V43)</f>
        <v>7.4535397039822482E-2</v>
      </c>
      <c r="AA73" s="10">
        <f>STDEV(V44:V46)</f>
        <v>72.682810703432224</v>
      </c>
      <c r="AB73" s="10">
        <f>STDEV(V47:V49)</f>
        <v>68.532100580761607</v>
      </c>
    </row>
    <row r="74" spans="24:28">
      <c r="X74" s="10"/>
      <c r="Y74" s="10"/>
      <c r="Z74" s="10"/>
      <c r="AA74" s="10"/>
      <c r="AB74" s="10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KLH Würzburg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wisslab</dc:creator>
  <cp:lastModifiedBy>Manuel</cp:lastModifiedBy>
  <cp:lastPrinted>2012-01-23T15:55:50Z</cp:lastPrinted>
  <dcterms:created xsi:type="dcterms:W3CDTF">2012-01-23T13:22:14Z</dcterms:created>
  <dcterms:modified xsi:type="dcterms:W3CDTF">2013-09-15T13:02:04Z</dcterms:modified>
</cp:coreProperties>
</file>