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_FE\A_FEIM\30_Projekte\Lasttragendes Knochenersatzmaterial\22_Veröffentlichungen\Publikationen\02_Defektauswertung-Klin.Paper\Review_PlosOne_Juni19\Supporting information_Revised\"/>
    </mc:Choice>
  </mc:AlternateContent>
  <bookViews>
    <workbookView xWindow="120" yWindow="60" windowWidth="28512" windowHeight="12336"/>
  </bookViews>
  <sheets>
    <sheet name="SUMMARY" sheetId="1" r:id="rId1"/>
  </sheets>
  <calcPr calcId="152511"/>
</workbook>
</file>

<file path=xl/calcChain.xml><?xml version="1.0" encoding="utf-8"?>
<calcChain xmlns="http://schemas.openxmlformats.org/spreadsheetml/2006/main">
  <c r="H59" i="1" l="1"/>
  <c r="I59" i="1"/>
  <c r="J59" i="1"/>
  <c r="K59" i="1"/>
  <c r="L59" i="1"/>
  <c r="M59" i="1"/>
  <c r="N59" i="1"/>
  <c r="H60" i="1"/>
  <c r="I60" i="1"/>
  <c r="J60" i="1"/>
  <c r="K60" i="1"/>
  <c r="L60" i="1"/>
  <c r="M60" i="1"/>
  <c r="N60" i="1"/>
  <c r="G59" i="1"/>
  <c r="G60" i="1"/>
  <c r="E56" i="1"/>
  <c r="F56" i="1"/>
  <c r="E55" i="1"/>
  <c r="F55" i="1"/>
  <c r="E54" i="1"/>
  <c r="F54" i="1"/>
  <c r="E53" i="1"/>
  <c r="F53" i="1"/>
  <c r="E52" i="1"/>
  <c r="F52" i="1"/>
  <c r="E50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F50" i="1"/>
  <c r="E51" i="1"/>
  <c r="F51" i="1"/>
  <c r="F30" i="1"/>
  <c r="E30" i="1"/>
  <c r="F25" i="1"/>
  <c r="E25" i="1"/>
  <c r="F19" i="1"/>
  <c r="E19" i="1"/>
  <c r="F9" i="1"/>
  <c r="E9" i="1"/>
  <c r="F33" i="1"/>
  <c r="E33" i="1"/>
  <c r="E32" i="1"/>
  <c r="F32" i="1"/>
  <c r="F31" i="1"/>
  <c r="E31" i="1"/>
  <c r="E29" i="1"/>
  <c r="F29" i="1"/>
  <c r="E28" i="1"/>
  <c r="F28" i="1"/>
  <c r="E27" i="1"/>
  <c r="F27" i="1"/>
  <c r="F26" i="1"/>
  <c r="E26" i="1"/>
  <c r="E24" i="1"/>
  <c r="F24" i="1"/>
  <c r="E23" i="1"/>
  <c r="F23" i="1"/>
  <c r="E10" i="1" l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20" i="1"/>
  <c r="F20" i="1"/>
  <c r="E21" i="1"/>
  <c r="F21" i="1"/>
  <c r="E22" i="1"/>
  <c r="F22" i="1"/>
  <c r="E8" i="1"/>
  <c r="F8" i="1"/>
  <c r="F7" i="1"/>
  <c r="E7" i="1"/>
  <c r="E60" i="1" l="1"/>
  <c r="E59" i="1"/>
</calcChain>
</file>

<file path=xl/sharedStrings.xml><?xml version="1.0" encoding="utf-8"?>
<sst xmlns="http://schemas.openxmlformats.org/spreadsheetml/2006/main" count="74" uniqueCount="70">
  <si>
    <t>01_Rizz_ri</t>
  </si>
  <si>
    <t>01_Rizz_le</t>
  </si>
  <si>
    <t>01_Ll_le</t>
  </si>
  <si>
    <t>01_LMU_le</t>
  </si>
  <si>
    <t>02_LMU_le</t>
  </si>
  <si>
    <t>02_Rizz_le</t>
  </si>
  <si>
    <t>03_LMU_le</t>
  </si>
  <si>
    <t>03_LMU_ri</t>
  </si>
  <si>
    <t>03_Rizz_le</t>
  </si>
  <si>
    <t>03_Rizz_ri</t>
  </si>
  <si>
    <t>04_Ll_le</t>
  </si>
  <si>
    <t>04_Rizz_le</t>
  </si>
  <si>
    <t>06_LMU_le</t>
  </si>
  <si>
    <t>07_Ll_ri</t>
  </si>
  <si>
    <t>07_LMU_le</t>
  </si>
  <si>
    <t>07_Rizz_le</t>
  </si>
  <si>
    <t>07_Wrzb_le</t>
  </si>
  <si>
    <t>08_Wrzb_le</t>
  </si>
  <si>
    <t>09_LMU_ri</t>
  </si>
  <si>
    <t>10_Rizz_ri</t>
  </si>
  <si>
    <t>11_Wrzb_le</t>
  </si>
  <si>
    <t>12_LMU_ri</t>
  </si>
  <si>
    <t>12_Wrzb_le</t>
  </si>
  <si>
    <t>13_LMU_ri</t>
  </si>
  <si>
    <t>14_LMU_le</t>
  </si>
  <si>
    <t>17_LMU_ri</t>
  </si>
  <si>
    <t>20_LMU_ri</t>
  </si>
  <si>
    <t>26_LMU_le</t>
  </si>
  <si>
    <t>28_LMU_ri</t>
  </si>
  <si>
    <t>30_LMU_le</t>
  </si>
  <si>
    <t>31_LMU_le</t>
  </si>
  <si>
    <t>32_LMU_ri</t>
  </si>
  <si>
    <t>37_LMU_ri</t>
  </si>
  <si>
    <t>38_LMU_le</t>
  </si>
  <si>
    <t>17_Wrzb_ri</t>
  </si>
  <si>
    <t>36_LMU_ri</t>
  </si>
  <si>
    <t>19_Wrzb_le</t>
  </si>
  <si>
    <t>10_Wrzb_ri</t>
  </si>
  <si>
    <t>15_Wrzb_ri</t>
  </si>
  <si>
    <t>19_LMU_ri</t>
  </si>
  <si>
    <t>02_LMU_ri</t>
  </si>
  <si>
    <t>31_LMU_ri</t>
  </si>
  <si>
    <t>04_LMU_ri</t>
  </si>
  <si>
    <t>27_LMU_le</t>
  </si>
  <si>
    <t>Hemipelvis</t>
  </si>
  <si>
    <t>Ovality</t>
  </si>
  <si>
    <t>Length</t>
  </si>
  <si>
    <t>Width</t>
  </si>
  <si>
    <t>Ratio</t>
  </si>
  <si>
    <t>Mean</t>
  </si>
  <si>
    <t>Std</t>
  </si>
  <si>
    <t>Distance (mm)</t>
  </si>
  <si>
    <t>Cranial</t>
  </si>
  <si>
    <t>Distal</t>
  </si>
  <si>
    <t>Medial</t>
  </si>
  <si>
    <t>Lateral</t>
  </si>
  <si>
    <t>Anterior</t>
  </si>
  <si>
    <t>Posterior</t>
  </si>
  <si>
    <t>[°]</t>
  </si>
  <si>
    <t>Direction</t>
  </si>
  <si>
    <t>Wall defect</t>
  </si>
  <si>
    <t>33_LMU_le</t>
  </si>
  <si>
    <t>01_Wrzb_ri</t>
  </si>
  <si>
    <t>06_LMU_ri</t>
  </si>
  <si>
    <t>14_Wrzb_ri</t>
  </si>
  <si>
    <t>39_LMU_ri</t>
  </si>
  <si>
    <t>40_LMU_le</t>
  </si>
  <si>
    <t>Implant migration</t>
  </si>
  <si>
    <t>0 = intact ; 1 = defect</t>
  </si>
  <si>
    <t>LCE 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</si>
</sst>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RotisSansSerif"/>
      <family val="2"/>
    </font>
    <font>
      <b/>
      <sz val="12"/>
      <color theme="1"/>
      <name val="RotisSansSerif"/>
      <family val="2"/>
    </font>
    <font>
      <sz val="12"/>
      <color theme="1"/>
      <name val="RotisSansSerif"/>
      <family val="2"/>
    </font>
    <font>
      <sz val="10"/>
      <name val="RotisSansSerif"/>
      <family val="2"/>
    </font>
    <font>
      <b/>
      <sz val="10"/>
      <color theme="1"/>
      <name val="RotisSans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lightUp">
        <fgColor theme="0" tint="-4.9989318521683403E-2"/>
        <bgColor theme="0" tint="-0.14996795556505021"/>
      </patternFill>
    </fill>
    <fill>
      <patternFill patternType="solid">
        <fgColor rgb="FFC5FFF0"/>
        <bgColor indexed="64"/>
      </patternFill>
    </fill>
    <fill>
      <patternFill patternType="solid">
        <fgColor rgb="FF00FFCC"/>
        <bgColor indexed="64"/>
      </patternFill>
    </fill>
  </fills>
  <borders count="39">
    <border>
      <left/>
      <right/>
      <top/>
      <bottom/>
      <diagonal/>
    </border>
    <border>
      <left style="medium">
        <color theme="0" tint="-0.249977111117893"/>
      </left>
      <right style="thin">
        <color indexed="64"/>
      </right>
      <top style="medium">
        <color theme="0" tint="-0.249977111117893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0" fillId="0" borderId="4" xfId="0" applyFill="1" applyBorder="1"/>
    <xf numFmtId="0" fontId="0" fillId="2" borderId="4" xfId="0" applyFill="1" applyBorder="1"/>
    <xf numFmtId="1" fontId="1" fillId="0" borderId="5" xfId="0" applyNumberFormat="1" applyFont="1" applyBorder="1"/>
    <xf numFmtId="0" fontId="0" fillId="0" borderId="7" xfId="0" applyBorder="1"/>
    <xf numFmtId="0" fontId="0" fillId="2" borderId="8" xfId="0" applyFill="1" applyBorder="1"/>
    <xf numFmtId="0" fontId="0" fillId="0" borderId="8" xfId="0" applyBorder="1"/>
    <xf numFmtId="0" fontId="0" fillId="0" borderId="8" xfId="0" applyFill="1" applyBorder="1"/>
    <xf numFmtId="0" fontId="0" fillId="2" borderId="9" xfId="0" applyFill="1" applyBorder="1"/>
    <xf numFmtId="0" fontId="0" fillId="2" borderId="8" xfId="0" applyFont="1" applyFill="1" applyBorder="1"/>
    <xf numFmtId="0" fontId="0" fillId="0" borderId="6" xfId="0" applyBorder="1"/>
    <xf numFmtId="0" fontId="0" fillId="0" borderId="0" xfId="0" applyBorder="1"/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3" borderId="8" xfId="0" applyFill="1" applyBorder="1"/>
    <xf numFmtId="0" fontId="3" fillId="0" borderId="8" xfId="0" applyFont="1" applyBorder="1"/>
    <xf numFmtId="0" fontId="0" fillId="0" borderId="7" xfId="0" applyFill="1" applyBorder="1"/>
    <xf numFmtId="0" fontId="0" fillId="0" borderId="3" xfId="0" applyFill="1" applyBorder="1"/>
    <xf numFmtId="1" fontId="0" fillId="2" borderId="3" xfId="0" applyNumberFormat="1" applyFont="1" applyFill="1" applyBorder="1"/>
    <xf numFmtId="1" fontId="0" fillId="2" borderId="8" xfId="0" applyNumberFormat="1" applyFont="1" applyFill="1" applyBorder="1"/>
    <xf numFmtId="1" fontId="0" fillId="0" borderId="3" xfId="0" applyNumberFormat="1" applyFont="1" applyBorder="1"/>
    <xf numFmtId="1" fontId="0" fillId="0" borderId="8" xfId="0" applyNumberFormat="1" applyFont="1" applyBorder="1"/>
    <xf numFmtId="0" fontId="0" fillId="0" borderId="13" xfId="0" applyFill="1" applyBorder="1"/>
    <xf numFmtId="0" fontId="0" fillId="0" borderId="14" xfId="0" applyFill="1" applyBorder="1"/>
    <xf numFmtId="0" fontId="0" fillId="0" borderId="9" xfId="0" applyFill="1" applyBorder="1"/>
    <xf numFmtId="0" fontId="0" fillId="3" borderId="9" xfId="0" applyFill="1" applyBorder="1"/>
    <xf numFmtId="0" fontId="0" fillId="0" borderId="16" xfId="0" applyBorder="1"/>
    <xf numFmtId="0" fontId="0" fillId="0" borderId="19" xfId="0" applyBorder="1"/>
    <xf numFmtId="0" fontId="0" fillId="0" borderId="18" xfId="0" applyBorder="1"/>
    <xf numFmtId="1" fontId="0" fillId="0" borderId="8" xfId="0" applyNumberFormat="1" applyBorder="1"/>
    <xf numFmtId="1" fontId="0" fillId="2" borderId="16" xfId="0" applyNumberFormat="1" applyFill="1" applyBorder="1"/>
    <xf numFmtId="0" fontId="0" fillId="3" borderId="16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20" xfId="0" applyFill="1" applyBorder="1"/>
    <xf numFmtId="1" fontId="1" fillId="0" borderId="24" xfId="0" applyNumberFormat="1" applyFont="1" applyBorder="1"/>
    <xf numFmtId="0" fontId="0" fillId="0" borderId="5" xfId="0" applyFill="1" applyBorder="1"/>
    <xf numFmtId="0" fontId="0" fillId="0" borderId="24" xfId="0" applyBorder="1"/>
    <xf numFmtId="0" fontId="1" fillId="6" borderId="6" xfId="0" applyFont="1" applyFill="1" applyBorder="1" applyAlignment="1">
      <alignment vertical="center"/>
    </xf>
    <xf numFmtId="0" fontId="4" fillId="0" borderId="25" xfId="0" applyFont="1" applyBorder="1"/>
    <xf numFmtId="0" fontId="4" fillId="0" borderId="26" xfId="0" applyFont="1" applyBorder="1"/>
    <xf numFmtId="0" fontId="0" fillId="0" borderId="26" xfId="0" applyBorder="1"/>
    <xf numFmtId="2" fontId="0" fillId="0" borderId="22" xfId="0" applyNumberFormat="1" applyBorder="1"/>
    <xf numFmtId="2" fontId="0" fillId="0" borderId="20" xfId="0" applyNumberFormat="1" applyBorder="1"/>
    <xf numFmtId="2" fontId="0" fillId="0" borderId="3" xfId="0" applyNumberFormat="1" applyBorder="1"/>
    <xf numFmtId="2" fontId="0" fillId="0" borderId="8" xfId="0" applyNumberFormat="1" applyBorder="1"/>
    <xf numFmtId="2" fontId="0" fillId="0" borderId="3" xfId="0" applyNumberFormat="1" applyFill="1" applyBorder="1"/>
    <xf numFmtId="2" fontId="0" fillId="0" borderId="8" xfId="0" applyNumberFormat="1" applyFill="1" applyBorder="1"/>
    <xf numFmtId="2" fontId="0" fillId="0" borderId="14" xfId="0" applyNumberFormat="1" applyBorder="1"/>
    <xf numFmtId="2" fontId="0" fillId="0" borderId="9" xfId="0" applyNumberFormat="1" applyBorder="1"/>
    <xf numFmtId="2" fontId="0" fillId="0" borderId="18" xfId="0" applyNumberFormat="1" applyBorder="1"/>
    <xf numFmtId="2" fontId="0" fillId="0" borderId="16" xfId="0" applyNumberFormat="1" applyBorder="1"/>
    <xf numFmtId="2" fontId="0" fillId="0" borderId="21" xfId="0" applyNumberFormat="1" applyBorder="1"/>
    <xf numFmtId="2" fontId="0" fillId="3" borderId="22" xfId="0" applyNumberFormat="1" applyFill="1" applyBorder="1"/>
    <xf numFmtId="2" fontId="0" fillId="0" borderId="7" xfId="0" applyNumberFormat="1" applyBorder="1"/>
    <xf numFmtId="2" fontId="0" fillId="3" borderId="3" xfId="0" applyNumberFormat="1" applyFill="1" applyBorder="1"/>
    <xf numFmtId="2" fontId="0" fillId="0" borderId="7" xfId="0" applyNumberFormat="1" applyFill="1" applyBorder="1"/>
    <xf numFmtId="2" fontId="0" fillId="0" borderId="13" xfId="0" applyNumberFormat="1" applyBorder="1"/>
    <xf numFmtId="2" fontId="0" fillId="3" borderId="14" xfId="0" applyNumberFormat="1" applyFill="1" applyBorder="1"/>
    <xf numFmtId="2" fontId="0" fillId="0" borderId="19" xfId="0" applyNumberFormat="1" applyBorder="1"/>
    <xf numFmtId="2" fontId="0" fillId="3" borderId="18" xfId="0" applyNumberFormat="1" applyFill="1" applyBorder="1"/>
    <xf numFmtId="2" fontId="0" fillId="0" borderId="23" xfId="0" applyNumberFormat="1" applyBorder="1"/>
    <xf numFmtId="2" fontId="0" fillId="0" borderId="11" xfId="0" applyNumberFormat="1" applyBorder="1"/>
    <xf numFmtId="2" fontId="0" fillId="0" borderId="11" xfId="0" applyNumberFormat="1" applyFill="1" applyBorder="1"/>
    <xf numFmtId="2" fontId="0" fillId="0" borderId="12" xfId="0" applyNumberFormat="1" applyBorder="1"/>
    <xf numFmtId="2" fontId="0" fillId="0" borderId="12" xfId="0" applyNumberFormat="1" applyFill="1" applyBorder="1"/>
    <xf numFmtId="2" fontId="0" fillId="0" borderId="15" xfId="0" applyNumberFormat="1" applyBorder="1"/>
    <xf numFmtId="2" fontId="0" fillId="0" borderId="17" xfId="0" applyNumberFormat="1" applyBorder="1"/>
    <xf numFmtId="2" fontId="0" fillId="3" borderId="26" xfId="0" applyNumberFormat="1" applyFill="1" applyBorder="1"/>
    <xf numFmtId="2" fontId="0" fillId="0" borderId="26" xfId="0" applyNumberFormat="1" applyFill="1" applyBorder="1"/>
    <xf numFmtId="2" fontId="0" fillId="6" borderId="26" xfId="0" applyNumberFormat="1" applyFill="1" applyBorder="1"/>
    <xf numFmtId="2" fontId="0" fillId="0" borderId="27" xfId="0" applyNumberFormat="1" applyFill="1" applyBorder="1"/>
    <xf numFmtId="2" fontId="0" fillId="0" borderId="24" xfId="0" applyNumberFormat="1" applyBorder="1"/>
    <xf numFmtId="2" fontId="0" fillId="0" borderId="24" xfId="0" applyNumberFormat="1" applyFill="1" applyBorder="1"/>
    <xf numFmtId="2" fontId="0" fillId="0" borderId="5" xfId="0" applyNumberFormat="1" applyFill="1" applyBorder="1"/>
    <xf numFmtId="1" fontId="1" fillId="0" borderId="28" xfId="0" applyNumberFormat="1" applyFont="1" applyBorder="1"/>
    <xf numFmtId="2" fontId="0" fillId="7" borderId="7" xfId="0" applyNumberFormat="1" applyFill="1" applyBorder="1"/>
    <xf numFmtId="2" fontId="0" fillId="7" borderId="11" xfId="0" applyNumberFormat="1" applyFill="1" applyBorder="1"/>
    <xf numFmtId="0" fontId="1" fillId="9" borderId="10" xfId="0" applyFont="1" applyFill="1" applyBorder="1" applyAlignment="1">
      <alignment horizontal="center"/>
    </xf>
    <xf numFmtId="2" fontId="0" fillId="0" borderId="21" xfId="0" applyNumberFormat="1" applyFill="1" applyBorder="1"/>
    <xf numFmtId="1" fontId="1" fillId="0" borderId="30" xfId="0" applyNumberFormat="1" applyFont="1" applyFill="1" applyBorder="1"/>
    <xf numFmtId="2" fontId="0" fillId="0" borderId="29" xfId="0" applyNumberFormat="1" applyBorder="1"/>
    <xf numFmtId="2" fontId="0" fillId="0" borderId="32" xfId="0" applyNumberFormat="1" applyBorder="1"/>
    <xf numFmtId="2" fontId="0" fillId="0" borderId="32" xfId="0" applyNumberFormat="1" applyFill="1" applyBorder="1"/>
    <xf numFmtId="2" fontId="0" fillId="7" borderId="32" xfId="0" applyNumberFormat="1" applyFill="1" applyBorder="1"/>
    <xf numFmtId="2" fontId="0" fillId="0" borderId="33" xfId="0" applyNumberFormat="1" applyBorder="1"/>
    <xf numFmtId="2" fontId="0" fillId="0" borderId="31" xfId="0" applyNumberFormat="1" applyBorder="1"/>
    <xf numFmtId="2" fontId="0" fillId="0" borderId="36" xfId="0" applyNumberFormat="1" applyBorder="1"/>
    <xf numFmtId="2" fontId="0" fillId="0" borderId="34" xfId="0" applyNumberFormat="1" applyBorder="1"/>
    <xf numFmtId="2" fontId="0" fillId="0" borderId="34" xfId="0" applyNumberFormat="1" applyFill="1" applyBorder="1"/>
    <xf numFmtId="2" fontId="0" fillId="7" borderId="34" xfId="0" applyNumberFormat="1" applyFill="1" applyBorder="1"/>
    <xf numFmtId="2" fontId="0" fillId="0" borderId="37" xfId="0" applyNumberFormat="1" applyBorder="1"/>
    <xf numFmtId="2" fontId="0" fillId="0" borderId="35" xfId="0" applyNumberFormat="1" applyBorder="1"/>
    <xf numFmtId="2" fontId="0" fillId="0" borderId="38" xfId="0" applyNumberFormat="1" applyBorder="1"/>
    <xf numFmtId="1" fontId="1" fillId="8" borderId="19" xfId="0" applyNumberFormat="1" applyFont="1" applyFill="1" applyBorder="1" applyAlignment="1">
      <alignment horizontal="center" vertical="center"/>
    </xf>
    <xf numFmtId="1" fontId="1" fillId="8" borderId="35" xfId="0" applyNumberFormat="1" applyFont="1" applyFill="1" applyBorder="1" applyAlignment="1">
      <alignment horizontal="center" vertical="center"/>
    </xf>
    <xf numFmtId="1" fontId="1" fillId="8" borderId="16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" fontId="1" fillId="3" borderId="2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CC"/>
      <color rgb="FFC5FFF0"/>
      <color rgb="FF00CC99"/>
      <color rgb="FFCCFF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0"/>
  <sheetViews>
    <sheetView tabSelected="1" zoomScale="80" zoomScaleNormal="8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G4" sqref="G4"/>
    </sheetView>
  </sheetViews>
  <sheetFormatPr baseColWidth="10" defaultRowHeight="13.2" x14ac:dyDescent="0.25"/>
  <cols>
    <col min="1" max="1" width="4" customWidth="1"/>
    <col min="2" max="2" width="14.75" customWidth="1"/>
    <col min="5" max="5" width="5.875" customWidth="1"/>
    <col min="6" max="6" width="4.75" customWidth="1"/>
    <col min="8" max="8" width="16" customWidth="1"/>
    <col min="9" max="14" width="10.625" customWidth="1"/>
  </cols>
  <sheetData>
    <row r="2" spans="1:18" x14ac:dyDescent="0.25">
      <c r="F2" s="18"/>
    </row>
    <row r="3" spans="1:18" ht="13.8" thickBot="1" x14ac:dyDescent="0.3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8" ht="17.25" customHeight="1" x14ac:dyDescent="0.3">
      <c r="B4" s="17"/>
      <c r="C4" s="120" t="s">
        <v>45</v>
      </c>
      <c r="D4" s="121"/>
      <c r="E4" s="121"/>
      <c r="F4" s="122"/>
      <c r="G4" s="46" t="s">
        <v>69</v>
      </c>
      <c r="H4" s="117" t="s">
        <v>67</v>
      </c>
      <c r="I4" s="118"/>
      <c r="J4" s="118"/>
      <c r="K4" s="118"/>
      <c r="L4" s="118"/>
      <c r="M4" s="118"/>
      <c r="N4" s="119"/>
      <c r="O4" s="105" t="s">
        <v>60</v>
      </c>
      <c r="P4" s="106"/>
      <c r="Q4" s="106"/>
      <c r="R4" s="107"/>
    </row>
    <row r="5" spans="1:18" ht="17.25" customHeight="1" x14ac:dyDescent="0.3">
      <c r="B5" s="17"/>
      <c r="C5" s="19"/>
      <c r="D5" s="19"/>
      <c r="E5" s="19"/>
      <c r="F5" s="20"/>
      <c r="G5" s="46" t="s">
        <v>58</v>
      </c>
      <c r="H5" s="86"/>
      <c r="I5" s="115" t="s">
        <v>59</v>
      </c>
      <c r="J5" s="115"/>
      <c r="K5" s="115"/>
      <c r="L5" s="115"/>
      <c r="M5" s="115"/>
      <c r="N5" s="116"/>
      <c r="O5" s="108" t="s">
        <v>68</v>
      </c>
      <c r="P5" s="109"/>
      <c r="Q5" s="109"/>
      <c r="R5" s="110"/>
    </row>
    <row r="6" spans="1:18" ht="16.2" thickBot="1" x14ac:dyDescent="0.35">
      <c r="A6" s="1"/>
      <c r="B6" s="10" t="s">
        <v>44</v>
      </c>
      <c r="C6" s="43" t="s">
        <v>46</v>
      </c>
      <c r="D6" s="43" t="s">
        <v>47</v>
      </c>
      <c r="E6" s="113" t="s">
        <v>48</v>
      </c>
      <c r="F6" s="114"/>
      <c r="G6" s="44"/>
      <c r="H6" s="88" t="s">
        <v>51</v>
      </c>
      <c r="I6" s="102" t="s">
        <v>54</v>
      </c>
      <c r="J6" s="103" t="s">
        <v>55</v>
      </c>
      <c r="K6" s="102" t="s">
        <v>56</v>
      </c>
      <c r="L6" s="103" t="s">
        <v>57</v>
      </c>
      <c r="M6" s="102" t="s">
        <v>52</v>
      </c>
      <c r="N6" s="104" t="s">
        <v>53</v>
      </c>
      <c r="O6" s="83" t="s">
        <v>52</v>
      </c>
      <c r="P6" s="43" t="s">
        <v>56</v>
      </c>
      <c r="Q6" s="43" t="s">
        <v>57</v>
      </c>
      <c r="R6" s="10" t="s">
        <v>54</v>
      </c>
    </row>
    <row r="7" spans="1:18" x14ac:dyDescent="0.25">
      <c r="A7" s="2">
        <v>1</v>
      </c>
      <c r="B7" s="39" t="s">
        <v>0</v>
      </c>
      <c r="C7" s="60">
        <v>26.3</v>
      </c>
      <c r="D7" s="50">
        <v>21.6</v>
      </c>
      <c r="E7" s="61">
        <f>C7/D7</f>
        <v>1.2175925925925926</v>
      </c>
      <c r="F7" s="42">
        <f>D7/D7</f>
        <v>1</v>
      </c>
      <c r="G7" s="69">
        <v>44.994999999999997</v>
      </c>
      <c r="H7" s="89">
        <v>13.124000000000001</v>
      </c>
      <c r="I7" s="87">
        <v>9.0649999999999995</v>
      </c>
      <c r="J7" s="95"/>
      <c r="K7" s="60"/>
      <c r="L7" s="95">
        <v>5.8659999999999997</v>
      </c>
      <c r="M7" s="60">
        <v>7.4610000000000003</v>
      </c>
      <c r="N7" s="51"/>
      <c r="O7" s="40">
        <v>1</v>
      </c>
      <c r="P7" s="41">
        <v>1</v>
      </c>
      <c r="Q7" s="41">
        <v>1</v>
      </c>
      <c r="R7" s="39">
        <v>1</v>
      </c>
    </row>
    <row r="8" spans="1:18" x14ac:dyDescent="0.25">
      <c r="A8" s="3">
        <v>2</v>
      </c>
      <c r="B8" s="12" t="s">
        <v>1</v>
      </c>
      <c r="C8" s="62">
        <v>29</v>
      </c>
      <c r="D8" s="52">
        <v>21</v>
      </c>
      <c r="E8" s="63">
        <f>C8/D8</f>
        <v>1.3809523809523809</v>
      </c>
      <c r="F8" s="21">
        <f>D8/D8</f>
        <v>1</v>
      </c>
      <c r="G8" s="70">
        <v>31.259</v>
      </c>
      <c r="H8" s="90">
        <v>32.764000000000003</v>
      </c>
      <c r="I8" s="62">
        <v>20.274000000000001</v>
      </c>
      <c r="J8" s="96"/>
      <c r="K8" s="62">
        <v>9.6669999999999998</v>
      </c>
      <c r="L8" s="96"/>
      <c r="M8" s="62">
        <v>23.853999999999999</v>
      </c>
      <c r="N8" s="53"/>
      <c r="O8" s="11">
        <v>1</v>
      </c>
      <c r="P8" s="6">
        <v>1</v>
      </c>
      <c r="Q8" s="6">
        <v>0</v>
      </c>
      <c r="R8" s="13">
        <v>1</v>
      </c>
    </row>
    <row r="9" spans="1:18" x14ac:dyDescent="0.25">
      <c r="A9" s="5">
        <v>3</v>
      </c>
      <c r="B9" s="13" t="s">
        <v>2</v>
      </c>
      <c r="C9" s="64">
        <v>37.351999999999997</v>
      </c>
      <c r="D9" s="54">
        <v>31.361999999999998</v>
      </c>
      <c r="E9" s="63">
        <f>C9/D9</f>
        <v>1.1909954722275364</v>
      </c>
      <c r="F9" s="21">
        <f>D9/D9</f>
        <v>1</v>
      </c>
      <c r="G9" s="71">
        <v>23.266999999999999</v>
      </c>
      <c r="H9" s="91">
        <v>26.132999999999999</v>
      </c>
      <c r="I9" s="64">
        <v>6.4370000000000003</v>
      </c>
      <c r="J9" s="97"/>
      <c r="K9" s="64">
        <v>0.70899999999999996</v>
      </c>
      <c r="L9" s="97"/>
      <c r="M9" s="64">
        <v>25.318000000000001</v>
      </c>
      <c r="N9" s="55"/>
      <c r="O9" s="23">
        <v>1</v>
      </c>
      <c r="P9" s="24">
        <v>1</v>
      </c>
      <c r="Q9" s="24">
        <v>1</v>
      </c>
      <c r="R9" s="14">
        <v>0</v>
      </c>
    </row>
    <row r="10" spans="1:18" x14ac:dyDescent="0.25">
      <c r="A10" s="3">
        <v>4</v>
      </c>
      <c r="B10" s="12" t="s">
        <v>3</v>
      </c>
      <c r="C10" s="62">
        <v>44</v>
      </c>
      <c r="D10" s="52">
        <v>30.128</v>
      </c>
      <c r="E10" s="63">
        <f t="shared" ref="E10:E22" si="0">C10/D10</f>
        <v>1.4604354753053639</v>
      </c>
      <c r="F10" s="21">
        <f t="shared" ref="F10:F22" si="1">D10/D10</f>
        <v>1</v>
      </c>
      <c r="G10" s="70">
        <v>20.346</v>
      </c>
      <c r="H10" s="90">
        <v>51.725999999999999</v>
      </c>
      <c r="I10" s="62"/>
      <c r="J10" s="96">
        <v>12.904999999999999</v>
      </c>
      <c r="K10" s="62"/>
      <c r="L10" s="96">
        <v>37.902000000000001</v>
      </c>
      <c r="M10" s="62">
        <v>32.749000000000002</v>
      </c>
      <c r="N10" s="53"/>
      <c r="O10" s="11">
        <v>1</v>
      </c>
      <c r="P10" s="6">
        <v>0</v>
      </c>
      <c r="Q10" s="6">
        <v>1</v>
      </c>
      <c r="R10" s="13">
        <v>1</v>
      </c>
    </row>
    <row r="11" spans="1:18" x14ac:dyDescent="0.25">
      <c r="A11" s="5">
        <v>5</v>
      </c>
      <c r="B11" s="22" t="s">
        <v>4</v>
      </c>
      <c r="C11" s="62">
        <v>28</v>
      </c>
      <c r="D11" s="52">
        <v>21.248999999999999</v>
      </c>
      <c r="E11" s="63">
        <f t="shared" si="0"/>
        <v>1.3177090686620547</v>
      </c>
      <c r="F11" s="21">
        <f t="shared" si="1"/>
        <v>1</v>
      </c>
      <c r="G11" s="70">
        <v>39.622999999999998</v>
      </c>
      <c r="H11" s="90">
        <v>27.39</v>
      </c>
      <c r="I11" s="62"/>
      <c r="J11" s="96">
        <v>1.2290000000000001</v>
      </c>
      <c r="K11" s="62"/>
      <c r="L11" s="96">
        <v>20.942</v>
      </c>
      <c r="M11" s="62">
        <v>17.611000000000001</v>
      </c>
      <c r="N11" s="53"/>
      <c r="O11" s="11">
        <v>1</v>
      </c>
      <c r="P11" s="6">
        <v>1</v>
      </c>
      <c r="Q11" s="6">
        <v>1</v>
      </c>
      <c r="R11" s="13">
        <v>0</v>
      </c>
    </row>
    <row r="12" spans="1:18" x14ac:dyDescent="0.25">
      <c r="A12" s="3">
        <v>6</v>
      </c>
      <c r="B12" s="12" t="s">
        <v>5</v>
      </c>
      <c r="C12" s="62">
        <v>36.058</v>
      </c>
      <c r="D12" s="52">
        <v>30</v>
      </c>
      <c r="E12" s="63">
        <f t="shared" si="0"/>
        <v>1.2019333333333333</v>
      </c>
      <c r="F12" s="21">
        <f t="shared" si="1"/>
        <v>1</v>
      </c>
      <c r="G12" s="70">
        <v>20.716000000000001</v>
      </c>
      <c r="H12" s="90">
        <v>24.352</v>
      </c>
      <c r="I12" s="62">
        <v>5.2720000000000002</v>
      </c>
      <c r="J12" s="96"/>
      <c r="K12" s="62"/>
      <c r="L12" s="96">
        <v>13.153</v>
      </c>
      <c r="M12" s="62">
        <v>19.803999999999998</v>
      </c>
      <c r="N12" s="53"/>
      <c r="O12" s="11">
        <v>1</v>
      </c>
      <c r="P12" s="6">
        <v>1</v>
      </c>
      <c r="Q12" s="6">
        <v>1</v>
      </c>
      <c r="R12" s="13">
        <v>1</v>
      </c>
    </row>
    <row r="13" spans="1:18" x14ac:dyDescent="0.25">
      <c r="A13" s="5">
        <v>7</v>
      </c>
      <c r="B13" s="13" t="s">
        <v>6</v>
      </c>
      <c r="C13" s="62">
        <v>45</v>
      </c>
      <c r="D13" s="52">
        <v>33</v>
      </c>
      <c r="E13" s="63">
        <f t="shared" si="0"/>
        <v>1.3636363636363635</v>
      </c>
      <c r="F13" s="21">
        <f t="shared" si="1"/>
        <v>1</v>
      </c>
      <c r="G13" s="70">
        <v>20.712</v>
      </c>
      <c r="H13" s="90">
        <v>38.375999999999998</v>
      </c>
      <c r="I13" s="62"/>
      <c r="J13" s="96">
        <v>12.897</v>
      </c>
      <c r="K13" s="62"/>
      <c r="L13" s="96">
        <v>3.41</v>
      </c>
      <c r="M13" s="62">
        <v>35.982999999999997</v>
      </c>
      <c r="N13" s="53"/>
      <c r="O13" s="11">
        <v>1</v>
      </c>
      <c r="P13" s="6">
        <v>1</v>
      </c>
      <c r="Q13" s="6">
        <v>1</v>
      </c>
      <c r="R13" s="13">
        <v>0</v>
      </c>
    </row>
    <row r="14" spans="1:18" x14ac:dyDescent="0.25">
      <c r="A14" s="3">
        <v>8</v>
      </c>
      <c r="B14" s="12" t="s">
        <v>7</v>
      </c>
      <c r="C14" s="62">
        <v>45</v>
      </c>
      <c r="D14" s="52">
        <v>30.663</v>
      </c>
      <c r="E14" s="63">
        <f t="shared" si="0"/>
        <v>1.4675667742882301</v>
      </c>
      <c r="F14" s="21">
        <f t="shared" si="1"/>
        <v>1</v>
      </c>
      <c r="G14" s="70">
        <v>23.488</v>
      </c>
      <c r="H14" s="90">
        <v>37.314999999999998</v>
      </c>
      <c r="I14" s="62">
        <v>3.9940000000000002</v>
      </c>
      <c r="J14" s="96"/>
      <c r="K14" s="62"/>
      <c r="L14" s="96">
        <v>19.925999999999998</v>
      </c>
      <c r="M14" s="62">
        <v>31.295000000000002</v>
      </c>
      <c r="N14" s="53"/>
      <c r="O14" s="11">
        <v>1</v>
      </c>
      <c r="P14" s="6">
        <v>1</v>
      </c>
      <c r="Q14" s="6">
        <v>1</v>
      </c>
      <c r="R14" s="13">
        <v>0</v>
      </c>
    </row>
    <row r="15" spans="1:18" x14ac:dyDescent="0.25">
      <c r="A15" s="5">
        <v>9</v>
      </c>
      <c r="B15" s="13" t="s">
        <v>8</v>
      </c>
      <c r="C15" s="62">
        <v>27</v>
      </c>
      <c r="D15" s="52">
        <v>25.306999999999999</v>
      </c>
      <c r="E15" s="63">
        <f t="shared" si="0"/>
        <v>1.0668984865847395</v>
      </c>
      <c r="F15" s="21">
        <f t="shared" si="1"/>
        <v>1</v>
      </c>
      <c r="G15" s="72">
        <v>29.56</v>
      </c>
      <c r="H15" s="90">
        <v>27.213000000000001</v>
      </c>
      <c r="I15" s="62"/>
      <c r="J15" s="96">
        <v>6.7969999999999997</v>
      </c>
      <c r="K15" s="62">
        <v>7.89</v>
      </c>
      <c r="L15" s="96"/>
      <c r="M15" s="62">
        <v>25.141999999999999</v>
      </c>
      <c r="N15" s="53"/>
      <c r="O15" s="11">
        <v>1</v>
      </c>
      <c r="P15" s="6">
        <v>1</v>
      </c>
      <c r="Q15" s="6">
        <v>0</v>
      </c>
      <c r="R15" s="13">
        <v>1</v>
      </c>
    </row>
    <row r="16" spans="1:18" x14ac:dyDescent="0.25">
      <c r="A16" s="3">
        <v>10</v>
      </c>
      <c r="B16" s="12" t="s">
        <v>9</v>
      </c>
      <c r="C16" s="62">
        <v>34</v>
      </c>
      <c r="D16" s="52">
        <v>25</v>
      </c>
      <c r="E16" s="63">
        <f t="shared" si="0"/>
        <v>1.36</v>
      </c>
      <c r="F16" s="21">
        <f t="shared" si="1"/>
        <v>1</v>
      </c>
      <c r="G16" s="72">
        <v>43.15</v>
      </c>
      <c r="H16" s="92"/>
      <c r="I16" s="84"/>
      <c r="J16" s="98"/>
      <c r="K16" s="84"/>
      <c r="L16" s="98"/>
      <c r="M16" s="84"/>
      <c r="N16" s="85"/>
      <c r="O16" s="11">
        <v>1</v>
      </c>
      <c r="P16" s="6">
        <v>1</v>
      </c>
      <c r="Q16" s="6">
        <v>1</v>
      </c>
      <c r="R16" s="13">
        <v>1</v>
      </c>
    </row>
    <row r="17" spans="1:18" x14ac:dyDescent="0.25">
      <c r="A17" s="5">
        <v>11</v>
      </c>
      <c r="B17" s="13" t="s">
        <v>10</v>
      </c>
      <c r="C17" s="62">
        <v>42</v>
      </c>
      <c r="D17" s="52">
        <v>31</v>
      </c>
      <c r="E17" s="63">
        <f t="shared" si="0"/>
        <v>1.3548387096774193</v>
      </c>
      <c r="F17" s="21">
        <f t="shared" si="1"/>
        <v>1</v>
      </c>
      <c r="G17" s="72">
        <v>19.542000000000002</v>
      </c>
      <c r="H17" s="90">
        <v>53.531999999999996</v>
      </c>
      <c r="I17" s="62"/>
      <c r="J17" s="96">
        <v>39.600999999999999</v>
      </c>
      <c r="K17" s="62"/>
      <c r="L17" s="96">
        <v>13.64</v>
      </c>
      <c r="M17" s="62">
        <v>33.338999999999999</v>
      </c>
      <c r="N17" s="53"/>
      <c r="O17" s="11">
        <v>1</v>
      </c>
      <c r="P17" s="6">
        <v>0</v>
      </c>
      <c r="Q17" s="6">
        <v>1</v>
      </c>
      <c r="R17" s="13">
        <v>1</v>
      </c>
    </row>
    <row r="18" spans="1:18" x14ac:dyDescent="0.25">
      <c r="A18" s="3">
        <v>12</v>
      </c>
      <c r="B18" s="12" t="s">
        <v>11</v>
      </c>
      <c r="C18" s="62">
        <v>34.174999999999997</v>
      </c>
      <c r="D18" s="52">
        <v>29.5</v>
      </c>
      <c r="E18" s="63">
        <f t="shared" si="0"/>
        <v>1.1584745762711863</v>
      </c>
      <c r="F18" s="21">
        <f t="shared" si="1"/>
        <v>1</v>
      </c>
      <c r="G18" s="72">
        <v>39.914999999999999</v>
      </c>
      <c r="H18" s="90">
        <v>17.324999999999999</v>
      </c>
      <c r="I18" s="62"/>
      <c r="J18" s="96">
        <v>2.3740000000000001</v>
      </c>
      <c r="K18" s="62"/>
      <c r="L18" s="96">
        <v>5.2560000000000002</v>
      </c>
      <c r="M18" s="62">
        <v>16.337</v>
      </c>
      <c r="N18" s="53"/>
      <c r="O18" s="11">
        <v>1</v>
      </c>
      <c r="P18" s="6">
        <v>0</v>
      </c>
      <c r="Q18" s="6">
        <v>1</v>
      </c>
      <c r="R18" s="13">
        <v>0</v>
      </c>
    </row>
    <row r="19" spans="1:18" x14ac:dyDescent="0.25">
      <c r="A19" s="5">
        <v>13</v>
      </c>
      <c r="B19" s="13" t="s">
        <v>12</v>
      </c>
      <c r="C19" s="64">
        <v>40.418999999999997</v>
      </c>
      <c r="D19" s="54">
        <v>29.423999999999999</v>
      </c>
      <c r="E19" s="63">
        <f t="shared" ref="E19" si="2">C19/D19</f>
        <v>1.3736745513866231</v>
      </c>
      <c r="F19" s="21">
        <f t="shared" ref="F19" si="3">D19/D19</f>
        <v>1</v>
      </c>
      <c r="G19" s="73">
        <v>48.682000000000002</v>
      </c>
      <c r="H19" s="92"/>
      <c r="I19" s="84"/>
      <c r="J19" s="98"/>
      <c r="K19" s="84"/>
      <c r="L19" s="98"/>
      <c r="M19" s="84"/>
      <c r="N19" s="85"/>
      <c r="O19" s="23">
        <v>1</v>
      </c>
      <c r="P19" s="24">
        <v>1</v>
      </c>
      <c r="Q19" s="24">
        <v>1</v>
      </c>
      <c r="R19" s="14">
        <v>1</v>
      </c>
    </row>
    <row r="20" spans="1:18" x14ac:dyDescent="0.25">
      <c r="A20" s="3">
        <v>14</v>
      </c>
      <c r="B20" s="12" t="s">
        <v>13</v>
      </c>
      <c r="C20" s="62">
        <v>32</v>
      </c>
      <c r="D20" s="52">
        <v>29</v>
      </c>
      <c r="E20" s="63">
        <f t="shared" si="0"/>
        <v>1.103448275862069</v>
      </c>
      <c r="F20" s="21">
        <f t="shared" si="1"/>
        <v>1</v>
      </c>
      <c r="G20" s="72">
        <v>20.736000000000001</v>
      </c>
      <c r="H20" s="90">
        <v>12.401</v>
      </c>
      <c r="I20" s="62"/>
      <c r="J20" s="96">
        <v>3.3929999999999998</v>
      </c>
      <c r="K20" s="62">
        <v>2.1850000000000001</v>
      </c>
      <c r="L20" s="101"/>
      <c r="M20" s="62">
        <v>11.726000000000001</v>
      </c>
      <c r="N20" s="53"/>
      <c r="O20" s="11">
        <v>1</v>
      </c>
      <c r="P20" s="6">
        <v>1</v>
      </c>
      <c r="Q20" s="6">
        <v>1</v>
      </c>
      <c r="R20" s="13">
        <v>0</v>
      </c>
    </row>
    <row r="21" spans="1:18" x14ac:dyDescent="0.25">
      <c r="A21" s="7">
        <v>15</v>
      </c>
      <c r="B21" s="14" t="s">
        <v>14</v>
      </c>
      <c r="C21" s="62">
        <v>36</v>
      </c>
      <c r="D21" s="52">
        <v>33</v>
      </c>
      <c r="E21" s="63">
        <f t="shared" si="0"/>
        <v>1.0909090909090908</v>
      </c>
      <c r="F21" s="21">
        <f t="shared" si="1"/>
        <v>1</v>
      </c>
      <c r="G21" s="72">
        <v>11.968</v>
      </c>
      <c r="H21" s="90">
        <v>31.486999999999998</v>
      </c>
      <c r="I21" s="62"/>
      <c r="J21" s="96">
        <v>19.488</v>
      </c>
      <c r="K21" s="62"/>
      <c r="L21" s="96">
        <v>17.524000000000001</v>
      </c>
      <c r="M21" s="62">
        <v>17.451000000000001</v>
      </c>
      <c r="N21" s="53"/>
      <c r="O21" s="11">
        <v>1</v>
      </c>
      <c r="P21" s="6">
        <v>1</v>
      </c>
      <c r="Q21" s="6">
        <v>1</v>
      </c>
      <c r="R21" s="13">
        <v>1</v>
      </c>
    </row>
    <row r="22" spans="1:18" x14ac:dyDescent="0.25">
      <c r="A22" s="3">
        <v>16</v>
      </c>
      <c r="B22" s="12" t="s">
        <v>15</v>
      </c>
      <c r="C22" s="62">
        <v>29.91</v>
      </c>
      <c r="D22" s="52">
        <v>23.5</v>
      </c>
      <c r="E22" s="63">
        <f t="shared" si="0"/>
        <v>1.2727659574468084</v>
      </c>
      <c r="F22" s="21">
        <f t="shared" si="1"/>
        <v>1</v>
      </c>
      <c r="G22" s="72">
        <v>38.826000000000001</v>
      </c>
      <c r="H22" s="92"/>
      <c r="I22" s="84"/>
      <c r="J22" s="98"/>
      <c r="K22" s="84"/>
      <c r="L22" s="98"/>
      <c r="M22" s="84"/>
      <c r="N22" s="85"/>
      <c r="O22" s="11">
        <v>1</v>
      </c>
      <c r="P22" s="6">
        <v>0</v>
      </c>
      <c r="Q22" s="6">
        <v>0</v>
      </c>
      <c r="R22" s="13">
        <v>0</v>
      </c>
    </row>
    <row r="23" spans="1:18" x14ac:dyDescent="0.25">
      <c r="A23" s="7">
        <v>17</v>
      </c>
      <c r="B23" s="14" t="s">
        <v>16</v>
      </c>
      <c r="C23" s="62">
        <v>33.444000000000003</v>
      </c>
      <c r="D23" s="52">
        <v>29.02</v>
      </c>
      <c r="E23" s="63">
        <f t="shared" ref="E23:E33" si="4">C23/D23</f>
        <v>1.1524465885596142</v>
      </c>
      <c r="F23" s="21">
        <f t="shared" ref="F23" si="5">D23/D23</f>
        <v>1</v>
      </c>
      <c r="G23" s="72">
        <v>45.843000000000004</v>
      </c>
      <c r="H23" s="90">
        <v>15.856</v>
      </c>
      <c r="I23" s="62">
        <v>0.56299999999999994</v>
      </c>
      <c r="J23" s="96"/>
      <c r="K23" s="62"/>
      <c r="L23" s="96">
        <v>9.3070000000000004</v>
      </c>
      <c r="M23" s="62">
        <v>12.824999999999999</v>
      </c>
      <c r="N23" s="53"/>
      <c r="O23" s="11">
        <v>1</v>
      </c>
      <c r="P23" s="6">
        <v>0</v>
      </c>
      <c r="Q23" s="6">
        <v>1</v>
      </c>
      <c r="R23" s="13">
        <v>0</v>
      </c>
    </row>
    <row r="24" spans="1:18" x14ac:dyDescent="0.25">
      <c r="A24" s="3">
        <v>18</v>
      </c>
      <c r="B24" s="12" t="s">
        <v>17</v>
      </c>
      <c r="C24" s="62">
        <v>33.5</v>
      </c>
      <c r="D24" s="52">
        <v>25.462</v>
      </c>
      <c r="E24" s="63">
        <f t="shared" si="4"/>
        <v>1.3156861204932842</v>
      </c>
      <c r="F24" s="21">
        <f t="shared" ref="F24" si="6">D24/D24</f>
        <v>1</v>
      </c>
      <c r="G24" s="72">
        <v>27.855</v>
      </c>
      <c r="H24" s="90">
        <v>26.548999999999999</v>
      </c>
      <c r="I24" s="62">
        <v>0.90600000000000003</v>
      </c>
      <c r="J24" s="96"/>
      <c r="K24" s="62"/>
      <c r="L24" s="96">
        <v>25.209</v>
      </c>
      <c r="M24" s="62">
        <v>8.2810000000000006</v>
      </c>
      <c r="N24" s="53"/>
      <c r="O24" s="11">
        <v>1</v>
      </c>
      <c r="P24" s="6">
        <v>0</v>
      </c>
      <c r="Q24" s="6">
        <v>1</v>
      </c>
      <c r="R24" s="13">
        <v>1</v>
      </c>
    </row>
    <row r="25" spans="1:18" x14ac:dyDescent="0.25">
      <c r="A25" s="7">
        <v>19</v>
      </c>
      <c r="B25" s="14" t="s">
        <v>18</v>
      </c>
      <c r="C25" s="64">
        <v>25.866</v>
      </c>
      <c r="D25" s="54">
        <v>24.827000000000002</v>
      </c>
      <c r="E25" s="63">
        <f t="shared" si="4"/>
        <v>1.0418495992266483</v>
      </c>
      <c r="F25" s="21">
        <f t="shared" ref="F25" si="7">D25/D25</f>
        <v>1</v>
      </c>
      <c r="G25" s="73">
        <v>36.145000000000003</v>
      </c>
      <c r="H25" s="91">
        <v>14.441000000000001</v>
      </c>
      <c r="I25" s="64">
        <v>10.62</v>
      </c>
      <c r="J25" s="97"/>
      <c r="K25" s="64"/>
      <c r="L25" s="97">
        <v>1.6839999999999999</v>
      </c>
      <c r="M25" s="64">
        <v>9.64</v>
      </c>
      <c r="N25" s="55"/>
      <c r="O25" s="23">
        <v>0</v>
      </c>
      <c r="P25" s="24">
        <v>1</v>
      </c>
      <c r="Q25" s="24">
        <v>0</v>
      </c>
      <c r="R25" s="14">
        <v>1</v>
      </c>
    </row>
    <row r="26" spans="1:18" x14ac:dyDescent="0.25">
      <c r="A26" s="3">
        <v>20</v>
      </c>
      <c r="B26" s="12" t="s">
        <v>19</v>
      </c>
      <c r="C26" s="62">
        <v>31.632000000000001</v>
      </c>
      <c r="D26" s="52">
        <v>30.062000000000001</v>
      </c>
      <c r="E26" s="63">
        <f t="shared" si="4"/>
        <v>1.0522254008382677</v>
      </c>
      <c r="F26" s="21">
        <f t="shared" ref="F26" si="8">D26/D26</f>
        <v>1</v>
      </c>
      <c r="G26" s="72">
        <v>44.597000000000001</v>
      </c>
      <c r="H26" s="92"/>
      <c r="I26" s="84"/>
      <c r="J26" s="98"/>
      <c r="K26" s="84"/>
      <c r="L26" s="98"/>
      <c r="M26" s="84"/>
      <c r="N26" s="85"/>
      <c r="O26" s="11">
        <v>0</v>
      </c>
      <c r="P26" s="6">
        <v>0</v>
      </c>
      <c r="Q26" s="6">
        <v>0</v>
      </c>
      <c r="R26" s="13">
        <v>0</v>
      </c>
    </row>
    <row r="27" spans="1:18" x14ac:dyDescent="0.25">
      <c r="A27" s="7">
        <v>21</v>
      </c>
      <c r="B27" s="14" t="s">
        <v>20</v>
      </c>
      <c r="C27" s="62">
        <v>39.003999999999998</v>
      </c>
      <c r="D27" s="52">
        <v>24.219000000000001</v>
      </c>
      <c r="E27" s="63">
        <f t="shared" si="4"/>
        <v>1.6104711177174944</v>
      </c>
      <c r="F27" s="21">
        <f t="shared" ref="F27" si="9">D27/D27</f>
        <v>1</v>
      </c>
      <c r="G27" s="72">
        <v>36.634</v>
      </c>
      <c r="H27" s="90">
        <v>37.015999999999998</v>
      </c>
      <c r="I27" s="62"/>
      <c r="J27" s="96">
        <v>2.0099999999999998</v>
      </c>
      <c r="K27" s="62">
        <v>0.96799999999999997</v>
      </c>
      <c r="L27" s="96"/>
      <c r="M27" s="62">
        <v>36.948999999999998</v>
      </c>
      <c r="N27" s="53"/>
      <c r="O27" s="11">
        <v>1</v>
      </c>
      <c r="P27" s="6">
        <v>1</v>
      </c>
      <c r="Q27" s="6">
        <v>1</v>
      </c>
      <c r="R27" s="13">
        <v>1</v>
      </c>
    </row>
    <row r="28" spans="1:18" x14ac:dyDescent="0.25">
      <c r="A28" s="3">
        <v>22</v>
      </c>
      <c r="B28" s="12" t="s">
        <v>21</v>
      </c>
      <c r="C28" s="62">
        <v>34</v>
      </c>
      <c r="D28" s="52">
        <v>30.091999999999999</v>
      </c>
      <c r="E28" s="63">
        <f t="shared" si="4"/>
        <v>1.1298684035624087</v>
      </c>
      <c r="F28" s="21">
        <f t="shared" ref="F28" si="10">D28/D28</f>
        <v>1</v>
      </c>
      <c r="G28" s="72">
        <v>37.005000000000003</v>
      </c>
      <c r="H28" s="92"/>
      <c r="I28" s="84"/>
      <c r="J28" s="98"/>
      <c r="K28" s="84"/>
      <c r="L28" s="98"/>
      <c r="M28" s="84"/>
      <c r="N28" s="85"/>
      <c r="O28" s="11">
        <v>1</v>
      </c>
      <c r="P28" s="6">
        <v>1</v>
      </c>
      <c r="Q28" s="6">
        <v>0</v>
      </c>
      <c r="R28" s="13">
        <v>0</v>
      </c>
    </row>
    <row r="29" spans="1:18" x14ac:dyDescent="0.25">
      <c r="A29" s="7">
        <v>23</v>
      </c>
      <c r="B29" s="14" t="s">
        <v>22</v>
      </c>
      <c r="C29" s="62">
        <v>35</v>
      </c>
      <c r="D29" s="52">
        <v>28.030999999999999</v>
      </c>
      <c r="E29" s="63">
        <f t="shared" si="4"/>
        <v>1.2486176019407085</v>
      </c>
      <c r="F29" s="21">
        <f t="shared" ref="F29" si="11">D29/D29</f>
        <v>1</v>
      </c>
      <c r="G29" s="73">
        <v>38.795999999999999</v>
      </c>
      <c r="H29" s="91">
        <v>9.0009999999999994</v>
      </c>
      <c r="I29" s="64">
        <v>8.6880000000000006</v>
      </c>
      <c r="J29" s="97"/>
      <c r="K29" s="64">
        <v>0.112</v>
      </c>
      <c r="L29" s="97"/>
      <c r="M29" s="64"/>
      <c r="N29" s="55">
        <v>2.347</v>
      </c>
      <c r="O29" s="11">
        <v>1</v>
      </c>
      <c r="P29" s="6">
        <v>1</v>
      </c>
      <c r="Q29" s="6">
        <v>1</v>
      </c>
      <c r="R29" s="13">
        <v>1</v>
      </c>
    </row>
    <row r="30" spans="1:18" x14ac:dyDescent="0.25">
      <c r="A30" s="3">
        <v>24</v>
      </c>
      <c r="B30" s="12" t="s">
        <v>23</v>
      </c>
      <c r="C30" s="64">
        <v>36.582999999999998</v>
      </c>
      <c r="D30" s="54">
        <v>29.213999999999999</v>
      </c>
      <c r="E30" s="63">
        <f t="shared" si="4"/>
        <v>1.252242075717122</v>
      </c>
      <c r="F30" s="21">
        <f t="shared" ref="F30" si="12">D30/D30</f>
        <v>1</v>
      </c>
      <c r="G30" s="73">
        <v>28.065000000000001</v>
      </c>
      <c r="H30" s="91">
        <v>19.353000000000002</v>
      </c>
      <c r="I30" s="64"/>
      <c r="J30" s="97">
        <v>1.8720000000000001</v>
      </c>
      <c r="K30" s="64"/>
      <c r="L30" s="97">
        <v>11.186</v>
      </c>
      <c r="M30" s="64">
        <v>15.680999999999999</v>
      </c>
      <c r="N30" s="55"/>
      <c r="O30" s="23">
        <v>1</v>
      </c>
      <c r="P30" s="24">
        <v>1</v>
      </c>
      <c r="Q30" s="24">
        <v>1</v>
      </c>
      <c r="R30" s="14">
        <v>0</v>
      </c>
    </row>
    <row r="31" spans="1:18" x14ac:dyDescent="0.25">
      <c r="A31" s="7">
        <v>25</v>
      </c>
      <c r="B31" s="14" t="s">
        <v>24</v>
      </c>
      <c r="C31" s="62">
        <v>34.5</v>
      </c>
      <c r="D31" s="52">
        <v>29</v>
      </c>
      <c r="E31" s="63">
        <f t="shared" si="4"/>
        <v>1.1896551724137931</v>
      </c>
      <c r="F31" s="21">
        <f t="shared" ref="F31" si="13">D31/D31</f>
        <v>1</v>
      </c>
      <c r="G31" s="72">
        <v>37.853999999999999</v>
      </c>
      <c r="H31" s="90">
        <v>36.180999999999997</v>
      </c>
      <c r="I31" s="62">
        <v>11.61</v>
      </c>
      <c r="J31" s="96"/>
      <c r="K31" s="62">
        <v>2.7930000000000001</v>
      </c>
      <c r="L31" s="96"/>
      <c r="M31" s="62">
        <v>34.154000000000003</v>
      </c>
      <c r="N31" s="53"/>
      <c r="O31" s="11">
        <v>1</v>
      </c>
      <c r="P31" s="6">
        <v>1</v>
      </c>
      <c r="Q31" s="6">
        <v>1</v>
      </c>
      <c r="R31" s="13">
        <v>1</v>
      </c>
    </row>
    <row r="32" spans="1:18" x14ac:dyDescent="0.25">
      <c r="A32" s="3">
        <v>26</v>
      </c>
      <c r="B32" s="12" t="s">
        <v>25</v>
      </c>
      <c r="C32" s="62">
        <v>33</v>
      </c>
      <c r="D32" s="52">
        <v>30.251000000000001</v>
      </c>
      <c r="E32" s="63">
        <f t="shared" si="4"/>
        <v>1.0908730289907771</v>
      </c>
      <c r="F32" s="21">
        <f t="shared" ref="F32" si="14">D32/D32</f>
        <v>1</v>
      </c>
      <c r="G32" s="72">
        <v>19.29</v>
      </c>
      <c r="H32" s="92"/>
      <c r="I32" s="84"/>
      <c r="J32" s="98"/>
      <c r="K32" s="84"/>
      <c r="L32" s="98"/>
      <c r="M32" s="84"/>
      <c r="N32" s="85"/>
      <c r="O32" s="11">
        <v>1</v>
      </c>
      <c r="P32" s="6">
        <v>1</v>
      </c>
      <c r="Q32" s="6">
        <v>1</v>
      </c>
      <c r="R32" s="13">
        <v>0</v>
      </c>
    </row>
    <row r="33" spans="1:18" x14ac:dyDescent="0.25">
      <c r="A33" s="7">
        <v>27</v>
      </c>
      <c r="B33" s="14" t="s">
        <v>26</v>
      </c>
      <c r="C33" s="62">
        <v>42.17</v>
      </c>
      <c r="D33" s="52">
        <v>26</v>
      </c>
      <c r="E33" s="63">
        <f t="shared" si="4"/>
        <v>1.621923076923077</v>
      </c>
      <c r="F33" s="21">
        <f t="shared" ref="F33" si="15">D33/D33</f>
        <v>1</v>
      </c>
      <c r="G33" s="72">
        <v>29.135999999999999</v>
      </c>
      <c r="H33" s="92"/>
      <c r="I33" s="84"/>
      <c r="J33" s="98"/>
      <c r="K33" s="84"/>
      <c r="L33" s="98"/>
      <c r="M33" s="84"/>
      <c r="N33" s="85"/>
      <c r="O33" s="11">
        <v>1</v>
      </c>
      <c r="P33" s="6">
        <v>1</v>
      </c>
      <c r="Q33" s="6">
        <v>0</v>
      </c>
      <c r="R33" s="13">
        <v>0</v>
      </c>
    </row>
    <row r="34" spans="1:18" x14ac:dyDescent="0.25">
      <c r="A34" s="3">
        <v>28</v>
      </c>
      <c r="B34" s="12" t="s">
        <v>27</v>
      </c>
      <c r="C34" s="62">
        <v>30</v>
      </c>
      <c r="D34" s="52">
        <v>29.042999999999999</v>
      </c>
      <c r="E34" s="63">
        <f t="shared" ref="E34:E51" si="16">C34/D34</f>
        <v>1.0329511414110113</v>
      </c>
      <c r="F34" s="21">
        <f t="shared" ref="F34:F51" si="17">D34/D34</f>
        <v>1</v>
      </c>
      <c r="G34" s="72">
        <v>63.027999999999999</v>
      </c>
      <c r="H34" s="90">
        <v>8.7379999999999995</v>
      </c>
      <c r="I34" s="62"/>
      <c r="J34" s="96">
        <v>6.9589999999999996</v>
      </c>
      <c r="K34" s="62"/>
      <c r="L34" s="96">
        <v>2.262</v>
      </c>
      <c r="M34" s="62"/>
      <c r="N34" s="53">
        <v>4.7750000000000004</v>
      </c>
      <c r="O34" s="23">
        <v>1</v>
      </c>
      <c r="P34" s="24">
        <v>1</v>
      </c>
      <c r="Q34" s="24">
        <v>1</v>
      </c>
      <c r="R34" s="14">
        <v>1</v>
      </c>
    </row>
    <row r="35" spans="1:18" x14ac:dyDescent="0.25">
      <c r="A35" s="7">
        <v>29</v>
      </c>
      <c r="B35" s="14" t="s">
        <v>28</v>
      </c>
      <c r="C35" s="62">
        <v>31</v>
      </c>
      <c r="D35" s="52">
        <v>25.864999999999998</v>
      </c>
      <c r="E35" s="63">
        <f t="shared" si="16"/>
        <v>1.1985308331722406</v>
      </c>
      <c r="F35" s="21">
        <f t="shared" si="17"/>
        <v>1</v>
      </c>
      <c r="G35" s="72">
        <v>26.248999999999999</v>
      </c>
      <c r="H35" s="92"/>
      <c r="I35" s="84"/>
      <c r="J35" s="98"/>
      <c r="K35" s="84"/>
      <c r="L35" s="98"/>
      <c r="M35" s="84"/>
      <c r="N35" s="85"/>
      <c r="O35" s="23">
        <v>1</v>
      </c>
      <c r="P35" s="24">
        <v>0</v>
      </c>
      <c r="Q35" s="24">
        <v>1</v>
      </c>
      <c r="R35" s="14">
        <v>0</v>
      </c>
    </row>
    <row r="36" spans="1:18" x14ac:dyDescent="0.25">
      <c r="A36" s="3">
        <v>30</v>
      </c>
      <c r="B36" s="12" t="s">
        <v>29</v>
      </c>
      <c r="C36" s="62">
        <v>41</v>
      </c>
      <c r="D36" s="52">
        <v>25.655000000000001</v>
      </c>
      <c r="E36" s="63">
        <f t="shared" si="16"/>
        <v>1.5981290196842719</v>
      </c>
      <c r="F36" s="21">
        <f t="shared" si="17"/>
        <v>1</v>
      </c>
      <c r="G36" s="72">
        <v>21.54</v>
      </c>
      <c r="H36" s="92"/>
      <c r="I36" s="84"/>
      <c r="J36" s="98"/>
      <c r="K36" s="84"/>
      <c r="L36" s="98"/>
      <c r="M36" s="84"/>
      <c r="N36" s="85"/>
      <c r="O36" s="23">
        <v>1</v>
      </c>
      <c r="P36" s="24">
        <v>1</v>
      </c>
      <c r="Q36" s="24">
        <v>1</v>
      </c>
      <c r="R36" s="14">
        <v>0</v>
      </c>
    </row>
    <row r="37" spans="1:18" x14ac:dyDescent="0.25">
      <c r="A37" s="7">
        <v>31</v>
      </c>
      <c r="B37" s="14" t="s">
        <v>30</v>
      </c>
      <c r="C37" s="62">
        <v>47</v>
      </c>
      <c r="D37" s="52">
        <v>33</v>
      </c>
      <c r="E37" s="63">
        <f t="shared" si="16"/>
        <v>1.4242424242424243</v>
      </c>
      <c r="F37" s="21">
        <f t="shared" si="17"/>
        <v>1</v>
      </c>
      <c r="G37" s="72">
        <v>34.42</v>
      </c>
      <c r="H37" s="92"/>
      <c r="I37" s="84"/>
      <c r="J37" s="98"/>
      <c r="K37" s="84"/>
      <c r="L37" s="98"/>
      <c r="M37" s="84"/>
      <c r="N37" s="85"/>
      <c r="O37" s="23">
        <v>1</v>
      </c>
      <c r="P37" s="24">
        <v>1</v>
      </c>
      <c r="Q37" s="24">
        <v>1</v>
      </c>
      <c r="R37" s="14">
        <v>0</v>
      </c>
    </row>
    <row r="38" spans="1:18" x14ac:dyDescent="0.25">
      <c r="A38" s="3">
        <v>32</v>
      </c>
      <c r="B38" s="15" t="s">
        <v>31</v>
      </c>
      <c r="C38" s="62">
        <v>25.937999999999999</v>
      </c>
      <c r="D38" s="52">
        <v>22.161000000000001</v>
      </c>
      <c r="E38" s="63">
        <f t="shared" si="16"/>
        <v>1.1704345471774737</v>
      </c>
      <c r="F38" s="21">
        <f t="shared" si="17"/>
        <v>1</v>
      </c>
      <c r="G38" s="72">
        <v>53.051000000000002</v>
      </c>
      <c r="H38" s="90">
        <v>18.225999999999999</v>
      </c>
      <c r="I38" s="62">
        <v>14.336</v>
      </c>
      <c r="J38" s="96"/>
      <c r="K38" s="62">
        <v>0.878</v>
      </c>
      <c r="L38" s="96"/>
      <c r="M38" s="62">
        <v>11.221</v>
      </c>
      <c r="N38" s="53"/>
      <c r="O38" s="23">
        <v>0</v>
      </c>
      <c r="P38" s="24">
        <v>1</v>
      </c>
      <c r="Q38" s="24">
        <v>0</v>
      </c>
      <c r="R38" s="14">
        <v>1</v>
      </c>
    </row>
    <row r="39" spans="1:18" x14ac:dyDescent="0.25">
      <c r="A39" s="8">
        <v>33</v>
      </c>
      <c r="B39" s="14" t="s">
        <v>32</v>
      </c>
      <c r="C39" s="62">
        <v>42.741999999999997</v>
      </c>
      <c r="D39" s="52">
        <v>25.831</v>
      </c>
      <c r="E39" s="63">
        <f t="shared" si="16"/>
        <v>1.6546784870891564</v>
      </c>
      <c r="F39" s="21">
        <f t="shared" si="17"/>
        <v>1</v>
      </c>
      <c r="G39" s="72">
        <v>34.168999999999997</v>
      </c>
      <c r="H39" s="92"/>
      <c r="I39" s="84"/>
      <c r="J39" s="98"/>
      <c r="K39" s="84"/>
      <c r="L39" s="98"/>
      <c r="M39" s="84"/>
      <c r="N39" s="85"/>
      <c r="O39" s="23">
        <v>1</v>
      </c>
      <c r="P39" s="24">
        <v>1</v>
      </c>
      <c r="Q39" s="24">
        <v>1</v>
      </c>
      <c r="R39" s="14">
        <v>1</v>
      </c>
    </row>
    <row r="40" spans="1:18" x14ac:dyDescent="0.25">
      <c r="A40" s="3">
        <v>34</v>
      </c>
      <c r="B40" s="16" t="s">
        <v>33</v>
      </c>
      <c r="C40" s="62">
        <v>38.917999999999999</v>
      </c>
      <c r="D40" s="52">
        <v>30.875</v>
      </c>
      <c r="E40" s="63">
        <f t="shared" si="16"/>
        <v>1.2605020242914979</v>
      </c>
      <c r="F40" s="21">
        <f t="shared" si="17"/>
        <v>1</v>
      </c>
      <c r="G40" s="72">
        <v>26.023</v>
      </c>
      <c r="H40" s="92"/>
      <c r="I40" s="84"/>
      <c r="J40" s="98"/>
      <c r="K40" s="84"/>
      <c r="L40" s="98"/>
      <c r="M40" s="84"/>
      <c r="N40" s="85"/>
      <c r="O40" s="23">
        <v>1</v>
      </c>
      <c r="P40" s="24">
        <v>1</v>
      </c>
      <c r="Q40" s="24">
        <v>1</v>
      </c>
      <c r="R40" s="14">
        <v>1</v>
      </c>
    </row>
    <row r="41" spans="1:18" x14ac:dyDescent="0.25">
      <c r="A41" s="7">
        <v>35</v>
      </c>
      <c r="B41" s="14" t="s">
        <v>34</v>
      </c>
      <c r="C41" s="64">
        <v>34</v>
      </c>
      <c r="D41" s="54">
        <v>27</v>
      </c>
      <c r="E41" s="63">
        <f t="shared" si="16"/>
        <v>1.2592592592592593</v>
      </c>
      <c r="F41" s="21">
        <f t="shared" si="17"/>
        <v>1</v>
      </c>
      <c r="G41" s="72">
        <v>21.222999999999999</v>
      </c>
      <c r="H41" s="91">
        <v>26.102</v>
      </c>
      <c r="I41" s="64"/>
      <c r="J41" s="97">
        <v>8.3949999999999996</v>
      </c>
      <c r="K41" s="64"/>
      <c r="L41" s="97">
        <v>18.038</v>
      </c>
      <c r="M41" s="64">
        <v>16.896000000000001</v>
      </c>
      <c r="N41" s="55"/>
      <c r="O41" s="23">
        <v>1</v>
      </c>
      <c r="P41" s="24">
        <v>0</v>
      </c>
      <c r="Q41" s="24">
        <v>1</v>
      </c>
      <c r="R41" s="14">
        <v>0</v>
      </c>
    </row>
    <row r="42" spans="1:18" x14ac:dyDescent="0.25">
      <c r="A42" s="9">
        <v>36</v>
      </c>
      <c r="B42" s="12" t="s">
        <v>35</v>
      </c>
      <c r="C42" s="62">
        <v>33</v>
      </c>
      <c r="D42" s="52">
        <v>24.053999999999998</v>
      </c>
      <c r="E42" s="63">
        <f t="shared" si="16"/>
        <v>1.3719131953105514</v>
      </c>
      <c r="F42" s="21">
        <f t="shared" si="17"/>
        <v>1</v>
      </c>
      <c r="G42" s="72">
        <v>42.722999999999999</v>
      </c>
      <c r="H42" s="90">
        <v>29.654</v>
      </c>
      <c r="I42" s="62">
        <v>12.2</v>
      </c>
      <c r="J42" s="96"/>
      <c r="K42" s="62"/>
      <c r="L42" s="96">
        <v>24.370999999999999</v>
      </c>
      <c r="M42" s="62">
        <v>11.686999999999999</v>
      </c>
      <c r="N42" s="53"/>
      <c r="O42" s="23">
        <v>1</v>
      </c>
      <c r="P42" s="24">
        <v>0</v>
      </c>
      <c r="Q42" s="24">
        <v>1</v>
      </c>
      <c r="R42" s="14">
        <v>0</v>
      </c>
    </row>
    <row r="43" spans="1:18" x14ac:dyDescent="0.25">
      <c r="A43" s="7">
        <v>37</v>
      </c>
      <c r="B43" s="14" t="s">
        <v>36</v>
      </c>
      <c r="C43" s="64">
        <v>38</v>
      </c>
      <c r="D43" s="54">
        <v>29</v>
      </c>
      <c r="E43" s="63">
        <f t="shared" si="16"/>
        <v>1.3103448275862069</v>
      </c>
      <c r="F43" s="21">
        <f t="shared" si="17"/>
        <v>1</v>
      </c>
      <c r="G43" s="72">
        <v>33.161000000000001</v>
      </c>
      <c r="H43" s="92"/>
      <c r="I43" s="84"/>
      <c r="J43" s="98"/>
      <c r="K43" s="84"/>
      <c r="L43" s="98"/>
      <c r="M43" s="84"/>
      <c r="N43" s="85"/>
      <c r="O43" s="23">
        <v>1</v>
      </c>
      <c r="P43" s="24">
        <v>1</v>
      </c>
      <c r="Q43" s="24">
        <v>1</v>
      </c>
      <c r="R43" s="14">
        <v>1</v>
      </c>
    </row>
    <row r="44" spans="1:18" x14ac:dyDescent="0.25">
      <c r="A44" s="3">
        <v>38</v>
      </c>
      <c r="B44" s="12" t="s">
        <v>61</v>
      </c>
      <c r="C44" s="64">
        <v>29</v>
      </c>
      <c r="D44" s="54">
        <v>25.5</v>
      </c>
      <c r="E44" s="63">
        <f t="shared" si="16"/>
        <v>1.1372549019607843</v>
      </c>
      <c r="F44" s="21">
        <f t="shared" si="17"/>
        <v>1</v>
      </c>
      <c r="G44" s="72">
        <v>40.091999999999999</v>
      </c>
      <c r="H44" s="92"/>
      <c r="I44" s="84"/>
      <c r="J44" s="98"/>
      <c r="K44" s="84"/>
      <c r="L44" s="98"/>
      <c r="M44" s="84"/>
      <c r="N44" s="85"/>
      <c r="O44" s="23">
        <v>1</v>
      </c>
      <c r="P44" s="24">
        <v>0</v>
      </c>
      <c r="Q44" s="24">
        <v>0</v>
      </c>
      <c r="R44" s="14">
        <v>1</v>
      </c>
    </row>
    <row r="45" spans="1:18" x14ac:dyDescent="0.25">
      <c r="A45" s="8">
        <v>39</v>
      </c>
      <c r="B45" s="14" t="s">
        <v>37</v>
      </c>
      <c r="C45" s="62">
        <v>50.5</v>
      </c>
      <c r="D45" s="52">
        <v>28</v>
      </c>
      <c r="E45" s="63">
        <f t="shared" si="16"/>
        <v>1.8035714285714286</v>
      </c>
      <c r="F45" s="21">
        <f t="shared" si="17"/>
        <v>1</v>
      </c>
      <c r="G45" s="72">
        <v>26.576000000000001</v>
      </c>
      <c r="H45" s="90">
        <v>52.783000000000001</v>
      </c>
      <c r="I45" s="62"/>
      <c r="J45" s="96">
        <v>0.501</v>
      </c>
      <c r="K45" s="62"/>
      <c r="L45" s="96">
        <v>3.2930000000000001</v>
      </c>
      <c r="M45" s="62">
        <v>52.677999999999997</v>
      </c>
      <c r="N45" s="53"/>
      <c r="O45" s="23">
        <v>1</v>
      </c>
      <c r="P45" s="24">
        <v>1</v>
      </c>
      <c r="Q45" s="24">
        <v>1</v>
      </c>
      <c r="R45" s="14">
        <v>0</v>
      </c>
    </row>
    <row r="46" spans="1:18" x14ac:dyDescent="0.25">
      <c r="A46" s="3">
        <v>40</v>
      </c>
      <c r="B46" s="12" t="s">
        <v>38</v>
      </c>
      <c r="C46" s="62">
        <v>53</v>
      </c>
      <c r="D46" s="52">
        <v>26.622</v>
      </c>
      <c r="E46" s="63">
        <f t="shared" si="16"/>
        <v>1.9908346480354595</v>
      </c>
      <c r="F46" s="21">
        <f t="shared" si="17"/>
        <v>1</v>
      </c>
      <c r="G46" s="72">
        <v>22.146000000000001</v>
      </c>
      <c r="H46" s="92"/>
      <c r="I46" s="84"/>
      <c r="J46" s="98"/>
      <c r="K46" s="84"/>
      <c r="L46" s="98"/>
      <c r="M46" s="84"/>
      <c r="N46" s="85"/>
      <c r="O46" s="23">
        <v>1</v>
      </c>
      <c r="P46" s="24">
        <v>1</v>
      </c>
      <c r="Q46" s="24">
        <v>1</v>
      </c>
      <c r="R46" s="14">
        <v>0</v>
      </c>
    </row>
    <row r="47" spans="1:18" x14ac:dyDescent="0.25">
      <c r="A47" s="7">
        <v>41</v>
      </c>
      <c r="B47" s="14" t="s">
        <v>39</v>
      </c>
      <c r="C47" s="62">
        <v>32</v>
      </c>
      <c r="D47" s="52">
        <v>28</v>
      </c>
      <c r="E47" s="63">
        <f t="shared" si="16"/>
        <v>1.1428571428571428</v>
      </c>
      <c r="F47" s="21">
        <f t="shared" si="17"/>
        <v>1</v>
      </c>
      <c r="G47" s="72">
        <v>41.536000000000001</v>
      </c>
      <c r="H47" s="90">
        <v>6.4450000000000003</v>
      </c>
      <c r="I47" s="62"/>
      <c r="J47" s="96">
        <v>6.194</v>
      </c>
      <c r="K47" s="62">
        <v>1.5629999999999999</v>
      </c>
      <c r="L47" s="101"/>
      <c r="M47" s="62">
        <v>0.85</v>
      </c>
      <c r="N47" s="53"/>
      <c r="O47" s="23">
        <v>1</v>
      </c>
      <c r="P47" s="24">
        <v>1</v>
      </c>
      <c r="Q47" s="24">
        <v>0</v>
      </c>
      <c r="R47" s="14">
        <v>0</v>
      </c>
    </row>
    <row r="48" spans="1:18" x14ac:dyDescent="0.25">
      <c r="A48" s="4">
        <v>42</v>
      </c>
      <c r="B48" s="12" t="s">
        <v>40</v>
      </c>
      <c r="C48" s="62">
        <v>37</v>
      </c>
      <c r="D48" s="52">
        <v>24</v>
      </c>
      <c r="E48" s="63">
        <f t="shared" si="16"/>
        <v>1.5416666666666667</v>
      </c>
      <c r="F48" s="21">
        <f t="shared" si="17"/>
        <v>1</v>
      </c>
      <c r="G48" s="72">
        <v>21.422999999999998</v>
      </c>
      <c r="H48" s="90">
        <v>23.035</v>
      </c>
      <c r="I48" s="62">
        <v>3.8</v>
      </c>
      <c r="J48" s="96"/>
      <c r="K48" s="62"/>
      <c r="L48" s="96">
        <v>18.852</v>
      </c>
      <c r="M48" s="62">
        <v>12.68</v>
      </c>
      <c r="N48" s="53"/>
      <c r="O48" s="23">
        <v>1</v>
      </c>
      <c r="P48" s="24">
        <v>1</v>
      </c>
      <c r="Q48" s="24">
        <v>1</v>
      </c>
      <c r="R48" s="14">
        <v>1</v>
      </c>
    </row>
    <row r="49" spans="1:18" x14ac:dyDescent="0.25">
      <c r="A49" s="7">
        <v>43</v>
      </c>
      <c r="B49" s="14" t="s">
        <v>41</v>
      </c>
      <c r="C49" s="62">
        <v>31.224</v>
      </c>
      <c r="D49" s="52">
        <v>30.088000000000001</v>
      </c>
      <c r="E49" s="63">
        <f t="shared" si="16"/>
        <v>1.0377559159797927</v>
      </c>
      <c r="F49" s="21">
        <f t="shared" si="17"/>
        <v>1</v>
      </c>
      <c r="G49" s="72">
        <v>47.991</v>
      </c>
      <c r="H49" s="91">
        <v>5.8040000000000003</v>
      </c>
      <c r="I49" s="64">
        <v>4.75</v>
      </c>
      <c r="J49" s="97"/>
      <c r="K49" s="64"/>
      <c r="L49" s="97">
        <v>1.907</v>
      </c>
      <c r="M49" s="64">
        <v>2.7360000000000002</v>
      </c>
      <c r="N49" s="55"/>
      <c r="O49" s="23">
        <v>1</v>
      </c>
      <c r="P49" s="24">
        <v>0</v>
      </c>
      <c r="Q49" s="24">
        <v>1</v>
      </c>
      <c r="R49" s="14">
        <v>0</v>
      </c>
    </row>
    <row r="50" spans="1:18" x14ac:dyDescent="0.25">
      <c r="A50" s="3">
        <v>44</v>
      </c>
      <c r="B50" s="12" t="s">
        <v>42</v>
      </c>
      <c r="C50" s="64">
        <v>56</v>
      </c>
      <c r="D50" s="54">
        <v>31.864999999999998</v>
      </c>
      <c r="E50" s="63">
        <f>C50/D50</f>
        <v>1.7574140906951201</v>
      </c>
      <c r="F50" s="21">
        <f t="shared" si="17"/>
        <v>1</v>
      </c>
      <c r="G50" s="72">
        <v>11.582000000000001</v>
      </c>
      <c r="H50" s="92"/>
      <c r="I50" s="84"/>
      <c r="J50" s="98"/>
      <c r="K50" s="84"/>
      <c r="L50" s="98"/>
      <c r="M50" s="84"/>
      <c r="N50" s="85"/>
      <c r="O50" s="23">
        <v>1</v>
      </c>
      <c r="P50" s="24">
        <v>1</v>
      </c>
      <c r="Q50" s="24">
        <v>1</v>
      </c>
      <c r="R50" s="14">
        <v>1</v>
      </c>
    </row>
    <row r="51" spans="1:18" x14ac:dyDescent="0.25">
      <c r="A51" s="8">
        <v>45</v>
      </c>
      <c r="B51" s="14" t="s">
        <v>43</v>
      </c>
      <c r="C51" s="65">
        <v>28</v>
      </c>
      <c r="D51" s="56">
        <v>26.5</v>
      </c>
      <c r="E51" s="66">
        <f t="shared" si="16"/>
        <v>1.0566037735849056</v>
      </c>
      <c r="F51" s="32">
        <f t="shared" si="17"/>
        <v>1</v>
      </c>
      <c r="G51" s="74">
        <v>46.648000000000003</v>
      </c>
      <c r="H51" s="93">
        <v>5.3869999999999996</v>
      </c>
      <c r="I51" s="65"/>
      <c r="J51" s="99">
        <v>2.4119999999999999</v>
      </c>
      <c r="K51" s="65">
        <v>0.63800000000000001</v>
      </c>
      <c r="L51" s="99"/>
      <c r="M51" s="65">
        <v>4.7750000000000004</v>
      </c>
      <c r="N51" s="57"/>
      <c r="O51" s="29">
        <v>1</v>
      </c>
      <c r="P51" s="30">
        <v>1</v>
      </c>
      <c r="Q51" s="30">
        <v>0</v>
      </c>
      <c r="R51" s="31">
        <v>0</v>
      </c>
    </row>
    <row r="52" spans="1:18" x14ac:dyDescent="0.25">
      <c r="A52" s="25">
        <v>46</v>
      </c>
      <c r="B52" s="26" t="s">
        <v>62</v>
      </c>
      <c r="C52" s="62">
        <v>26.001000000000001</v>
      </c>
      <c r="D52" s="52">
        <v>25.384</v>
      </c>
      <c r="E52" s="66">
        <f t="shared" ref="E52" si="18">C52/D52</f>
        <v>1.0243066498581783</v>
      </c>
      <c r="F52" s="32">
        <f t="shared" ref="F52" si="19">D52/D52</f>
        <v>1</v>
      </c>
      <c r="G52" s="72">
        <v>41.372</v>
      </c>
      <c r="H52" s="92"/>
      <c r="I52" s="84"/>
      <c r="J52" s="98"/>
      <c r="K52" s="84"/>
      <c r="L52" s="98"/>
      <c r="M52" s="84"/>
      <c r="N52" s="85"/>
      <c r="O52" s="11">
        <v>1</v>
      </c>
      <c r="P52" s="6">
        <v>1</v>
      </c>
      <c r="Q52" s="6">
        <v>1</v>
      </c>
      <c r="R52" s="13">
        <v>1</v>
      </c>
    </row>
    <row r="53" spans="1:18" x14ac:dyDescent="0.25">
      <c r="A53" s="27">
        <v>47</v>
      </c>
      <c r="B53" s="28" t="s">
        <v>63</v>
      </c>
      <c r="C53" s="62">
        <v>48.030999999999999</v>
      </c>
      <c r="D53" s="52">
        <v>25.224</v>
      </c>
      <c r="E53" s="66">
        <f t="shared" ref="E53" si="20">C53/D53</f>
        <v>1.9041785601014907</v>
      </c>
      <c r="F53" s="32">
        <f t="shared" ref="F53" si="21">D53/D53</f>
        <v>1</v>
      </c>
      <c r="G53" s="72">
        <v>16.382000000000001</v>
      </c>
      <c r="H53" s="92"/>
      <c r="I53" s="84"/>
      <c r="J53" s="98"/>
      <c r="K53" s="84"/>
      <c r="L53" s="98"/>
      <c r="M53" s="84"/>
      <c r="N53" s="85"/>
      <c r="O53" s="11">
        <v>1</v>
      </c>
      <c r="P53" s="6">
        <v>1</v>
      </c>
      <c r="Q53" s="6">
        <v>1</v>
      </c>
      <c r="R53" s="13">
        <v>1</v>
      </c>
    </row>
    <row r="54" spans="1:18" x14ac:dyDescent="0.25">
      <c r="A54" s="25">
        <v>48</v>
      </c>
      <c r="B54" s="26" t="s">
        <v>64</v>
      </c>
      <c r="C54" s="62">
        <v>40</v>
      </c>
      <c r="D54" s="52">
        <v>31</v>
      </c>
      <c r="E54" s="66">
        <f t="shared" ref="E54" si="22">C54/D54</f>
        <v>1.2903225806451613</v>
      </c>
      <c r="F54" s="32">
        <f t="shared" ref="F54" si="23">D54/D54</f>
        <v>1</v>
      </c>
      <c r="G54" s="72">
        <v>27.541</v>
      </c>
      <c r="H54" s="90">
        <v>24.577999999999999</v>
      </c>
      <c r="I54" s="62">
        <v>18</v>
      </c>
      <c r="J54" s="96"/>
      <c r="K54" s="62"/>
      <c r="L54" s="96">
        <v>6.1689999999999996</v>
      </c>
      <c r="M54" s="62">
        <v>15.557</v>
      </c>
      <c r="N54" s="53"/>
      <c r="O54" s="11">
        <v>1</v>
      </c>
      <c r="P54" s="6">
        <v>1</v>
      </c>
      <c r="Q54" s="6">
        <v>1</v>
      </c>
      <c r="R54" s="13">
        <v>1</v>
      </c>
    </row>
    <row r="55" spans="1:18" x14ac:dyDescent="0.25">
      <c r="A55" s="27">
        <v>49</v>
      </c>
      <c r="B55" s="36" t="s">
        <v>65</v>
      </c>
      <c r="C55" s="62">
        <v>32.505000000000003</v>
      </c>
      <c r="D55" s="52">
        <v>29</v>
      </c>
      <c r="E55" s="66">
        <f t="shared" ref="E55" si="24">C55/D55</f>
        <v>1.1208620689655173</v>
      </c>
      <c r="F55" s="32">
        <f t="shared" ref="F55" si="25">D55/D55</f>
        <v>1</v>
      </c>
      <c r="G55" s="72">
        <v>16.847000000000001</v>
      </c>
      <c r="H55" s="90">
        <v>32.35</v>
      </c>
      <c r="I55" s="62">
        <v>20.192</v>
      </c>
      <c r="J55" s="96"/>
      <c r="K55" s="62">
        <v>17.431999999999999</v>
      </c>
      <c r="L55" s="96"/>
      <c r="M55" s="62">
        <v>18.300999999999998</v>
      </c>
      <c r="N55" s="53"/>
      <c r="O55" s="11">
        <v>1</v>
      </c>
      <c r="P55" s="6">
        <v>1</v>
      </c>
      <c r="Q55" s="6">
        <v>0</v>
      </c>
      <c r="R55" s="13">
        <v>1</v>
      </c>
    </row>
    <row r="56" spans="1:18" ht="13.8" thickBot="1" x14ac:dyDescent="0.3">
      <c r="A56" s="25">
        <v>50</v>
      </c>
      <c r="B56" s="37" t="s">
        <v>66</v>
      </c>
      <c r="C56" s="67">
        <v>37.11</v>
      </c>
      <c r="D56" s="58">
        <v>29.556999999999999</v>
      </c>
      <c r="E56" s="68">
        <f t="shared" ref="E56" si="26">C56/D56</f>
        <v>1.2555401427749773</v>
      </c>
      <c r="F56" s="38">
        <f t="shared" ref="F56" si="27">D56/D56</f>
        <v>1</v>
      </c>
      <c r="G56" s="75">
        <v>21.832000000000001</v>
      </c>
      <c r="H56" s="94">
        <v>19.765000000000001</v>
      </c>
      <c r="I56" s="67"/>
      <c r="J56" s="100">
        <v>8.2439999999999998</v>
      </c>
      <c r="K56" s="67"/>
      <c r="L56" s="100">
        <v>14.007</v>
      </c>
      <c r="M56" s="67">
        <v>11.247999999999999</v>
      </c>
      <c r="N56" s="59"/>
      <c r="O56" s="34">
        <v>1</v>
      </c>
      <c r="P56" s="35">
        <v>1</v>
      </c>
      <c r="Q56" s="35">
        <v>1</v>
      </c>
      <c r="R56" s="33">
        <v>0</v>
      </c>
    </row>
    <row r="58" spans="1:18" ht="13.8" thickBot="1" x14ac:dyDescent="0.3"/>
    <row r="59" spans="1:18" ht="13.8" x14ac:dyDescent="0.3">
      <c r="A59" s="47" t="s">
        <v>49</v>
      </c>
      <c r="B59" s="48"/>
      <c r="C59" s="49"/>
      <c r="D59" s="49"/>
      <c r="E59" s="76">
        <f>AVERAGE(E7:E56)</f>
        <v>1.308636872508794</v>
      </c>
      <c r="F59" s="77"/>
      <c r="G59" s="78">
        <f t="shared" ref="G59" si="28">AVERAGE(G7:G56)</f>
        <v>31.911200000000008</v>
      </c>
      <c r="H59" s="77">
        <f t="shared" ref="H59:N59" si="29">AVERAGE(H7:H56)</f>
        <v>25.137562499999994</v>
      </c>
      <c r="I59" s="77">
        <f t="shared" si="29"/>
        <v>9.4191874999999996</v>
      </c>
      <c r="J59" s="77">
        <f t="shared" si="29"/>
        <v>8.4544375000000009</v>
      </c>
      <c r="K59" s="77">
        <f t="shared" si="29"/>
        <v>4.0759090909090903</v>
      </c>
      <c r="L59" s="77">
        <f t="shared" si="29"/>
        <v>13.043047619047622</v>
      </c>
      <c r="M59" s="77">
        <f t="shared" si="29"/>
        <v>19.140966666666667</v>
      </c>
      <c r="N59" s="79">
        <f t="shared" si="29"/>
        <v>3.5609999999999999</v>
      </c>
    </row>
    <row r="60" spans="1:18" ht="14.4" thickBot="1" x14ac:dyDescent="0.35">
      <c r="A60" s="111" t="s">
        <v>50</v>
      </c>
      <c r="B60" s="112"/>
      <c r="C60" s="45"/>
      <c r="D60" s="45"/>
      <c r="E60" s="80">
        <f>STDEVA(E7:E56)</f>
        <v>0.23423842189925889</v>
      </c>
      <c r="F60" s="81"/>
      <c r="G60" s="80">
        <f t="shared" ref="G60" si="30">STDEVA(G7:G56)</f>
        <v>11.480433869707795</v>
      </c>
      <c r="H60" s="81">
        <f t="shared" ref="H60:N60" si="31">STDEVA(H7:H56)</f>
        <v>13.166991105418173</v>
      </c>
      <c r="I60" s="81">
        <f t="shared" si="31"/>
        <v>6.3567743834825539</v>
      </c>
      <c r="J60" s="81">
        <f t="shared" si="31"/>
        <v>9.8012136865373289</v>
      </c>
      <c r="K60" s="81">
        <f t="shared" si="31"/>
        <v>5.426623710089828</v>
      </c>
      <c r="L60" s="81">
        <f t="shared" si="31"/>
        <v>9.5343479823016253</v>
      </c>
      <c r="M60" s="81">
        <f t="shared" si="31"/>
        <v>11.887002674562552</v>
      </c>
      <c r="N60" s="82">
        <f t="shared" si="31"/>
        <v>1.7168552647209385</v>
      </c>
    </row>
  </sheetData>
  <mergeCells count="7">
    <mergeCell ref="O4:R4"/>
    <mergeCell ref="O5:R5"/>
    <mergeCell ref="A60:B60"/>
    <mergeCell ref="E6:F6"/>
    <mergeCell ref="I5:N5"/>
    <mergeCell ref="H4:N4"/>
    <mergeCell ref="C4:F4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SUMMARY</vt:lpstr>
    </vt:vector>
  </TitlesOfParts>
  <Company>B.Braun Melsungen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schirode</dc:creator>
  <cp:lastModifiedBy>Ronja_Alissa Schierjott</cp:lastModifiedBy>
  <dcterms:created xsi:type="dcterms:W3CDTF">2018-08-16T08:32:46Z</dcterms:created>
  <dcterms:modified xsi:type="dcterms:W3CDTF">2019-07-13T08:47:10Z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ronja_alissa.schierjott@aesculap.de</vt:lpwstr>
  </property>
  <property fmtid="{D5CDD505-2E9C-101B-9397-08002B2CF9AE}" pid="6" name="MSIP_Label_97735299-2a7d-4f7d-99cc-db352b8b5a9b_SetDate">
    <vt:lpwstr>2018-09-06T08:01:28.4175254+02:00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ronja_alissa.schierjott@aesculap.de</vt:lpwstr>
  </property>
  <property fmtid="{D5CDD505-2E9C-101B-9397-08002B2CF9AE}" pid="14" name="MSIP_Label_fd058493-e43f-432e-b8cc-adb7daa46640_SetDate">
    <vt:lpwstr>2018-09-06T08:01:28.4175254+02:00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