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ublikationen\Paper\2018_Stefan_CTB\PLOS ONE\Revision\"/>
    </mc:Choice>
  </mc:AlternateContent>
  <bookViews>
    <workbookView xWindow="0" yWindow="0" windowWidth="28800" windowHeight="12435"/>
  </bookViews>
  <sheets>
    <sheet name="Overview" sheetId="1" r:id="rId1"/>
    <sheet name="Measurement" sheetId="2" r:id="rId2"/>
  </sheets>
  <definedNames>
    <definedName name="_xlnm.Print_Area" localSheetId="0">Overview!$A$2:$E$26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2" l="1"/>
  <c r="E25" i="2"/>
  <c r="G24" i="2"/>
  <c r="E24" i="2"/>
  <c r="F24" i="2" s="1"/>
  <c r="G23" i="2"/>
  <c r="E23" i="2"/>
  <c r="G22" i="2"/>
  <c r="E22" i="2"/>
  <c r="F22" i="2" s="1"/>
  <c r="G21" i="2"/>
  <c r="E21" i="2"/>
  <c r="G20" i="2"/>
  <c r="E20" i="2"/>
  <c r="F20" i="2" s="1"/>
  <c r="G19" i="2"/>
  <c r="E19" i="2"/>
  <c r="G18" i="2"/>
  <c r="E18" i="2"/>
  <c r="F18" i="2" s="1"/>
  <c r="G17" i="2"/>
  <c r="E17" i="2"/>
  <c r="F17" i="2" s="1"/>
  <c r="G5" i="2"/>
  <c r="G6" i="2"/>
  <c r="G7" i="2"/>
  <c r="G8" i="2"/>
  <c r="G9" i="2"/>
  <c r="G10" i="2"/>
  <c r="G11" i="2"/>
  <c r="G12" i="2"/>
  <c r="G4" i="2"/>
  <c r="F4" i="2"/>
  <c r="E6" i="2"/>
  <c r="E7" i="2"/>
  <c r="E8" i="2"/>
  <c r="E9" i="2"/>
  <c r="F9" i="2" s="1"/>
  <c r="E10" i="2"/>
  <c r="E11" i="2"/>
  <c r="E12" i="2"/>
  <c r="E5" i="2"/>
  <c r="F5" i="2" s="1"/>
  <c r="E4" i="2"/>
  <c r="F10" i="2" l="1"/>
  <c r="F6" i="2"/>
  <c r="F12" i="2"/>
  <c r="F8" i="2"/>
  <c r="F11" i="2"/>
  <c r="F7" i="2"/>
  <c r="F19" i="2"/>
  <c r="F21" i="2"/>
  <c r="F23" i="2"/>
  <c r="F25" i="2"/>
</calcChain>
</file>

<file path=xl/sharedStrings.xml><?xml version="1.0" encoding="utf-8"?>
<sst xmlns="http://schemas.openxmlformats.org/spreadsheetml/2006/main" count="53" uniqueCount="36">
  <si>
    <t>Bead A</t>
  </si>
  <si>
    <t>Bead B</t>
  </si>
  <si>
    <t>mV</t>
  </si>
  <si>
    <t>CTB</t>
  </si>
  <si>
    <t>Concentration</t>
  </si>
  <si>
    <t>ng/ml</t>
  </si>
  <si>
    <t>Fit parameters</t>
  </si>
  <si>
    <t>end</t>
  </si>
  <si>
    <t>100.449587696</t>
  </si>
  <si>
    <t>1116.81077325</t>
  </si>
  <si>
    <t>1.00577383487</t>
  </si>
  <si>
    <t>k</t>
  </si>
  <si>
    <t>n</t>
  </si>
  <si>
    <t>Hill function</t>
  </si>
  <si>
    <t>R²</t>
  </si>
  <si>
    <t>5.35503666347</t>
  </si>
  <si>
    <t>80.6030923525</t>
  </si>
  <si>
    <t>1.18009795492</t>
  </si>
  <si>
    <t>Detection limit [ng/ml]</t>
  </si>
  <si>
    <t>Measurement results</t>
  </si>
  <si>
    <t>Fit results</t>
  </si>
  <si>
    <t>A</t>
  </si>
  <si>
    <t>B</t>
  </si>
  <si>
    <t>C</t>
  </si>
  <si>
    <t>Measurement value [mV]</t>
  </si>
  <si>
    <t>Mean</t>
  </si>
  <si>
    <t>Mean - Blank</t>
  </si>
  <si>
    <t>Std. Dev.</t>
  </si>
  <si>
    <t>CTB [ng/ml]</t>
  </si>
  <si>
    <t>Analysis [mV]</t>
  </si>
  <si>
    <t>Standard deviation</t>
  </si>
  <si>
    <t>Mean signal</t>
  </si>
  <si>
    <t xml:space="preserve">Mean signal </t>
  </si>
  <si>
    <t>Shown is the mean signal after substraction of the mean background signal</t>
  </si>
  <si>
    <t>3.1345</t>
  </si>
  <si>
    <t>0.2024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</si>
</sst>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right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/>
    <xf numFmtId="0" fontId="0" fillId="0" borderId="14" xfId="0" applyBorder="1"/>
    <xf numFmtId="0" fontId="0" fillId="0" borderId="13" xfId="0" applyBorder="1"/>
    <xf numFmtId="0" fontId="0" fillId="0" borderId="17" xfId="0" applyBorder="1"/>
    <xf numFmtId="0" fontId="0" fillId="0" borderId="4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0" xfId="0" applyNumberFormat="1"/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2" xfId="0" applyBorder="1" applyAlignment="1">
      <alignment horizontal="center"/>
    </xf>
    <xf numFmtId="49" fontId="0" fillId="0" borderId="23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105103</xdr:colOff>
      <xdr:row>24</xdr:row>
      <xdr:rowOff>13138</xdr:rowOff>
    </xdr:from>
    <xdr:ext cx="1080552" cy="32989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feld 4"/>
            <xdr:cNvSpPr txBox="1"/>
          </xdr:nvSpPr>
          <xdr:spPr>
            <a:xfrm>
              <a:off x="1208689" y="4046483"/>
              <a:ext cx="1080552" cy="3298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𝑦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de-DE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𝑒𝑛𝑑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·</m:t>
                    </m:r>
                    <m:f>
                      <m:fPr>
                        <m:ctrlP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𝑥</m:t>
                            </m:r>
                          </m:e>
                          <m:sup>
                            <m: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𝑛</m:t>
                            </m:r>
                          </m:sup>
                        </m:sSup>
                      </m:num>
                      <m:den>
                        <m:sSup>
                          <m:sSup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𝑘</m:t>
                            </m:r>
                          </m:e>
                          <m:sup>
                            <m: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𝑛</m:t>
                            </m:r>
                          </m:sup>
                        </m:sSup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sSup>
                          <m:sSup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𝑥</m:t>
                            </m:r>
                          </m:e>
                          <m:sup>
                            <m: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𝑛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5" name="Textfeld 4"/>
            <xdr:cNvSpPr txBox="1"/>
          </xdr:nvSpPr>
          <xdr:spPr>
            <a:xfrm>
              <a:off x="1208689" y="4046483"/>
              <a:ext cx="1080552" cy="3298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𝑦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=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𝑒𝑛𝑑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·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𝑥^𝑛/(𝑘^𝑛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𝑥^𝑛 )</a:t>
              </a:r>
              <a:endParaRPr lang="de-DE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145" zoomScaleNormal="145" workbookViewId="0">
      <selection activeCell="E25" sqref="E25"/>
    </sheetView>
  </sheetViews>
  <sheetFormatPr baseColWidth="10" defaultRowHeight="15" x14ac:dyDescent="0.25"/>
  <cols>
    <col min="1" max="1" width="16.5703125" style="4" customWidth="1"/>
    <col min="2" max="2" width="11.5703125" style="1" bestFit="1" customWidth="1"/>
    <col min="3" max="3" width="17.42578125" bestFit="1" customWidth="1"/>
    <col min="4" max="4" width="11.140625" bestFit="1" customWidth="1"/>
    <col min="5" max="5" width="17.42578125" bestFit="1" customWidth="1"/>
  </cols>
  <sheetData>
    <row r="1" spans="1:8" ht="15.75" thickBot="1" x14ac:dyDescent="0.3">
      <c r="A1" s="49" t="s">
        <v>19</v>
      </c>
      <c r="B1" s="49"/>
      <c r="C1" s="49"/>
      <c r="D1" s="49"/>
      <c r="E1" s="49"/>
    </row>
    <row r="2" spans="1:8" ht="15.75" customHeight="1" thickTop="1" x14ac:dyDescent="0.25">
      <c r="A2" s="26" t="s">
        <v>3</v>
      </c>
      <c r="B2" s="43" t="s">
        <v>0</v>
      </c>
      <c r="C2" s="44"/>
      <c r="D2" s="43" t="s">
        <v>1</v>
      </c>
      <c r="E2" s="44"/>
    </row>
    <row r="3" spans="1:8" x14ac:dyDescent="0.25">
      <c r="A3" s="27" t="s">
        <v>4</v>
      </c>
      <c r="B3" s="18" t="s">
        <v>32</v>
      </c>
      <c r="C3" s="19" t="s">
        <v>30</v>
      </c>
      <c r="D3" s="6" t="s">
        <v>31</v>
      </c>
      <c r="E3" s="5" t="s">
        <v>30</v>
      </c>
    </row>
    <row r="4" spans="1:8" ht="15.75" thickBot="1" x14ac:dyDescent="0.3">
      <c r="A4" s="8" t="s">
        <v>5</v>
      </c>
      <c r="B4" s="9" t="s">
        <v>2</v>
      </c>
      <c r="C4" s="10" t="s">
        <v>2</v>
      </c>
      <c r="D4" s="11" t="s">
        <v>2</v>
      </c>
      <c r="E4" s="10" t="s">
        <v>2</v>
      </c>
      <c r="F4" s="7"/>
    </row>
    <row r="5" spans="1:8" ht="15.75" thickTop="1" x14ac:dyDescent="0.25">
      <c r="A5" s="2">
        <v>0</v>
      </c>
      <c r="B5" s="12">
        <v>0</v>
      </c>
      <c r="C5" s="13">
        <v>5.77E-3</v>
      </c>
      <c r="D5" s="14">
        <v>0</v>
      </c>
      <c r="E5" s="13">
        <v>3.7859999999999998E-2</v>
      </c>
    </row>
    <row r="6" spans="1:8" x14ac:dyDescent="0.25">
      <c r="A6" s="15">
        <v>10</v>
      </c>
      <c r="B6" s="16">
        <v>0.51329999999999998</v>
      </c>
      <c r="C6" s="17">
        <v>9.8989999999999995E-2</v>
      </c>
      <c r="D6" s="16">
        <v>0.41830000000000001</v>
      </c>
      <c r="E6" s="17">
        <v>7.0699999999999999E-3</v>
      </c>
    </row>
    <row r="7" spans="1:8" x14ac:dyDescent="0.25">
      <c r="A7" s="15">
        <v>25</v>
      </c>
      <c r="B7" s="16">
        <v>1.6633</v>
      </c>
      <c r="C7" s="17">
        <v>0.18385000000000001</v>
      </c>
      <c r="D7" s="16">
        <v>1.0832999999999999</v>
      </c>
      <c r="E7" s="17">
        <v>7.0709999999999995E-2</v>
      </c>
    </row>
    <row r="8" spans="1:8" x14ac:dyDescent="0.25">
      <c r="A8" s="15">
        <v>50</v>
      </c>
      <c r="B8" s="16">
        <v>4.3282999999999996</v>
      </c>
      <c r="C8" s="17">
        <v>6.3640000000000002E-2</v>
      </c>
      <c r="D8" s="16">
        <v>2.0933000000000002</v>
      </c>
      <c r="E8" s="17">
        <v>5.6570000000000002E-2</v>
      </c>
    </row>
    <row r="9" spans="1:8" x14ac:dyDescent="0.25">
      <c r="A9" s="15">
        <v>75</v>
      </c>
      <c r="B9" s="16">
        <v>6.4583000000000004</v>
      </c>
      <c r="C9" s="17">
        <v>0.20505999999999999</v>
      </c>
      <c r="D9" s="16">
        <v>2.4582999999999999</v>
      </c>
      <c r="E9" s="17">
        <v>0.14849000000000001</v>
      </c>
    </row>
    <row r="10" spans="1:8" x14ac:dyDescent="0.25">
      <c r="A10" s="15">
        <v>100</v>
      </c>
      <c r="B10" s="16">
        <v>8.3332999999999995</v>
      </c>
      <c r="C10" s="17">
        <v>0.49497000000000002</v>
      </c>
      <c r="D10" s="16">
        <v>2.9933000000000001</v>
      </c>
      <c r="E10" s="17">
        <v>2.828E-2</v>
      </c>
    </row>
    <row r="11" spans="1:8" x14ac:dyDescent="0.25">
      <c r="A11" s="15">
        <v>250</v>
      </c>
      <c r="B11" s="16">
        <v>18.1233</v>
      </c>
      <c r="C11" s="17">
        <v>0.12728</v>
      </c>
      <c r="D11" s="16">
        <v>4.1182999999999996</v>
      </c>
      <c r="E11" s="17">
        <v>0.33234000000000002</v>
      </c>
    </row>
    <row r="12" spans="1:8" x14ac:dyDescent="0.25">
      <c r="A12" s="15">
        <v>500</v>
      </c>
      <c r="B12" s="16">
        <v>32.003300000000003</v>
      </c>
      <c r="C12" s="17">
        <v>0.86267000000000005</v>
      </c>
      <c r="D12" s="16">
        <v>4.8132999999999999</v>
      </c>
      <c r="E12" s="17">
        <v>0.36770000000000003</v>
      </c>
    </row>
    <row r="13" spans="1:8" ht="15.75" thickBot="1" x14ac:dyDescent="0.3">
      <c r="A13" s="3">
        <v>750</v>
      </c>
      <c r="B13" s="24">
        <v>40.523299999999999</v>
      </c>
      <c r="C13" s="19">
        <v>0.82023999999999997</v>
      </c>
      <c r="D13" s="25">
        <v>5.1182999999999996</v>
      </c>
      <c r="E13" s="19">
        <v>0.14849000000000001</v>
      </c>
    </row>
    <row r="14" spans="1:8" ht="15.75" thickTop="1" x14ac:dyDescent="0.25">
      <c r="A14" s="4" t="s">
        <v>33</v>
      </c>
      <c r="C14" s="21"/>
      <c r="D14" s="21"/>
      <c r="E14" s="21"/>
      <c r="H14" s="20"/>
    </row>
    <row r="15" spans="1:8" x14ac:dyDescent="0.25">
      <c r="C15" s="33"/>
      <c r="D15" s="33"/>
      <c r="E15" s="33"/>
      <c r="H15" s="20"/>
    </row>
    <row r="16" spans="1:8" ht="15.75" thickBot="1" x14ac:dyDescent="0.3">
      <c r="A16" s="49" t="s">
        <v>20</v>
      </c>
      <c r="B16" s="49"/>
      <c r="C16" s="49"/>
      <c r="D16" s="49"/>
      <c r="E16" s="49"/>
    </row>
    <row r="17" spans="1:6" ht="16.5" thickTop="1" thickBot="1" x14ac:dyDescent="0.3">
      <c r="A17" s="23" t="s">
        <v>6</v>
      </c>
      <c r="B17" s="45" t="s">
        <v>0</v>
      </c>
      <c r="C17" s="46"/>
      <c r="D17" s="45" t="s">
        <v>1</v>
      </c>
      <c r="E17" s="46"/>
    </row>
    <row r="18" spans="1:6" ht="15.75" thickTop="1" x14ac:dyDescent="0.25">
      <c r="A18" s="22" t="s">
        <v>7</v>
      </c>
      <c r="B18" s="45" t="s">
        <v>8</v>
      </c>
      <c r="C18" s="46"/>
      <c r="D18" s="43" t="s">
        <v>15</v>
      </c>
      <c r="E18" s="44"/>
    </row>
    <row r="19" spans="1:6" x14ac:dyDescent="0.25">
      <c r="A19" s="28" t="s">
        <v>11</v>
      </c>
      <c r="B19" s="47" t="s">
        <v>9</v>
      </c>
      <c r="C19" s="48"/>
      <c r="D19" s="47" t="s">
        <v>16</v>
      </c>
      <c r="E19" s="48"/>
    </row>
    <row r="20" spans="1:6" ht="15.75" thickBot="1" x14ac:dyDescent="0.3">
      <c r="A20" s="29" t="s">
        <v>12</v>
      </c>
      <c r="B20" s="56" t="s">
        <v>10</v>
      </c>
      <c r="C20" s="57"/>
      <c r="D20" s="56" t="s">
        <v>17</v>
      </c>
      <c r="E20" s="57"/>
      <c r="F20" s="7"/>
    </row>
    <row r="21" spans="1:6" ht="16.5" thickTop="1" thickBot="1" x14ac:dyDescent="0.3">
      <c r="A21" s="30" t="s">
        <v>14</v>
      </c>
      <c r="B21" s="41">
        <v>0.99909999999999999</v>
      </c>
      <c r="C21" s="42"/>
      <c r="D21" s="41">
        <v>0.99770000000000003</v>
      </c>
      <c r="E21" s="42"/>
      <c r="F21" s="7"/>
    </row>
    <row r="22" spans="1:6" s="35" customFormat="1" ht="15.75" thickTop="1" x14ac:dyDescent="0.25">
      <c r="A22" s="54" t="s">
        <v>18</v>
      </c>
      <c r="B22" s="50" t="s">
        <v>35</v>
      </c>
      <c r="C22" s="51"/>
      <c r="D22" s="50" t="s">
        <v>34</v>
      </c>
      <c r="E22" s="51"/>
      <c r="F22" s="34"/>
    </row>
    <row r="23" spans="1:6" s="35" customFormat="1" ht="15.75" thickBot="1" x14ac:dyDescent="0.3">
      <c r="A23" s="55"/>
      <c r="B23" s="52"/>
      <c r="C23" s="53"/>
      <c r="D23" s="52"/>
      <c r="E23" s="53"/>
    </row>
    <row r="24" spans="1:6" ht="15.75" thickTop="1" x14ac:dyDescent="0.25">
      <c r="A24" s="31"/>
      <c r="B24" s="32"/>
      <c r="C24" s="32"/>
      <c r="D24" s="32"/>
      <c r="E24" s="32"/>
    </row>
    <row r="25" spans="1:6" x14ac:dyDescent="0.25">
      <c r="A25" s="39" t="s">
        <v>13</v>
      </c>
      <c r="B25" s="40"/>
      <c r="C25" s="40"/>
    </row>
    <row r="26" spans="1:6" x14ac:dyDescent="0.25">
      <c r="A26" s="39"/>
      <c r="B26" s="40"/>
      <c r="C26" s="40"/>
    </row>
  </sheetData>
  <mergeCells count="19">
    <mergeCell ref="A1:E1"/>
    <mergeCell ref="A16:E16"/>
    <mergeCell ref="B22:C23"/>
    <mergeCell ref="D22:E23"/>
    <mergeCell ref="A22:A23"/>
    <mergeCell ref="B20:C20"/>
    <mergeCell ref="D20:E20"/>
    <mergeCell ref="D19:E19"/>
    <mergeCell ref="B17:C17"/>
    <mergeCell ref="D17:E17"/>
    <mergeCell ref="A25:A26"/>
    <mergeCell ref="B25:C26"/>
    <mergeCell ref="B21:C21"/>
    <mergeCell ref="D21:E21"/>
    <mergeCell ref="B2:C2"/>
    <mergeCell ref="D2:E2"/>
    <mergeCell ref="B18:C18"/>
    <mergeCell ref="D18:E18"/>
    <mergeCell ref="B19:C1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BreakPreview" zoomScale="60" zoomScaleNormal="100" workbookViewId="0">
      <selection activeCell="H23" sqref="H23"/>
    </sheetView>
  </sheetViews>
  <sheetFormatPr baseColWidth="10" defaultRowHeight="15" x14ac:dyDescent="0.25"/>
  <cols>
    <col min="6" max="6" width="12.42578125" bestFit="1" customWidth="1"/>
  </cols>
  <sheetData>
    <row r="1" spans="1:7" x14ac:dyDescent="0.25">
      <c r="A1" s="58" t="s">
        <v>0</v>
      </c>
      <c r="B1" s="58"/>
      <c r="C1" s="58"/>
      <c r="D1" s="58"/>
      <c r="E1" s="58"/>
      <c r="F1" s="58"/>
      <c r="G1" s="58"/>
    </row>
    <row r="2" spans="1:7" x14ac:dyDescent="0.25">
      <c r="A2" s="59" t="s">
        <v>28</v>
      </c>
      <c r="B2" s="59" t="s">
        <v>24</v>
      </c>
      <c r="C2" s="59"/>
      <c r="D2" s="59"/>
      <c r="E2" s="59" t="s">
        <v>29</v>
      </c>
      <c r="F2" s="59"/>
      <c r="G2" s="59"/>
    </row>
    <row r="3" spans="1:7" x14ac:dyDescent="0.25">
      <c r="A3" s="59"/>
      <c r="B3" s="38" t="s">
        <v>21</v>
      </c>
      <c r="C3" s="38" t="s">
        <v>22</v>
      </c>
      <c r="D3" s="38" t="s">
        <v>23</v>
      </c>
      <c r="E3" s="38" t="s">
        <v>25</v>
      </c>
      <c r="F3" s="38" t="s">
        <v>26</v>
      </c>
      <c r="G3" s="38" t="s">
        <v>27</v>
      </c>
    </row>
    <row r="4" spans="1:7" x14ac:dyDescent="0.25">
      <c r="A4" s="36">
        <v>0</v>
      </c>
      <c r="B4" s="37">
        <v>4.1500000000000004</v>
      </c>
      <c r="C4" s="37">
        <v>4.1500000000000004</v>
      </c>
      <c r="D4" s="37">
        <v>4.1399999999999997</v>
      </c>
      <c r="E4" s="37">
        <f>AVERAGE(B4:D4)</f>
        <v>4.1466666666666674</v>
      </c>
      <c r="F4" s="37">
        <f>E4-E$4</f>
        <v>0</v>
      </c>
      <c r="G4" s="37">
        <f>STDEV(B4:D4)</f>
        <v>5.7735026918966474E-3</v>
      </c>
    </row>
    <row r="5" spans="1:7" x14ac:dyDescent="0.25">
      <c r="A5" s="36">
        <v>10</v>
      </c>
      <c r="B5" s="37">
        <v>4.7300000000000004</v>
      </c>
      <c r="C5" s="37">
        <v>4.59</v>
      </c>
      <c r="D5" s="37"/>
      <c r="E5" s="37">
        <f>AVERAGE(B5:C5)</f>
        <v>4.66</v>
      </c>
      <c r="F5" s="37">
        <f t="shared" ref="F5:F12" si="0">E5-E$4</f>
        <v>0.51333333333333275</v>
      </c>
      <c r="G5" s="37">
        <f t="shared" ref="G5:G12" si="1">STDEV(B5:D5)</f>
        <v>9.8994949366117052E-2</v>
      </c>
    </row>
    <row r="6" spans="1:7" x14ac:dyDescent="0.25">
      <c r="A6" s="36">
        <v>25</v>
      </c>
      <c r="B6" s="37">
        <v>5.94</v>
      </c>
      <c r="C6" s="37">
        <v>5.68</v>
      </c>
      <c r="D6" s="37"/>
      <c r="E6" s="37">
        <f t="shared" ref="E6:E12" si="2">AVERAGE(B6:C6)</f>
        <v>5.8100000000000005</v>
      </c>
      <c r="F6" s="37">
        <f t="shared" si="0"/>
        <v>1.6633333333333331</v>
      </c>
      <c r="G6" s="37">
        <f t="shared" si="1"/>
        <v>0.18384776310850284</v>
      </c>
    </row>
    <row r="7" spans="1:7" x14ac:dyDescent="0.25">
      <c r="A7" s="36">
        <v>50</v>
      </c>
      <c r="B7" s="37">
        <v>8.43</v>
      </c>
      <c r="C7" s="37">
        <v>8.52</v>
      </c>
      <c r="D7" s="37"/>
      <c r="E7" s="37">
        <f t="shared" si="2"/>
        <v>8.4749999999999996</v>
      </c>
      <c r="F7" s="37">
        <f t="shared" si="0"/>
        <v>4.3283333333333323</v>
      </c>
      <c r="G7" s="37">
        <f t="shared" si="1"/>
        <v>6.3639610306789177E-2</v>
      </c>
    </row>
    <row r="8" spans="1:7" x14ac:dyDescent="0.25">
      <c r="A8" s="36">
        <v>75</v>
      </c>
      <c r="B8" s="37">
        <v>10.75</v>
      </c>
      <c r="C8" s="37">
        <v>10.46</v>
      </c>
      <c r="D8" s="37"/>
      <c r="E8" s="37">
        <f t="shared" si="2"/>
        <v>10.605</v>
      </c>
      <c r="F8" s="37">
        <f t="shared" si="0"/>
        <v>6.458333333333333</v>
      </c>
      <c r="G8" s="37">
        <f t="shared" si="1"/>
        <v>0.20506096654409819</v>
      </c>
    </row>
    <row r="9" spans="1:7" x14ac:dyDescent="0.25">
      <c r="A9" s="36">
        <v>100</v>
      </c>
      <c r="B9" s="37">
        <v>12.83</v>
      </c>
      <c r="C9" s="37">
        <v>12.13</v>
      </c>
      <c r="D9" s="37"/>
      <c r="E9" s="37">
        <f t="shared" si="2"/>
        <v>12.48</v>
      </c>
      <c r="F9" s="37">
        <f t="shared" si="0"/>
        <v>8.3333333333333321</v>
      </c>
      <c r="G9" s="37">
        <f t="shared" si="1"/>
        <v>0.49497474683058273</v>
      </c>
    </row>
    <row r="10" spans="1:7" x14ac:dyDescent="0.25">
      <c r="A10" s="36">
        <v>250</v>
      </c>
      <c r="B10" s="37">
        <v>2218</v>
      </c>
      <c r="C10" s="37">
        <v>22.36</v>
      </c>
      <c r="D10" s="37"/>
      <c r="E10" s="37">
        <f t="shared" si="2"/>
        <v>1120.18</v>
      </c>
      <c r="F10" s="37">
        <f t="shared" si="0"/>
        <v>1116.0333333333333</v>
      </c>
      <c r="G10" s="37">
        <f t="shared" si="1"/>
        <v>1552.5519330444313</v>
      </c>
    </row>
    <row r="11" spans="1:7" x14ac:dyDescent="0.25">
      <c r="A11" s="36">
        <v>500</v>
      </c>
      <c r="B11" s="37">
        <v>35.54</v>
      </c>
      <c r="C11" s="37">
        <v>36.76</v>
      </c>
      <c r="D11" s="37"/>
      <c r="E11" s="37">
        <f t="shared" si="2"/>
        <v>36.15</v>
      </c>
      <c r="F11" s="37">
        <f t="shared" si="0"/>
        <v>32.00333333333333</v>
      </c>
      <c r="G11" s="37">
        <f t="shared" si="1"/>
        <v>0.86267027304758714</v>
      </c>
    </row>
    <row r="12" spans="1:7" x14ac:dyDescent="0.25">
      <c r="A12" s="36">
        <v>750</v>
      </c>
      <c r="B12" s="37">
        <v>44.09</v>
      </c>
      <c r="C12" s="37">
        <v>45.25</v>
      </c>
      <c r="D12" s="37"/>
      <c r="E12" s="37">
        <f t="shared" si="2"/>
        <v>44.67</v>
      </c>
      <c r="F12" s="37">
        <f t="shared" si="0"/>
        <v>40.523333333333333</v>
      </c>
      <c r="G12" s="37">
        <f t="shared" si="1"/>
        <v>0.82024386617639278</v>
      </c>
    </row>
    <row r="14" spans="1:7" x14ac:dyDescent="0.25">
      <c r="A14" s="58" t="s">
        <v>1</v>
      </c>
      <c r="B14" s="58"/>
      <c r="C14" s="58"/>
      <c r="D14" s="58"/>
      <c r="E14" s="58"/>
      <c r="F14" s="58"/>
      <c r="G14" s="58"/>
    </row>
    <row r="15" spans="1:7" x14ac:dyDescent="0.25">
      <c r="A15" s="59" t="s">
        <v>28</v>
      </c>
      <c r="B15" s="59" t="s">
        <v>24</v>
      </c>
      <c r="C15" s="59"/>
      <c r="D15" s="59"/>
      <c r="E15" s="59" t="s">
        <v>29</v>
      </c>
      <c r="F15" s="59"/>
      <c r="G15" s="59"/>
    </row>
    <row r="16" spans="1:7" x14ac:dyDescent="0.25">
      <c r="A16" s="59"/>
      <c r="B16" s="38" t="s">
        <v>21</v>
      </c>
      <c r="C16" s="38" t="s">
        <v>22</v>
      </c>
      <c r="D16" s="38" t="s">
        <v>23</v>
      </c>
      <c r="E16" s="38" t="s">
        <v>25</v>
      </c>
      <c r="F16" s="38" t="s">
        <v>26</v>
      </c>
      <c r="G16" s="38" t="s">
        <v>27</v>
      </c>
    </row>
    <row r="17" spans="1:7" x14ac:dyDescent="0.25">
      <c r="A17" s="36">
        <v>0</v>
      </c>
      <c r="B17" s="37">
        <v>3.2</v>
      </c>
      <c r="C17" s="37">
        <v>3.21</v>
      </c>
      <c r="D17" s="37">
        <v>3.27</v>
      </c>
      <c r="E17" s="37">
        <f>AVERAGE(B17:D17)</f>
        <v>3.2266666666666666</v>
      </c>
      <c r="F17" s="37">
        <f>E17-E$17</f>
        <v>0</v>
      </c>
      <c r="G17" s="37">
        <f>STDEV(B17:D17)</f>
        <v>3.7859388972001778E-2</v>
      </c>
    </row>
    <row r="18" spans="1:7" x14ac:dyDescent="0.25">
      <c r="A18" s="36">
        <v>10</v>
      </c>
      <c r="B18" s="37">
        <v>3.65</v>
      </c>
      <c r="C18" s="37">
        <v>3.64</v>
      </c>
      <c r="D18" s="37"/>
      <c r="E18" s="37">
        <f>AVERAGE(B18:C18)</f>
        <v>3.645</v>
      </c>
      <c r="F18" s="37">
        <f t="shared" ref="F18:F25" si="3">E18-E$17</f>
        <v>0.41833333333333345</v>
      </c>
      <c r="G18" s="37">
        <f t="shared" ref="G18:G25" si="4">STDEV(B18:D18)</f>
        <v>7.0710678118653244E-3</v>
      </c>
    </row>
    <row r="19" spans="1:7" x14ac:dyDescent="0.25">
      <c r="A19" s="36">
        <v>25</v>
      </c>
      <c r="B19" s="37">
        <v>4.3600000000000003</v>
      </c>
      <c r="C19" s="37">
        <v>4.26</v>
      </c>
      <c r="D19" s="37"/>
      <c r="E19" s="37">
        <f t="shared" ref="E19:E25" si="5">AVERAGE(B19:C19)</f>
        <v>4.3100000000000005</v>
      </c>
      <c r="F19" s="37">
        <f t="shared" si="3"/>
        <v>1.0833333333333339</v>
      </c>
      <c r="G19" s="37">
        <f t="shared" si="4"/>
        <v>7.0710678118655126E-2</v>
      </c>
    </row>
    <row r="20" spans="1:7" x14ac:dyDescent="0.25">
      <c r="A20" s="36">
        <v>50</v>
      </c>
      <c r="B20" s="37">
        <v>5.28</v>
      </c>
      <c r="C20" s="37">
        <v>5.36</v>
      </c>
      <c r="D20" s="37"/>
      <c r="E20" s="37">
        <f t="shared" si="5"/>
        <v>5.32</v>
      </c>
      <c r="F20" s="37">
        <f t="shared" si="3"/>
        <v>2.0933333333333337</v>
      </c>
      <c r="G20" s="37">
        <f t="shared" si="4"/>
        <v>5.6568542494923851E-2</v>
      </c>
    </row>
    <row r="21" spans="1:7" x14ac:dyDescent="0.25">
      <c r="A21" s="36">
        <v>75</v>
      </c>
      <c r="B21" s="37">
        <v>5.58</v>
      </c>
      <c r="C21" s="37">
        <v>5.79</v>
      </c>
      <c r="D21" s="37"/>
      <c r="E21" s="37">
        <f t="shared" si="5"/>
        <v>5.6850000000000005</v>
      </c>
      <c r="F21" s="37">
        <f t="shared" si="3"/>
        <v>2.4583333333333339</v>
      </c>
      <c r="G21" s="37">
        <f t="shared" si="4"/>
        <v>0.14849242404917495</v>
      </c>
    </row>
    <row r="22" spans="1:7" x14ac:dyDescent="0.25">
      <c r="A22" s="36">
        <v>100</v>
      </c>
      <c r="B22" s="37">
        <v>6.2</v>
      </c>
      <c r="C22" s="37">
        <v>6.24</v>
      </c>
      <c r="D22" s="37"/>
      <c r="E22" s="37">
        <f t="shared" si="5"/>
        <v>6.2200000000000006</v>
      </c>
      <c r="F22" s="37">
        <f t="shared" si="3"/>
        <v>2.9933333333333341</v>
      </c>
      <c r="G22" s="37">
        <f t="shared" si="4"/>
        <v>2.8284271247461926E-2</v>
      </c>
    </row>
    <row r="23" spans="1:7" x14ac:dyDescent="0.25">
      <c r="A23" s="36">
        <v>250</v>
      </c>
      <c r="B23" s="37">
        <v>7.58</v>
      </c>
      <c r="C23" s="37">
        <v>7.11</v>
      </c>
      <c r="D23" s="37"/>
      <c r="E23" s="37">
        <f t="shared" si="5"/>
        <v>7.3450000000000006</v>
      </c>
      <c r="F23" s="37">
        <f t="shared" si="3"/>
        <v>4.1183333333333341</v>
      </c>
      <c r="G23" s="37">
        <f t="shared" si="4"/>
        <v>0.33234018715767716</v>
      </c>
    </row>
    <row r="24" spans="1:7" x14ac:dyDescent="0.25">
      <c r="A24" s="36">
        <v>500</v>
      </c>
      <c r="B24" s="37">
        <v>7.78</v>
      </c>
      <c r="C24" s="37">
        <v>8.3000000000000007</v>
      </c>
      <c r="D24" s="37"/>
      <c r="E24" s="37">
        <f t="shared" si="5"/>
        <v>8.0400000000000009</v>
      </c>
      <c r="F24" s="37">
        <f t="shared" si="3"/>
        <v>4.8133333333333344</v>
      </c>
      <c r="G24" s="37">
        <f t="shared" si="4"/>
        <v>0.36769552621700502</v>
      </c>
    </row>
    <row r="25" spans="1:7" x14ac:dyDescent="0.25">
      <c r="A25" s="36">
        <v>750</v>
      </c>
      <c r="B25" s="37">
        <v>8.24</v>
      </c>
      <c r="C25" s="37">
        <v>8.4499999999999993</v>
      </c>
      <c r="D25" s="37"/>
      <c r="E25" s="37">
        <f t="shared" si="5"/>
        <v>8.3449999999999989</v>
      </c>
      <c r="F25" s="37">
        <f t="shared" si="3"/>
        <v>5.1183333333333323</v>
      </c>
      <c r="G25" s="37">
        <f t="shared" si="4"/>
        <v>0.14849242404917432</v>
      </c>
    </row>
  </sheetData>
  <mergeCells count="8">
    <mergeCell ref="A1:G1"/>
    <mergeCell ref="A14:G14"/>
    <mergeCell ref="A15:A16"/>
    <mergeCell ref="B15:D15"/>
    <mergeCell ref="E15:G15"/>
    <mergeCell ref="B2:D2"/>
    <mergeCell ref="E2:G2"/>
    <mergeCell ref="A2:A3"/>
  </mergeCells>
  <pageMargins left="0.7" right="0.7" top="0.78740157499999996" bottom="0.78740157499999996" header="0.3" footer="0.3"/>
  <pageSetup paperSize="9" orientation="portrait" r:id="rId1"/>
  <ignoredErrors>
    <ignoredError sqref="E4 G4:G12 E5:E12 E17:G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Overview</vt:lpstr>
      <vt:lpstr>Measurement</vt:lpstr>
      <vt:lpstr>Overview!Druckbereich</vt:lpstr>
    </vt:vector>
  </TitlesOfParts>
  <Company>Forschungszentrum Jülich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Achtsnicht, Stefan</dc:creator>
  <cp:lastModifiedBy>Krause, Hans-Joachim</cp:lastModifiedBy>
  <dcterms:created xsi:type="dcterms:W3CDTF">2019-03-13T07:55:26Z</dcterms:created>
  <dcterms:modified xsi:type="dcterms:W3CDTF">2019-05-20T13:22:58Z</dcterms:modified>
</cp:coreProperties>
</file>