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eong\Dropbox\Research\SCM-Moral Hazard\PLOS ONE\revision\review response\"/>
    </mc:Choice>
  </mc:AlternateContent>
  <bookViews>
    <workbookView xWindow="0" yWindow="0" windowWidth="19200" windowHeight="11700" tabRatio="930" firstSheet="5" activeTab="12"/>
  </bookViews>
  <sheets>
    <sheet name="NL3SPNCC" sheetId="1" r:id="rId1"/>
    <sheet name="Actual" sheetId="5" r:id="rId2"/>
    <sheet name="SI0 (Base stock policy)" sheetId="26" r:id="rId3"/>
    <sheet name="SI1 (Avg. demand based order)" sheetId="43" r:id="rId4"/>
    <sheet name="Graph" sheetId="20" r:id="rId5"/>
    <sheet name="VMI (retailer A)" sheetId="27" r:id="rId6"/>
    <sheet name="VMI (retailer B)" sheetId="29" r:id="rId7"/>
    <sheet name="VMI (retailer C)" sheetId="32" r:id="rId8"/>
    <sheet name="VMI (retailer D)" sheetId="31" r:id="rId9"/>
    <sheet name="Sheet3" sheetId="36" r:id="rId10"/>
    <sheet name="Sheet4" sheetId="37" r:id="rId11"/>
    <sheet name="Sheet6" sheetId="40" r:id="rId12"/>
    <sheet name="Sheet7" sheetId="41" r:id="rId13"/>
    <sheet name="Sheet8" sheetId="42" r:id="rId14"/>
    <sheet name="Sheet9" sheetId="44" r:id="rId15"/>
    <sheet name="Sheet10" sheetId="46" r:id="rId16"/>
    <sheet name="Sheet11" sheetId="47" r:id="rId17"/>
    <sheet name="Sheet12" sheetId="48" r:id="rId18"/>
    <sheet name="Sheet13" sheetId="49" r:id="rId19"/>
  </sheets>
  <definedNames>
    <definedName name="solver_adj" localSheetId="1" hidden="1">Actual!$C$12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Actual!$E$11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52511"/>
</workbook>
</file>

<file path=xl/calcChain.xml><?xml version="1.0" encoding="utf-8"?>
<calcChain xmlns="http://schemas.openxmlformats.org/spreadsheetml/2006/main">
  <c r="E33" i="40" l="1"/>
  <c r="Z2" i="49" l="1"/>
  <c r="X51" i="49"/>
  <c r="O79" i="47"/>
  <c r="P79" i="47"/>
  <c r="Q79" i="47"/>
  <c r="R79" i="47"/>
  <c r="S79" i="47"/>
  <c r="T79" i="47"/>
  <c r="U79" i="47"/>
  <c r="V79" i="47"/>
  <c r="W79" i="47"/>
  <c r="N79" i="47"/>
  <c r="C29" i="42"/>
  <c r="C30" i="42" s="1"/>
  <c r="B29" i="42"/>
  <c r="B30" i="42" s="1"/>
  <c r="P8" i="47"/>
  <c r="P7" i="47"/>
  <c r="P6" i="47"/>
  <c r="P5" i="47"/>
  <c r="C31" i="42" l="1"/>
  <c r="O23" i="47"/>
  <c r="P23" i="47"/>
  <c r="Q23" i="47"/>
  <c r="R23" i="47"/>
  <c r="S23" i="47"/>
  <c r="T23" i="47"/>
  <c r="U23" i="47"/>
  <c r="V23" i="47"/>
  <c r="N23" i="47"/>
  <c r="AA38" i="36"/>
  <c r="AA37" i="36"/>
  <c r="AA36" i="36"/>
  <c r="AA35" i="36"/>
  <c r="AA34" i="36"/>
  <c r="X38" i="36"/>
  <c r="AB38" i="36" s="1"/>
  <c r="X37" i="36"/>
  <c r="AB37" i="36" s="1"/>
  <c r="X36" i="36"/>
  <c r="AB36" i="36" s="1"/>
  <c r="X34" i="36"/>
  <c r="AB34" i="36" s="1"/>
  <c r="X35" i="36"/>
  <c r="AB35" i="36" s="1"/>
  <c r="AC38" i="36" l="1"/>
  <c r="AC34" i="36"/>
  <c r="AC35" i="36"/>
  <c r="AC37" i="36"/>
  <c r="AC36" i="36"/>
  <c r="C54" i="49"/>
  <c r="C53" i="49"/>
  <c r="C52" i="49"/>
  <c r="C51" i="49"/>
  <c r="C54" i="48"/>
  <c r="C53" i="48"/>
  <c r="C52" i="48"/>
  <c r="C51" i="48"/>
  <c r="E4" i="42"/>
  <c r="E5" i="42"/>
  <c r="E6" i="42"/>
  <c r="E7" i="42"/>
  <c r="E8" i="42"/>
  <c r="E9" i="42"/>
  <c r="E10" i="42"/>
  <c r="E11" i="42"/>
  <c r="E12" i="42"/>
  <c r="E13" i="42"/>
  <c r="E14" i="42"/>
  <c r="E15" i="42"/>
  <c r="E16" i="42"/>
  <c r="E17" i="42"/>
  <c r="E18" i="42"/>
  <c r="E3" i="42"/>
  <c r="E19" i="42" l="1"/>
  <c r="C54" i="47"/>
  <c r="R8" i="47" s="1"/>
  <c r="C53" i="47"/>
  <c r="R7" i="47" s="1"/>
  <c r="C52" i="47"/>
  <c r="R6" i="47" s="1"/>
  <c r="C51" i="47"/>
  <c r="R5" i="47" s="1"/>
  <c r="AC5" i="47" s="1"/>
  <c r="V36" i="49"/>
  <c r="U36" i="49"/>
  <c r="T36" i="49"/>
  <c r="S36" i="49"/>
  <c r="R36" i="49"/>
  <c r="Q36" i="49"/>
  <c r="P36" i="49"/>
  <c r="O36" i="49"/>
  <c r="N36" i="49"/>
  <c r="V35" i="49"/>
  <c r="U35" i="49"/>
  <c r="T35" i="49"/>
  <c r="S35" i="49"/>
  <c r="R35" i="49"/>
  <c r="Q35" i="49"/>
  <c r="P35" i="49"/>
  <c r="O35" i="49"/>
  <c r="N35" i="49"/>
  <c r="V34" i="49"/>
  <c r="U34" i="49"/>
  <c r="T34" i="49"/>
  <c r="S34" i="49"/>
  <c r="R34" i="49"/>
  <c r="Q34" i="49"/>
  <c r="P34" i="49"/>
  <c r="O34" i="49"/>
  <c r="N34" i="49"/>
  <c r="V33" i="49"/>
  <c r="U33" i="49"/>
  <c r="T33" i="49"/>
  <c r="S33" i="49"/>
  <c r="R33" i="49"/>
  <c r="Q33" i="49"/>
  <c r="P33" i="49"/>
  <c r="O33" i="49"/>
  <c r="N33" i="49"/>
  <c r="V29" i="49"/>
  <c r="U29" i="49"/>
  <c r="T29" i="49"/>
  <c r="S29" i="49"/>
  <c r="R29" i="49"/>
  <c r="Q29" i="49"/>
  <c r="P29" i="49"/>
  <c r="O29" i="49"/>
  <c r="N29" i="49"/>
  <c r="V28" i="49"/>
  <c r="U28" i="49"/>
  <c r="T28" i="49"/>
  <c r="S28" i="49"/>
  <c r="R28" i="49"/>
  <c r="Q28" i="49"/>
  <c r="P28" i="49"/>
  <c r="O28" i="49"/>
  <c r="N28" i="49"/>
  <c r="V27" i="49"/>
  <c r="U27" i="49"/>
  <c r="T27" i="49"/>
  <c r="S27" i="49"/>
  <c r="R27" i="49"/>
  <c r="Q27" i="49"/>
  <c r="P27" i="49"/>
  <c r="O27" i="49"/>
  <c r="N27" i="49"/>
  <c r="V26" i="49"/>
  <c r="U26" i="49"/>
  <c r="T26" i="49"/>
  <c r="S26" i="49"/>
  <c r="R26" i="49"/>
  <c r="Q26" i="49"/>
  <c r="P26" i="49"/>
  <c r="O26" i="49"/>
  <c r="N26" i="49"/>
  <c r="C18" i="49"/>
  <c r="D21" i="49" s="1"/>
  <c r="V15" i="49"/>
  <c r="U15" i="49"/>
  <c r="T15" i="49"/>
  <c r="S15" i="49"/>
  <c r="R15" i="49"/>
  <c r="Q15" i="49"/>
  <c r="P15" i="49"/>
  <c r="O15" i="49"/>
  <c r="N15" i="49"/>
  <c r="V14" i="49"/>
  <c r="U14" i="49"/>
  <c r="T14" i="49"/>
  <c r="S14" i="49"/>
  <c r="R14" i="49"/>
  <c r="Q14" i="49"/>
  <c r="P14" i="49"/>
  <c r="O14" i="49"/>
  <c r="N14" i="49"/>
  <c r="V13" i="49"/>
  <c r="U13" i="49"/>
  <c r="T13" i="49"/>
  <c r="S13" i="49"/>
  <c r="R13" i="49"/>
  <c r="Q13" i="49"/>
  <c r="P13" i="49"/>
  <c r="O13" i="49"/>
  <c r="N13" i="49"/>
  <c r="V12" i="49"/>
  <c r="U12" i="49"/>
  <c r="T12" i="49"/>
  <c r="S12" i="49"/>
  <c r="R12" i="49"/>
  <c r="Q12" i="49"/>
  <c r="P12" i="49"/>
  <c r="O12" i="49"/>
  <c r="N12" i="49"/>
  <c r="O8" i="49"/>
  <c r="R8" i="49" s="1"/>
  <c r="S8" i="49" s="1"/>
  <c r="O7" i="49"/>
  <c r="R7" i="49" s="1"/>
  <c r="S7" i="49" s="1"/>
  <c r="O6" i="49"/>
  <c r="R6" i="49" s="1"/>
  <c r="S6" i="49" s="1"/>
  <c r="O5" i="49"/>
  <c r="R5" i="49" s="1"/>
  <c r="S5" i="49" s="1"/>
  <c r="D48" i="48"/>
  <c r="D47" i="48"/>
  <c r="D46" i="48"/>
  <c r="D45" i="48"/>
  <c r="K36" i="48"/>
  <c r="J36" i="48"/>
  <c r="I36" i="48"/>
  <c r="H36" i="48"/>
  <c r="G36" i="48"/>
  <c r="F36" i="48"/>
  <c r="E36" i="48"/>
  <c r="D36" i="48"/>
  <c r="C36" i="48"/>
  <c r="K35" i="48"/>
  <c r="J35" i="48"/>
  <c r="I35" i="48"/>
  <c r="H35" i="48"/>
  <c r="G35" i="48"/>
  <c r="F35" i="48"/>
  <c r="E35" i="48"/>
  <c r="D35" i="48"/>
  <c r="C35" i="48"/>
  <c r="K34" i="48"/>
  <c r="J34" i="48"/>
  <c r="I34" i="48"/>
  <c r="H34" i="48"/>
  <c r="G34" i="48"/>
  <c r="F34" i="48"/>
  <c r="E34" i="48"/>
  <c r="D34" i="48"/>
  <c r="C34" i="48"/>
  <c r="K33" i="48"/>
  <c r="J33" i="48"/>
  <c r="I33" i="48"/>
  <c r="H33" i="48"/>
  <c r="G33" i="48"/>
  <c r="F33" i="48"/>
  <c r="E33" i="48"/>
  <c r="D33" i="48"/>
  <c r="C33" i="48"/>
  <c r="K29" i="48"/>
  <c r="J29" i="48"/>
  <c r="I29" i="48"/>
  <c r="H29" i="48"/>
  <c r="G29" i="48"/>
  <c r="F29" i="48"/>
  <c r="E29" i="48"/>
  <c r="D29" i="48"/>
  <c r="C29" i="48"/>
  <c r="K28" i="48"/>
  <c r="J28" i="48"/>
  <c r="I28" i="48"/>
  <c r="H28" i="48"/>
  <c r="G28" i="48"/>
  <c r="F28" i="48"/>
  <c r="E28" i="48"/>
  <c r="D28" i="48"/>
  <c r="C28" i="48"/>
  <c r="K27" i="48"/>
  <c r="J27" i="48"/>
  <c r="I27" i="48"/>
  <c r="H27" i="48"/>
  <c r="G27" i="48"/>
  <c r="F27" i="48"/>
  <c r="E27" i="48"/>
  <c r="D27" i="48"/>
  <c r="C27" i="48"/>
  <c r="K26" i="48"/>
  <c r="J26" i="48"/>
  <c r="I26" i="48"/>
  <c r="H26" i="48"/>
  <c r="G26" i="48"/>
  <c r="F26" i="48"/>
  <c r="E26" i="48"/>
  <c r="D26" i="48"/>
  <c r="C26" i="48"/>
  <c r="D54" i="48"/>
  <c r="D53" i="48"/>
  <c r="D52" i="48"/>
  <c r="D51" i="48"/>
  <c r="V36" i="48"/>
  <c r="U36" i="48"/>
  <c r="T36" i="48"/>
  <c r="S36" i="48"/>
  <c r="R36" i="48"/>
  <c r="Q36" i="48"/>
  <c r="P36" i="48"/>
  <c r="O36" i="48"/>
  <c r="N36" i="48"/>
  <c r="V35" i="48"/>
  <c r="U35" i="48"/>
  <c r="T35" i="48"/>
  <c r="S35" i="48"/>
  <c r="R35" i="48"/>
  <c r="Q35" i="48"/>
  <c r="P35" i="48"/>
  <c r="O35" i="48"/>
  <c r="N35" i="48"/>
  <c r="V34" i="48"/>
  <c r="U34" i="48"/>
  <c r="T34" i="48"/>
  <c r="S34" i="48"/>
  <c r="R34" i="48"/>
  <c r="Q34" i="48"/>
  <c r="P34" i="48"/>
  <c r="O34" i="48"/>
  <c r="N34" i="48"/>
  <c r="V33" i="48"/>
  <c r="U33" i="48"/>
  <c r="T33" i="48"/>
  <c r="S33" i="48"/>
  <c r="R33" i="48"/>
  <c r="Q33" i="48"/>
  <c r="P33" i="48"/>
  <c r="O33" i="48"/>
  <c r="N33" i="48"/>
  <c r="V29" i="48"/>
  <c r="U29" i="48"/>
  <c r="T29" i="48"/>
  <c r="S29" i="48"/>
  <c r="R29" i="48"/>
  <c r="Q29" i="48"/>
  <c r="P29" i="48"/>
  <c r="O29" i="48"/>
  <c r="N29" i="48"/>
  <c r="V28" i="48"/>
  <c r="U28" i="48"/>
  <c r="T28" i="48"/>
  <c r="S28" i="48"/>
  <c r="R28" i="48"/>
  <c r="Q28" i="48"/>
  <c r="P28" i="48"/>
  <c r="O28" i="48"/>
  <c r="N28" i="48"/>
  <c r="V27" i="48"/>
  <c r="U27" i="48"/>
  <c r="T27" i="48"/>
  <c r="S27" i="48"/>
  <c r="R27" i="48"/>
  <c r="Q27" i="48"/>
  <c r="P27" i="48"/>
  <c r="O27" i="48"/>
  <c r="N27" i="48"/>
  <c r="V26" i="48"/>
  <c r="U26" i="48"/>
  <c r="T26" i="48"/>
  <c r="S26" i="48"/>
  <c r="R26" i="48"/>
  <c r="Q26" i="48"/>
  <c r="P26" i="48"/>
  <c r="O26" i="48"/>
  <c r="N26" i="48"/>
  <c r="C18" i="48"/>
  <c r="D21" i="48" s="1"/>
  <c r="AG15" i="48"/>
  <c r="AF15" i="48"/>
  <c r="AF50" i="48" s="1"/>
  <c r="AE15" i="48"/>
  <c r="AD15" i="48"/>
  <c r="AC15" i="48"/>
  <c r="AB15" i="48"/>
  <c r="AA15" i="48"/>
  <c r="Z15" i="48"/>
  <c r="Y15" i="48"/>
  <c r="V15" i="48"/>
  <c r="U15" i="48"/>
  <c r="T15" i="48"/>
  <c r="S15" i="48"/>
  <c r="R15" i="48"/>
  <c r="Q15" i="48"/>
  <c r="P15" i="48"/>
  <c r="O15" i="48"/>
  <c r="N15" i="48"/>
  <c r="AG14" i="48"/>
  <c r="AF14" i="48"/>
  <c r="AE14" i="48"/>
  <c r="AD14" i="48"/>
  <c r="AC14" i="48"/>
  <c r="AB14" i="48"/>
  <c r="AA14" i="48"/>
  <c r="Z14" i="48"/>
  <c r="Y14" i="48"/>
  <c r="V14" i="48"/>
  <c r="U14" i="48"/>
  <c r="T14" i="48"/>
  <c r="T49" i="48" s="1"/>
  <c r="S14" i="48"/>
  <c r="R14" i="48"/>
  <c r="Q14" i="48"/>
  <c r="P14" i="48"/>
  <c r="P49" i="48" s="1"/>
  <c r="O14" i="48"/>
  <c r="N14" i="48"/>
  <c r="AG13" i="48"/>
  <c r="AF13" i="48"/>
  <c r="AE13" i="48"/>
  <c r="AD13" i="48"/>
  <c r="AC13" i="48"/>
  <c r="AB13" i="48"/>
  <c r="AA13" i="48"/>
  <c r="Z13" i="48"/>
  <c r="Y13" i="48"/>
  <c r="V13" i="48"/>
  <c r="V48" i="48" s="1"/>
  <c r="U13" i="48"/>
  <c r="U48" i="48" s="1"/>
  <c r="T13" i="48"/>
  <c r="T48" i="48" s="1"/>
  <c r="S13" i="48"/>
  <c r="S48" i="48" s="1"/>
  <c r="R13" i="48"/>
  <c r="R48" i="48" s="1"/>
  <c r="Q13" i="48"/>
  <c r="Q48" i="48" s="1"/>
  <c r="P13" i="48"/>
  <c r="P48" i="48" s="1"/>
  <c r="O13" i="48"/>
  <c r="O48" i="48" s="1"/>
  <c r="N13" i="48"/>
  <c r="N48" i="48" s="1"/>
  <c r="AG12" i="48"/>
  <c r="AF12" i="48"/>
  <c r="AE12" i="48"/>
  <c r="AD12" i="48"/>
  <c r="AC12" i="48"/>
  <c r="AB12" i="48"/>
  <c r="AA12" i="48"/>
  <c r="Z12" i="48"/>
  <c r="Y12" i="48"/>
  <c r="V12" i="48"/>
  <c r="U12" i="48"/>
  <c r="T12" i="48"/>
  <c r="S12" i="48"/>
  <c r="R12" i="48"/>
  <c r="Q12" i="48"/>
  <c r="P12" i="48"/>
  <c r="O12" i="48"/>
  <c r="N12" i="48"/>
  <c r="Z8" i="48"/>
  <c r="AC8" i="48" s="1"/>
  <c r="AD8" i="48" s="1"/>
  <c r="O8" i="48"/>
  <c r="R8" i="48" s="1"/>
  <c r="S8" i="48" s="1"/>
  <c r="Z7" i="48"/>
  <c r="AC7" i="48" s="1"/>
  <c r="AD7" i="48" s="1"/>
  <c r="O7" i="48"/>
  <c r="R7" i="48" s="1"/>
  <c r="S7" i="48" s="1"/>
  <c r="Z6" i="48"/>
  <c r="AC6" i="48" s="1"/>
  <c r="AD6" i="48" s="1"/>
  <c r="O6" i="48"/>
  <c r="R6" i="48" s="1"/>
  <c r="S6" i="48" s="1"/>
  <c r="Z5" i="48"/>
  <c r="AC5" i="48" s="1"/>
  <c r="AD5" i="48" s="1"/>
  <c r="O5" i="48"/>
  <c r="R5" i="48" s="1"/>
  <c r="S5" i="48" s="1"/>
  <c r="AG15" i="47"/>
  <c r="AF15" i="47"/>
  <c r="AE15" i="47"/>
  <c r="AD15" i="47"/>
  <c r="AC15" i="47"/>
  <c r="AB15" i="47"/>
  <c r="AA15" i="47"/>
  <c r="Z15" i="47"/>
  <c r="Y15" i="47"/>
  <c r="AG14" i="47"/>
  <c r="AF14" i="47"/>
  <c r="AE14" i="47"/>
  <c r="AD14" i="47"/>
  <c r="AC14" i="47"/>
  <c r="AB14" i="47"/>
  <c r="AA14" i="47"/>
  <c r="Z14" i="47"/>
  <c r="Y14" i="47"/>
  <c r="AG13" i="47"/>
  <c r="AF13" i="47"/>
  <c r="AE13" i="47"/>
  <c r="AD13" i="47"/>
  <c r="AC13" i="47"/>
  <c r="AB13" i="47"/>
  <c r="AA13" i="47"/>
  <c r="Z13" i="47"/>
  <c r="Y13" i="47"/>
  <c r="AG12" i="47"/>
  <c r="AF12" i="47"/>
  <c r="AE12" i="47"/>
  <c r="AD12" i="47"/>
  <c r="AC12" i="47"/>
  <c r="AB12" i="47"/>
  <c r="AA12" i="47"/>
  <c r="Z12" i="47"/>
  <c r="Y12" i="47"/>
  <c r="Y40" i="47" s="1"/>
  <c r="Y47" i="47" s="1"/>
  <c r="Z8" i="47"/>
  <c r="Z7" i="47"/>
  <c r="Z6" i="47"/>
  <c r="Z5" i="47"/>
  <c r="AG43" i="47"/>
  <c r="AG50" i="47" s="1"/>
  <c r="AF43" i="47"/>
  <c r="AF50" i="47" s="1"/>
  <c r="AE43" i="47"/>
  <c r="AE50" i="47" s="1"/>
  <c r="AD43" i="47"/>
  <c r="AD50" i="47" s="1"/>
  <c r="AC43" i="47"/>
  <c r="AC50" i="47" s="1"/>
  <c r="AB43" i="47"/>
  <c r="AB50" i="47" s="1"/>
  <c r="AA43" i="47"/>
  <c r="AA50" i="47" s="1"/>
  <c r="Z43" i="47"/>
  <c r="Z50" i="47" s="1"/>
  <c r="Y43" i="47"/>
  <c r="Y50" i="47" s="1"/>
  <c r="AG42" i="47"/>
  <c r="AG49" i="47" s="1"/>
  <c r="AF42" i="47"/>
  <c r="AF49" i="47" s="1"/>
  <c r="AE42" i="47"/>
  <c r="AE49" i="47" s="1"/>
  <c r="AD42" i="47"/>
  <c r="AD49" i="47" s="1"/>
  <c r="AC42" i="47"/>
  <c r="AC49" i="47" s="1"/>
  <c r="AB42" i="47"/>
  <c r="AB49" i="47" s="1"/>
  <c r="AA42" i="47"/>
  <c r="AA49" i="47" s="1"/>
  <c r="Z42" i="47"/>
  <c r="Z49" i="47" s="1"/>
  <c r="Y42" i="47"/>
  <c r="Y49" i="47" s="1"/>
  <c r="AG41" i="47"/>
  <c r="AG48" i="47" s="1"/>
  <c r="AF41" i="47"/>
  <c r="AF48" i="47" s="1"/>
  <c r="AE41" i="47"/>
  <c r="AE48" i="47" s="1"/>
  <c r="AD41" i="47"/>
  <c r="AD48" i="47" s="1"/>
  <c r="AC41" i="47"/>
  <c r="AC48" i="47" s="1"/>
  <c r="AB41" i="47"/>
  <c r="AB48" i="47" s="1"/>
  <c r="AA41" i="47"/>
  <c r="AA48" i="47" s="1"/>
  <c r="Z41" i="47"/>
  <c r="Z48" i="47" s="1"/>
  <c r="Y41" i="47"/>
  <c r="Y48" i="47" s="1"/>
  <c r="AG40" i="47"/>
  <c r="AG47" i="47" s="1"/>
  <c r="AF40" i="47"/>
  <c r="AF47" i="47" s="1"/>
  <c r="AE40" i="47"/>
  <c r="AE47" i="47" s="1"/>
  <c r="AD40" i="47"/>
  <c r="AD47" i="47" s="1"/>
  <c r="AC40" i="47"/>
  <c r="AC47" i="47" s="1"/>
  <c r="AB40" i="47"/>
  <c r="AB47" i="47" s="1"/>
  <c r="AA40" i="47"/>
  <c r="AA47" i="47" s="1"/>
  <c r="Z40" i="47"/>
  <c r="Z47" i="47" s="1"/>
  <c r="V36" i="47"/>
  <c r="U36" i="47"/>
  <c r="T36" i="47"/>
  <c r="S36" i="47"/>
  <c r="R36" i="47"/>
  <c r="Q36" i="47"/>
  <c r="P36" i="47"/>
  <c r="O36" i="47"/>
  <c r="N36" i="47"/>
  <c r="V35" i="47"/>
  <c r="U35" i="47"/>
  <c r="T35" i="47"/>
  <c r="S35" i="47"/>
  <c r="R35" i="47"/>
  <c r="Q35" i="47"/>
  <c r="P35" i="47"/>
  <c r="O35" i="47"/>
  <c r="N35" i="47"/>
  <c r="V34" i="47"/>
  <c r="U34" i="47"/>
  <c r="T34" i="47"/>
  <c r="S34" i="47"/>
  <c r="R34" i="47"/>
  <c r="Q34" i="47"/>
  <c r="P34" i="47"/>
  <c r="O34" i="47"/>
  <c r="N34" i="47"/>
  <c r="V33" i="47"/>
  <c r="U33" i="47"/>
  <c r="T33" i="47"/>
  <c r="S33" i="47"/>
  <c r="R33" i="47"/>
  <c r="Q33" i="47"/>
  <c r="P33" i="47"/>
  <c r="O33" i="47"/>
  <c r="N33" i="47"/>
  <c r="V29" i="47"/>
  <c r="U29" i="47"/>
  <c r="T29" i="47"/>
  <c r="S29" i="47"/>
  <c r="R29" i="47"/>
  <c r="Q29" i="47"/>
  <c r="P29" i="47"/>
  <c r="O29" i="47"/>
  <c r="N29" i="47"/>
  <c r="V28" i="47"/>
  <c r="U28" i="47"/>
  <c r="T28" i="47"/>
  <c r="S28" i="47"/>
  <c r="R28" i="47"/>
  <c r="Q28" i="47"/>
  <c r="P28" i="47"/>
  <c r="O28" i="47"/>
  <c r="N28" i="47"/>
  <c r="V27" i="47"/>
  <c r="U27" i="47"/>
  <c r="T27" i="47"/>
  <c r="S27" i="47"/>
  <c r="R27" i="47"/>
  <c r="Q27" i="47"/>
  <c r="P27" i="47"/>
  <c r="O27" i="47"/>
  <c r="N27" i="47"/>
  <c r="V26" i="47"/>
  <c r="U26" i="47"/>
  <c r="T26" i="47"/>
  <c r="S26" i="47"/>
  <c r="R26" i="47"/>
  <c r="Q26" i="47"/>
  <c r="P26" i="47"/>
  <c r="O26" i="47"/>
  <c r="N26" i="47"/>
  <c r="V15" i="47"/>
  <c r="U15" i="47"/>
  <c r="T15" i="47"/>
  <c r="S15" i="47"/>
  <c r="R15" i="47"/>
  <c r="Q15" i="47"/>
  <c r="P15" i="47"/>
  <c r="O15" i="47"/>
  <c r="N15" i="47"/>
  <c r="V14" i="47"/>
  <c r="U14" i="47"/>
  <c r="T14" i="47"/>
  <c r="S14" i="47"/>
  <c r="R14" i="47"/>
  <c r="Q14" i="47"/>
  <c r="P14" i="47"/>
  <c r="O14" i="47"/>
  <c r="N14" i="47"/>
  <c r="V13" i="47"/>
  <c r="U13" i="47"/>
  <c r="T13" i="47"/>
  <c r="S13" i="47"/>
  <c r="R13" i="47"/>
  <c r="Q13" i="47"/>
  <c r="P13" i="47"/>
  <c r="O13" i="47"/>
  <c r="N13" i="47"/>
  <c r="V12" i="47"/>
  <c r="U12" i="47"/>
  <c r="T12" i="47"/>
  <c r="S12" i="47"/>
  <c r="R12" i="47"/>
  <c r="Q12" i="47"/>
  <c r="P12" i="47"/>
  <c r="O12" i="47"/>
  <c r="N12" i="47"/>
  <c r="O8" i="47"/>
  <c r="O7" i="47"/>
  <c r="O6" i="47"/>
  <c r="O5" i="47"/>
  <c r="N49" i="48" l="1"/>
  <c r="R49" i="48"/>
  <c r="V49" i="48"/>
  <c r="Q43" i="49"/>
  <c r="Q50" i="49" s="1"/>
  <c r="U43" i="49"/>
  <c r="U50" i="49" s="1"/>
  <c r="Q50" i="48"/>
  <c r="U50" i="48"/>
  <c r="P47" i="48"/>
  <c r="T47" i="48"/>
  <c r="G30" i="48"/>
  <c r="N50" i="48"/>
  <c r="R50" i="48"/>
  <c r="V50" i="48"/>
  <c r="U8" i="47"/>
  <c r="V8" i="47" s="1"/>
  <c r="O41" i="49"/>
  <c r="O48" i="49" s="1"/>
  <c r="P41" i="49"/>
  <c r="P48" i="49" s="1"/>
  <c r="T41" i="49"/>
  <c r="T48" i="49" s="1"/>
  <c r="N41" i="49"/>
  <c r="N48" i="49" s="1"/>
  <c r="R41" i="49"/>
  <c r="R48" i="49" s="1"/>
  <c r="V41" i="49"/>
  <c r="V48" i="49" s="1"/>
  <c r="Q41" i="49"/>
  <c r="Q48" i="49" s="1"/>
  <c r="U41" i="49"/>
  <c r="U48" i="49" s="1"/>
  <c r="S41" i="49"/>
  <c r="S48" i="49" s="1"/>
  <c r="T40" i="47"/>
  <c r="T47" i="47"/>
  <c r="S41" i="47"/>
  <c r="S48" i="47"/>
  <c r="R42" i="47"/>
  <c r="R49" i="47"/>
  <c r="V42" i="47"/>
  <c r="V49" i="47"/>
  <c r="U43" i="47"/>
  <c r="U50" i="47"/>
  <c r="AD40" i="48"/>
  <c r="AD47" i="48"/>
  <c r="AB41" i="48"/>
  <c r="AB48" i="48"/>
  <c r="Z42" i="48"/>
  <c r="Z49" i="48"/>
  <c r="AD42" i="48"/>
  <c r="AD49" i="48"/>
  <c r="O40" i="47"/>
  <c r="O47" i="47"/>
  <c r="N41" i="47"/>
  <c r="N48" i="47"/>
  <c r="V41" i="47"/>
  <c r="V48" i="47"/>
  <c r="U42" i="47"/>
  <c r="U49" i="47"/>
  <c r="AC40" i="48"/>
  <c r="AC47" i="48"/>
  <c r="AA41" i="48"/>
  <c r="AA48" i="48"/>
  <c r="O42" i="48"/>
  <c r="O49" i="48"/>
  <c r="S42" i="48"/>
  <c r="S49" i="48"/>
  <c r="AC42" i="48"/>
  <c r="AC49" i="48"/>
  <c r="AG42" i="48"/>
  <c r="AG49" i="48"/>
  <c r="AE43" i="48"/>
  <c r="AE50" i="48"/>
  <c r="R40" i="47"/>
  <c r="R47" i="47"/>
  <c r="Q41" i="47"/>
  <c r="Q48" i="47"/>
  <c r="U41" i="47"/>
  <c r="U48" i="47"/>
  <c r="P42" i="47"/>
  <c r="P49" i="47"/>
  <c r="T42" i="47"/>
  <c r="T49" i="47"/>
  <c r="O43" i="47"/>
  <c r="O50" i="47"/>
  <c r="S43" i="47"/>
  <c r="S50" i="47"/>
  <c r="AB40" i="48"/>
  <c r="AB47" i="48"/>
  <c r="AF40" i="48"/>
  <c r="AF47" i="48"/>
  <c r="Z41" i="48"/>
  <c r="Z48" i="48"/>
  <c r="AD41" i="48"/>
  <c r="AD48" i="48"/>
  <c r="AB42" i="48"/>
  <c r="AB49" i="48"/>
  <c r="AF42" i="48"/>
  <c r="AF49" i="48"/>
  <c r="Z43" i="48"/>
  <c r="Z50" i="48"/>
  <c r="AD43" i="48"/>
  <c r="AD50" i="48"/>
  <c r="S47" i="48"/>
  <c r="AF43" i="48"/>
  <c r="N47" i="48"/>
  <c r="R47" i="48"/>
  <c r="V47" i="48"/>
  <c r="P50" i="48"/>
  <c r="T50" i="48"/>
  <c r="N42" i="49"/>
  <c r="N49" i="49" s="1"/>
  <c r="R42" i="49"/>
  <c r="R49" i="49" s="1"/>
  <c r="V42" i="49"/>
  <c r="V49" i="49" s="1"/>
  <c r="P43" i="49"/>
  <c r="P50" i="49" s="1"/>
  <c r="T43" i="49"/>
  <c r="T50" i="49" s="1"/>
  <c r="P42" i="49"/>
  <c r="P49" i="49" s="1"/>
  <c r="T42" i="49"/>
  <c r="T49" i="49" s="1"/>
  <c r="P40" i="47"/>
  <c r="P47" i="47"/>
  <c r="O41" i="47"/>
  <c r="O48" i="47"/>
  <c r="N42" i="47"/>
  <c r="N49" i="47"/>
  <c r="Q43" i="47"/>
  <c r="Q50" i="47"/>
  <c r="Z40" i="48"/>
  <c r="Z47" i="48"/>
  <c r="AF41" i="48"/>
  <c r="AF48" i="48"/>
  <c r="AB43" i="48"/>
  <c r="AB50" i="48"/>
  <c r="S40" i="47"/>
  <c r="S47" i="47"/>
  <c r="R41" i="47"/>
  <c r="R48" i="47"/>
  <c r="Q42" i="47"/>
  <c r="Q49" i="47"/>
  <c r="P43" i="47"/>
  <c r="P50" i="47"/>
  <c r="T43" i="47"/>
  <c r="T50" i="47"/>
  <c r="Y40" i="48"/>
  <c r="Y47" i="48"/>
  <c r="AG40" i="48"/>
  <c r="AG47" i="48"/>
  <c r="AE41" i="48"/>
  <c r="AE48" i="48"/>
  <c r="Y42" i="48"/>
  <c r="Y49" i="48"/>
  <c r="AA43" i="48"/>
  <c r="AA50" i="48"/>
  <c r="N40" i="47"/>
  <c r="N47" i="47"/>
  <c r="V40" i="47"/>
  <c r="V47" i="47"/>
  <c r="Q40" i="47"/>
  <c r="Q47" i="47"/>
  <c r="U40" i="47"/>
  <c r="U47" i="47"/>
  <c r="P41" i="47"/>
  <c r="P48" i="47"/>
  <c r="T41" i="47"/>
  <c r="T48" i="47"/>
  <c r="O42" i="47"/>
  <c r="O49" i="47"/>
  <c r="S42" i="47"/>
  <c r="S49" i="47"/>
  <c r="N43" i="47"/>
  <c r="N50" i="47"/>
  <c r="R43" i="47"/>
  <c r="R50" i="47"/>
  <c r="V43" i="47"/>
  <c r="V50" i="47"/>
  <c r="Q40" i="48"/>
  <c r="Q47" i="48"/>
  <c r="U40" i="48"/>
  <c r="U47" i="48"/>
  <c r="AA40" i="48"/>
  <c r="AA47" i="48"/>
  <c r="AE40" i="48"/>
  <c r="AE47" i="48"/>
  <c r="Y41" i="48"/>
  <c r="Y48" i="48"/>
  <c r="AC41" i="48"/>
  <c r="AC48" i="48"/>
  <c r="AG41" i="48"/>
  <c r="AG48" i="48"/>
  <c r="AA42" i="48"/>
  <c r="AA49" i="48"/>
  <c r="AE42" i="48"/>
  <c r="AE49" i="48"/>
  <c r="Y43" i="48"/>
  <c r="Y50" i="48"/>
  <c r="AC43" i="48"/>
  <c r="AC50" i="48"/>
  <c r="AG43" i="48"/>
  <c r="AG50" i="48"/>
  <c r="U7" i="47"/>
  <c r="V7" i="47" s="1"/>
  <c r="O47" i="48"/>
  <c r="Q49" i="48"/>
  <c r="U49" i="48"/>
  <c r="O50" i="48"/>
  <c r="S50" i="48"/>
  <c r="O40" i="49"/>
  <c r="O47" i="49" s="1"/>
  <c r="S40" i="49"/>
  <c r="S47" i="49" s="1"/>
  <c r="Q42" i="49"/>
  <c r="Q49" i="49" s="1"/>
  <c r="U42" i="49"/>
  <c r="U49" i="49" s="1"/>
  <c r="O42" i="49"/>
  <c r="O49" i="49" s="1"/>
  <c r="S42" i="49"/>
  <c r="S49" i="49" s="1"/>
  <c r="N43" i="49"/>
  <c r="N50" i="49" s="1"/>
  <c r="R43" i="49"/>
  <c r="R50" i="49" s="1"/>
  <c r="V43" i="49"/>
  <c r="V50" i="49" s="1"/>
  <c r="AF5" i="47"/>
  <c r="AG5" i="47" s="1"/>
  <c r="N40" i="49"/>
  <c r="N47" i="49" s="1"/>
  <c r="R40" i="49"/>
  <c r="R47" i="49" s="1"/>
  <c r="V40" i="49"/>
  <c r="V47" i="49" s="1"/>
  <c r="Q40" i="49"/>
  <c r="Q47" i="49" s="1"/>
  <c r="U40" i="49"/>
  <c r="U47" i="49" s="1"/>
  <c r="O43" i="49"/>
  <c r="O50" i="49" s="1"/>
  <c r="S43" i="49"/>
  <c r="S50" i="49" s="1"/>
  <c r="P40" i="49"/>
  <c r="P47" i="49" s="1"/>
  <c r="T40" i="49"/>
  <c r="T47" i="49" s="1"/>
  <c r="N41" i="48"/>
  <c r="R41" i="48"/>
  <c r="K30" i="48"/>
  <c r="S40" i="48"/>
  <c r="U41" i="48"/>
  <c r="N40" i="48"/>
  <c r="R40" i="48"/>
  <c r="V40" i="48"/>
  <c r="P41" i="48"/>
  <c r="T41" i="48"/>
  <c r="P43" i="48"/>
  <c r="T43" i="48"/>
  <c r="V41" i="48"/>
  <c r="C30" i="48"/>
  <c r="O40" i="48"/>
  <c r="Q41" i="48"/>
  <c r="U6" i="47"/>
  <c r="V6" i="47" s="1"/>
  <c r="AC6" i="47"/>
  <c r="AF6" i="47" s="1"/>
  <c r="AG6" i="47" s="1"/>
  <c r="U5" i="47"/>
  <c r="V5" i="47" s="1"/>
  <c r="AC7" i="47"/>
  <c r="AF7" i="47" s="1"/>
  <c r="AG7" i="47" s="1"/>
  <c r="AC8" i="47"/>
  <c r="AF8" i="47" s="1"/>
  <c r="AG8" i="47" s="1"/>
  <c r="D20" i="49"/>
  <c r="D23" i="49"/>
  <c r="D22" i="49"/>
  <c r="O41" i="48"/>
  <c r="S41" i="48"/>
  <c r="P40" i="48"/>
  <c r="T40" i="48"/>
  <c r="Q42" i="48"/>
  <c r="U42" i="48"/>
  <c r="E30" i="48"/>
  <c r="I30" i="48"/>
  <c r="F30" i="48"/>
  <c r="J30" i="48"/>
  <c r="Q43" i="48"/>
  <c r="U43" i="48"/>
  <c r="D20" i="48"/>
  <c r="C57" i="48" s="1"/>
  <c r="E57" i="48" s="1"/>
  <c r="P42" i="48"/>
  <c r="T42" i="48"/>
  <c r="O43" i="48"/>
  <c r="S43" i="48"/>
  <c r="D30" i="48"/>
  <c r="H30" i="48"/>
  <c r="N42" i="48"/>
  <c r="R42" i="48"/>
  <c r="V42" i="48"/>
  <c r="N43" i="48"/>
  <c r="R43" i="48"/>
  <c r="V43" i="48"/>
  <c r="J40" i="48"/>
  <c r="J65" i="48" s="1"/>
  <c r="F40" i="48"/>
  <c r="F65" i="48" s="1"/>
  <c r="H40" i="48"/>
  <c r="H65" i="48" s="1"/>
  <c r="E40" i="48"/>
  <c r="E65" i="48" s="1"/>
  <c r="K40" i="48"/>
  <c r="K65" i="48" s="1"/>
  <c r="G40" i="48"/>
  <c r="G65" i="48" s="1"/>
  <c r="C40" i="48"/>
  <c r="C65" i="48" s="1"/>
  <c r="C58" i="48"/>
  <c r="E58" i="48" s="1"/>
  <c r="D40" i="48"/>
  <c r="D65" i="48" s="1"/>
  <c r="I40" i="48"/>
  <c r="I65" i="48" s="1"/>
  <c r="D23" i="48"/>
  <c r="D22" i="48"/>
  <c r="D54" i="47"/>
  <c r="D53" i="47"/>
  <c r="D52" i="47"/>
  <c r="D51" i="47"/>
  <c r="D48" i="47"/>
  <c r="F54" i="47" s="1"/>
  <c r="D47" i="47"/>
  <c r="F53" i="47" s="1"/>
  <c r="D46" i="47"/>
  <c r="F52" i="47" s="1"/>
  <c r="D45" i="47"/>
  <c r="F51" i="47" s="1"/>
  <c r="K36" i="47"/>
  <c r="J36" i="47"/>
  <c r="I36" i="47"/>
  <c r="H36" i="47"/>
  <c r="G36" i="47"/>
  <c r="F36" i="47"/>
  <c r="E36" i="47"/>
  <c r="D36" i="47"/>
  <c r="C36" i="47"/>
  <c r="K35" i="47"/>
  <c r="J35" i="47"/>
  <c r="I35" i="47"/>
  <c r="H35" i="47"/>
  <c r="G35" i="47"/>
  <c r="F35" i="47"/>
  <c r="E35" i="47"/>
  <c r="D35" i="47"/>
  <c r="C35" i="47"/>
  <c r="K34" i="47"/>
  <c r="J34" i="47"/>
  <c r="I34" i="47"/>
  <c r="H34" i="47"/>
  <c r="G34" i="47"/>
  <c r="F34" i="47"/>
  <c r="E34" i="47"/>
  <c r="D34" i="47"/>
  <c r="C34" i="47"/>
  <c r="K33" i="47"/>
  <c r="J33" i="47"/>
  <c r="I33" i="47"/>
  <c r="H33" i="47"/>
  <c r="G33" i="47"/>
  <c r="F33" i="47"/>
  <c r="E33" i="47"/>
  <c r="D33" i="47"/>
  <c r="C33" i="47"/>
  <c r="K29" i="47"/>
  <c r="J29" i="47"/>
  <c r="I29" i="47"/>
  <c r="H29" i="47"/>
  <c r="G29" i="47"/>
  <c r="F29" i="47"/>
  <c r="E29" i="47"/>
  <c r="D29" i="47"/>
  <c r="C29" i="47"/>
  <c r="K28" i="47"/>
  <c r="J28" i="47"/>
  <c r="I28" i="47"/>
  <c r="H28" i="47"/>
  <c r="G28" i="47"/>
  <c r="F28" i="47"/>
  <c r="E28" i="47"/>
  <c r="D28" i="47"/>
  <c r="C28" i="47"/>
  <c r="K27" i="47"/>
  <c r="J27" i="47"/>
  <c r="I27" i="47"/>
  <c r="H27" i="47"/>
  <c r="G27" i="47"/>
  <c r="F27" i="47"/>
  <c r="E27" i="47"/>
  <c r="D27" i="47"/>
  <c r="C27" i="47"/>
  <c r="K26" i="47"/>
  <c r="J26" i="47"/>
  <c r="I26" i="47"/>
  <c r="H26" i="47"/>
  <c r="G26" i="47"/>
  <c r="F26" i="47"/>
  <c r="E26" i="47"/>
  <c r="D26" i="47"/>
  <c r="C26" i="47"/>
  <c r="C18" i="47"/>
  <c r="D23" i="47" s="1"/>
  <c r="AF6" i="46"/>
  <c r="AE6" i="46"/>
  <c r="AD6" i="46"/>
  <c r="AC6" i="46"/>
  <c r="AB6" i="46"/>
  <c r="AA6" i="46"/>
  <c r="Z6" i="46"/>
  <c r="Y6" i="46"/>
  <c r="X6" i="46"/>
  <c r="AF5" i="46"/>
  <c r="AE5" i="46"/>
  <c r="AD5" i="46"/>
  <c r="AC5" i="46"/>
  <c r="AB5" i="46"/>
  <c r="AA5" i="46"/>
  <c r="Z5" i="46"/>
  <c r="Y5" i="46"/>
  <c r="X5" i="46"/>
  <c r="AF4" i="46"/>
  <c r="AE4" i="46"/>
  <c r="AD4" i="46"/>
  <c r="AC4" i="46"/>
  <c r="AB4" i="46"/>
  <c r="AA4" i="46"/>
  <c r="Z4" i="46"/>
  <c r="Y4" i="46"/>
  <c r="X4" i="46"/>
  <c r="AF3" i="46"/>
  <c r="AE3" i="46"/>
  <c r="AD3" i="46"/>
  <c r="AC3" i="46"/>
  <c r="AB3" i="46"/>
  <c r="AA3" i="46"/>
  <c r="Z3" i="46"/>
  <c r="Y3" i="46"/>
  <c r="X3" i="46"/>
  <c r="Y23" i="36"/>
  <c r="Y22" i="36"/>
  <c r="Y21" i="36"/>
  <c r="Y20" i="36"/>
  <c r="X7" i="46" l="1"/>
  <c r="AA7" i="46"/>
  <c r="AE7" i="46"/>
  <c r="AF7" i="46"/>
  <c r="AB7" i="46"/>
  <c r="Z7" i="46"/>
  <c r="H39" i="48"/>
  <c r="H64" i="48" s="1"/>
  <c r="Y7" i="46"/>
  <c r="AC7" i="46"/>
  <c r="G39" i="48"/>
  <c r="G64" i="48" s="1"/>
  <c r="H67" i="47"/>
  <c r="D67" i="47"/>
  <c r="E67" i="47"/>
  <c r="K67" i="47"/>
  <c r="G67" i="47"/>
  <c r="C67" i="47"/>
  <c r="I67" i="47"/>
  <c r="J67" i="47"/>
  <c r="F67" i="47"/>
  <c r="AD7" i="46"/>
  <c r="K39" i="48"/>
  <c r="K64" i="48" s="1"/>
  <c r="F39" i="48"/>
  <c r="F64" i="48" s="1"/>
  <c r="E39" i="48"/>
  <c r="E64" i="48" s="1"/>
  <c r="I39" i="48"/>
  <c r="I64" i="48" s="1"/>
  <c r="C39" i="48"/>
  <c r="C64" i="48" s="1"/>
  <c r="D39" i="48"/>
  <c r="D64" i="48" s="1"/>
  <c r="J39" i="48"/>
  <c r="J64" i="48" s="1"/>
  <c r="C59" i="48"/>
  <c r="E59" i="48" s="1"/>
  <c r="K41" i="48"/>
  <c r="K66" i="48" s="1"/>
  <c r="G41" i="48"/>
  <c r="G66" i="48" s="1"/>
  <c r="C41" i="48"/>
  <c r="C66" i="48" s="1"/>
  <c r="E41" i="48"/>
  <c r="E66" i="48" s="1"/>
  <c r="J41" i="48"/>
  <c r="J66" i="48" s="1"/>
  <c r="H41" i="48"/>
  <c r="H66" i="48" s="1"/>
  <c r="D41" i="48"/>
  <c r="D66" i="48" s="1"/>
  <c r="I41" i="48"/>
  <c r="I66" i="48" s="1"/>
  <c r="F41" i="48"/>
  <c r="F66" i="48" s="1"/>
  <c r="H42" i="48"/>
  <c r="H67" i="48" s="1"/>
  <c r="D42" i="48"/>
  <c r="D67" i="48" s="1"/>
  <c r="J42" i="48"/>
  <c r="J67" i="48" s="1"/>
  <c r="K42" i="48"/>
  <c r="K67" i="48" s="1"/>
  <c r="G42" i="48"/>
  <c r="G67" i="48" s="1"/>
  <c r="I42" i="48"/>
  <c r="I67" i="48" s="1"/>
  <c r="E42" i="48"/>
  <c r="E67" i="48" s="1"/>
  <c r="C60" i="48"/>
  <c r="E60" i="48" s="1"/>
  <c r="F42" i="48"/>
  <c r="F67" i="48" s="1"/>
  <c r="C42" i="48"/>
  <c r="C67" i="48" s="1"/>
  <c r="C30" i="47"/>
  <c r="G30" i="47"/>
  <c r="K30" i="47"/>
  <c r="D30" i="47"/>
  <c r="H30" i="47"/>
  <c r="D20" i="47"/>
  <c r="F30" i="47"/>
  <c r="J30" i="47"/>
  <c r="E30" i="47"/>
  <c r="I30" i="47"/>
  <c r="G42" i="47"/>
  <c r="H42" i="47"/>
  <c r="D42" i="47"/>
  <c r="I42" i="47"/>
  <c r="E42" i="47"/>
  <c r="J42" i="47"/>
  <c r="F42" i="47"/>
  <c r="C60" i="47"/>
  <c r="E60" i="47" s="1"/>
  <c r="K42" i="47"/>
  <c r="C42" i="47"/>
  <c r="D22" i="47"/>
  <c r="D21" i="47"/>
  <c r="AB17" i="36"/>
  <c r="AB16" i="36"/>
  <c r="AB15" i="36"/>
  <c r="AB14" i="36"/>
  <c r="AB13" i="36"/>
  <c r="M6" i="46"/>
  <c r="W6" i="46" s="1"/>
  <c r="M5" i="46"/>
  <c r="W5" i="46" s="1"/>
  <c r="M4" i="46"/>
  <c r="W4" i="46" s="1"/>
  <c r="M3" i="46"/>
  <c r="W3" i="46" s="1"/>
  <c r="D7" i="46"/>
  <c r="E7" i="46"/>
  <c r="F7" i="46"/>
  <c r="G7" i="46"/>
  <c r="H7" i="46"/>
  <c r="I7" i="46"/>
  <c r="J7" i="46"/>
  <c r="K7" i="46"/>
  <c r="L7" i="46"/>
  <c r="C7" i="46"/>
  <c r="N7" i="46"/>
  <c r="O7" i="46"/>
  <c r="P7" i="46"/>
  <c r="Q7" i="46"/>
  <c r="R7" i="46"/>
  <c r="S7" i="46"/>
  <c r="T7" i="46"/>
  <c r="U7" i="46"/>
  <c r="V7" i="46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B18" i="1"/>
  <c r="NH18" i="31"/>
  <c r="NG18" i="31"/>
  <c r="NF18" i="31"/>
  <c r="NE18" i="31"/>
  <c r="ND18" i="31"/>
  <c r="NC18" i="31"/>
  <c r="NB18" i="31"/>
  <c r="NA18" i="31"/>
  <c r="MZ18" i="31"/>
  <c r="MY18" i="31"/>
  <c r="MX18" i="31"/>
  <c r="MW18" i="31"/>
  <c r="MV18" i="31"/>
  <c r="MU18" i="31"/>
  <c r="MT18" i="31"/>
  <c r="MS18" i="31"/>
  <c r="MR18" i="31"/>
  <c r="MQ18" i="31"/>
  <c r="MP18" i="31"/>
  <c r="MO18" i="31"/>
  <c r="MN18" i="31"/>
  <c r="MM18" i="31"/>
  <c r="ML18" i="31"/>
  <c r="MK18" i="31"/>
  <c r="MJ18" i="31"/>
  <c r="MI18" i="31"/>
  <c r="MH18" i="31"/>
  <c r="MG18" i="31"/>
  <c r="MF18" i="31"/>
  <c r="ME18" i="31"/>
  <c r="MD18" i="31"/>
  <c r="MC18" i="31"/>
  <c r="MB18" i="31"/>
  <c r="MA18" i="31"/>
  <c r="LZ18" i="31"/>
  <c r="LY18" i="31"/>
  <c r="LX18" i="31"/>
  <c r="LW18" i="31"/>
  <c r="LV18" i="31"/>
  <c r="LU18" i="31"/>
  <c r="LT18" i="31"/>
  <c r="LS18" i="31"/>
  <c r="LR18" i="31"/>
  <c r="LQ18" i="31"/>
  <c r="LP18" i="31"/>
  <c r="LO18" i="31"/>
  <c r="LN18" i="31"/>
  <c r="LM18" i="31"/>
  <c r="LL18" i="31"/>
  <c r="LK18" i="31"/>
  <c r="LJ18" i="31"/>
  <c r="LI18" i="31"/>
  <c r="LH18" i="31"/>
  <c r="LG18" i="31"/>
  <c r="LF18" i="31"/>
  <c r="LE18" i="31"/>
  <c r="LD18" i="31"/>
  <c r="LC18" i="31"/>
  <c r="LB18" i="31"/>
  <c r="LA18" i="31"/>
  <c r="KZ18" i="31"/>
  <c r="KY18" i="31"/>
  <c r="KX18" i="31"/>
  <c r="KW18" i="31"/>
  <c r="KV18" i="31"/>
  <c r="KU18" i="31"/>
  <c r="KT18" i="31"/>
  <c r="KS18" i="31"/>
  <c r="KR18" i="31"/>
  <c r="KQ18" i="31"/>
  <c r="KP18" i="31"/>
  <c r="KO18" i="31"/>
  <c r="KN18" i="31"/>
  <c r="KM18" i="31"/>
  <c r="KL18" i="31"/>
  <c r="KK18" i="31"/>
  <c r="KJ18" i="31"/>
  <c r="KI18" i="31"/>
  <c r="KH18" i="31"/>
  <c r="KG18" i="31"/>
  <c r="KF18" i="31"/>
  <c r="KE18" i="31"/>
  <c r="KD18" i="31"/>
  <c r="KC18" i="31"/>
  <c r="KB18" i="31"/>
  <c r="KA18" i="31"/>
  <c r="JZ18" i="31"/>
  <c r="JY18" i="31"/>
  <c r="JX18" i="31"/>
  <c r="JW18" i="31"/>
  <c r="JV18" i="31"/>
  <c r="JU18" i="31"/>
  <c r="JT18" i="31"/>
  <c r="JS18" i="31"/>
  <c r="JR18" i="31"/>
  <c r="JQ18" i="31"/>
  <c r="JP18" i="31"/>
  <c r="JO18" i="31"/>
  <c r="JN18" i="31"/>
  <c r="JM18" i="31"/>
  <c r="JL18" i="31"/>
  <c r="JK18" i="31"/>
  <c r="JJ18" i="31"/>
  <c r="JI18" i="31"/>
  <c r="JH18" i="31"/>
  <c r="JG18" i="31"/>
  <c r="JF18" i="31"/>
  <c r="JE18" i="31"/>
  <c r="JD18" i="31"/>
  <c r="JC18" i="31"/>
  <c r="JB18" i="31"/>
  <c r="JA18" i="31"/>
  <c r="IZ18" i="31"/>
  <c r="IY18" i="31"/>
  <c r="IX18" i="31"/>
  <c r="IW18" i="31"/>
  <c r="IV18" i="31"/>
  <c r="IU18" i="31"/>
  <c r="IT18" i="31"/>
  <c r="IS18" i="31"/>
  <c r="IR18" i="31"/>
  <c r="IQ18" i="31"/>
  <c r="IP18" i="31"/>
  <c r="IO18" i="31"/>
  <c r="IN18" i="31"/>
  <c r="IM18" i="31"/>
  <c r="IL18" i="31"/>
  <c r="IK18" i="31"/>
  <c r="IJ18" i="31"/>
  <c r="II18" i="31"/>
  <c r="IH18" i="31"/>
  <c r="IG18" i="31"/>
  <c r="IF18" i="31"/>
  <c r="IE18" i="31"/>
  <c r="ID18" i="31"/>
  <c r="IC18" i="31"/>
  <c r="IB18" i="31"/>
  <c r="IA18" i="31"/>
  <c r="HZ18" i="31"/>
  <c r="HY18" i="31"/>
  <c r="HX18" i="31"/>
  <c r="HW18" i="31"/>
  <c r="HV18" i="31"/>
  <c r="HU18" i="31"/>
  <c r="HT18" i="31"/>
  <c r="HS18" i="31"/>
  <c r="HR18" i="31"/>
  <c r="HQ18" i="31"/>
  <c r="HP18" i="31"/>
  <c r="HO18" i="31"/>
  <c r="HN18" i="31"/>
  <c r="HM18" i="31"/>
  <c r="HL18" i="31"/>
  <c r="HK18" i="31"/>
  <c r="HJ18" i="31"/>
  <c r="HI18" i="31"/>
  <c r="HH18" i="31"/>
  <c r="HG18" i="31"/>
  <c r="HF18" i="31"/>
  <c r="HE18" i="31"/>
  <c r="HD18" i="31"/>
  <c r="HC18" i="31"/>
  <c r="HB18" i="31"/>
  <c r="HA18" i="31"/>
  <c r="GZ18" i="31"/>
  <c r="GY18" i="31"/>
  <c r="GX18" i="31"/>
  <c r="GW18" i="31"/>
  <c r="GV18" i="31"/>
  <c r="GU18" i="31"/>
  <c r="GT18" i="31"/>
  <c r="GS18" i="31"/>
  <c r="GR18" i="31"/>
  <c r="GQ18" i="31"/>
  <c r="GP18" i="31"/>
  <c r="GO18" i="31"/>
  <c r="GN18" i="31"/>
  <c r="GM18" i="31"/>
  <c r="GL18" i="31"/>
  <c r="GK18" i="31"/>
  <c r="GJ18" i="31"/>
  <c r="GI18" i="31"/>
  <c r="GH18" i="31"/>
  <c r="GG18" i="31"/>
  <c r="GF18" i="31"/>
  <c r="GE18" i="31"/>
  <c r="GD18" i="31"/>
  <c r="GC18" i="31"/>
  <c r="GB18" i="31"/>
  <c r="GA18" i="31"/>
  <c r="FZ18" i="31"/>
  <c r="FY18" i="31"/>
  <c r="FX18" i="31"/>
  <c r="FW18" i="31"/>
  <c r="FV18" i="31"/>
  <c r="FU18" i="31"/>
  <c r="FT18" i="31"/>
  <c r="FS18" i="31"/>
  <c r="FR18" i="31"/>
  <c r="FQ18" i="31"/>
  <c r="FP18" i="31"/>
  <c r="FO18" i="31"/>
  <c r="FN18" i="31"/>
  <c r="FM18" i="31"/>
  <c r="FL18" i="31"/>
  <c r="FK18" i="31"/>
  <c r="FJ18" i="31"/>
  <c r="FI18" i="31"/>
  <c r="FH18" i="31"/>
  <c r="FG18" i="31"/>
  <c r="FF18" i="31"/>
  <c r="FE18" i="31"/>
  <c r="FD18" i="31"/>
  <c r="FC18" i="31"/>
  <c r="FB18" i="31"/>
  <c r="FA18" i="31"/>
  <c r="EZ18" i="31"/>
  <c r="EY18" i="31"/>
  <c r="EX18" i="31"/>
  <c r="EW18" i="31"/>
  <c r="EV18" i="31"/>
  <c r="EU18" i="31"/>
  <c r="ET18" i="31"/>
  <c r="ES18" i="31"/>
  <c r="ER18" i="31"/>
  <c r="EQ18" i="31"/>
  <c r="EP18" i="31"/>
  <c r="EO18" i="31"/>
  <c r="EN18" i="31"/>
  <c r="EM18" i="31"/>
  <c r="EL18" i="31"/>
  <c r="EK18" i="31"/>
  <c r="EJ18" i="31"/>
  <c r="EI18" i="31"/>
  <c r="EH18" i="31"/>
  <c r="EG18" i="31"/>
  <c r="EF18" i="31"/>
  <c r="EE18" i="31"/>
  <c r="ED18" i="31"/>
  <c r="EC18" i="31"/>
  <c r="EB18" i="31"/>
  <c r="EA18" i="31"/>
  <c r="DZ18" i="31"/>
  <c r="DY18" i="31"/>
  <c r="DX18" i="31"/>
  <c r="DW18" i="31"/>
  <c r="DV18" i="31"/>
  <c r="DU18" i="31"/>
  <c r="DT18" i="31"/>
  <c r="DS18" i="31"/>
  <c r="DR18" i="31"/>
  <c r="DQ18" i="31"/>
  <c r="DP18" i="31"/>
  <c r="DO18" i="31"/>
  <c r="DN18" i="31"/>
  <c r="DM18" i="31"/>
  <c r="DL18" i="31"/>
  <c r="DK18" i="31"/>
  <c r="DJ18" i="31"/>
  <c r="DI18" i="31"/>
  <c r="DH18" i="31"/>
  <c r="DG18" i="31"/>
  <c r="DF18" i="31"/>
  <c r="DE18" i="31"/>
  <c r="DD18" i="31"/>
  <c r="DC18" i="31"/>
  <c r="DB18" i="31"/>
  <c r="DA18" i="31"/>
  <c r="CZ18" i="31"/>
  <c r="CY18" i="31"/>
  <c r="CX18" i="31"/>
  <c r="CW18" i="31"/>
  <c r="CV18" i="31"/>
  <c r="CU18" i="31"/>
  <c r="CT18" i="31"/>
  <c r="CS18" i="31"/>
  <c r="CR18" i="31"/>
  <c r="CQ18" i="31"/>
  <c r="CP18" i="31"/>
  <c r="CO18" i="31"/>
  <c r="CN18" i="31"/>
  <c r="CM18" i="31"/>
  <c r="CL18" i="31"/>
  <c r="CK18" i="31"/>
  <c r="CJ18" i="31"/>
  <c r="CI18" i="31"/>
  <c r="CH18" i="31"/>
  <c r="CG18" i="31"/>
  <c r="CF18" i="31"/>
  <c r="CE18" i="31"/>
  <c r="CD18" i="31"/>
  <c r="CC18" i="31"/>
  <c r="CB18" i="31"/>
  <c r="CA18" i="31"/>
  <c r="BZ18" i="31"/>
  <c r="BY18" i="31"/>
  <c r="BX18" i="31"/>
  <c r="BW18" i="31"/>
  <c r="BV18" i="31"/>
  <c r="BU18" i="31"/>
  <c r="BT18" i="31"/>
  <c r="BS18" i="31"/>
  <c r="BR18" i="31"/>
  <c r="BQ18" i="31"/>
  <c r="BP18" i="31"/>
  <c r="BO18" i="31"/>
  <c r="BN18" i="31"/>
  <c r="BM18" i="31"/>
  <c r="BL18" i="31"/>
  <c r="BK18" i="31"/>
  <c r="BJ18" i="31"/>
  <c r="BI18" i="31"/>
  <c r="BH18" i="31"/>
  <c r="BG18" i="31"/>
  <c r="BF18" i="31"/>
  <c r="BE18" i="31"/>
  <c r="BD18" i="31"/>
  <c r="BC18" i="31"/>
  <c r="BB18" i="31"/>
  <c r="BA18" i="31"/>
  <c r="AZ18" i="31"/>
  <c r="AY18" i="31"/>
  <c r="AX18" i="31"/>
  <c r="AW18" i="31"/>
  <c r="AV18" i="31"/>
  <c r="AU18" i="31"/>
  <c r="AT18" i="31"/>
  <c r="AS18" i="31"/>
  <c r="AR18" i="31"/>
  <c r="AQ18" i="31"/>
  <c r="AP18" i="31"/>
  <c r="AO18" i="31"/>
  <c r="AN18" i="31"/>
  <c r="AM18" i="31"/>
  <c r="AL18" i="31"/>
  <c r="AK18" i="31"/>
  <c r="AJ18" i="31"/>
  <c r="AI18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NH18" i="32"/>
  <c r="NG18" i="32"/>
  <c r="NF18" i="32"/>
  <c r="NE18" i="32"/>
  <c r="ND18" i="32"/>
  <c r="NC18" i="32"/>
  <c r="NB18" i="32"/>
  <c r="NA18" i="32"/>
  <c r="MZ18" i="32"/>
  <c r="MY18" i="32"/>
  <c r="MX18" i="32"/>
  <c r="MW18" i="32"/>
  <c r="MV18" i="32"/>
  <c r="MU18" i="32"/>
  <c r="MT18" i="32"/>
  <c r="MS18" i="32"/>
  <c r="MR18" i="32"/>
  <c r="MQ18" i="32"/>
  <c r="MP18" i="32"/>
  <c r="MO18" i="32"/>
  <c r="MN18" i="32"/>
  <c r="MM18" i="32"/>
  <c r="ML18" i="32"/>
  <c r="MK18" i="32"/>
  <c r="MJ18" i="32"/>
  <c r="MI18" i="32"/>
  <c r="MH18" i="32"/>
  <c r="MG18" i="32"/>
  <c r="MF18" i="32"/>
  <c r="ME18" i="32"/>
  <c r="MD18" i="32"/>
  <c r="MC18" i="32"/>
  <c r="MB18" i="32"/>
  <c r="MA18" i="32"/>
  <c r="LZ18" i="32"/>
  <c r="LY18" i="32"/>
  <c r="LX18" i="32"/>
  <c r="LW18" i="32"/>
  <c r="LV18" i="32"/>
  <c r="LU18" i="32"/>
  <c r="LT18" i="32"/>
  <c r="LS18" i="32"/>
  <c r="LR18" i="32"/>
  <c r="LQ18" i="32"/>
  <c r="LP18" i="32"/>
  <c r="LO18" i="32"/>
  <c r="LN18" i="32"/>
  <c r="LM18" i="32"/>
  <c r="LL18" i="32"/>
  <c r="LK18" i="32"/>
  <c r="LJ18" i="32"/>
  <c r="LI18" i="32"/>
  <c r="LH18" i="32"/>
  <c r="LG18" i="32"/>
  <c r="LF18" i="32"/>
  <c r="LE18" i="32"/>
  <c r="LD18" i="32"/>
  <c r="LC18" i="32"/>
  <c r="LB18" i="32"/>
  <c r="LA18" i="32"/>
  <c r="KZ18" i="32"/>
  <c r="KY18" i="32"/>
  <c r="KX18" i="32"/>
  <c r="KW18" i="32"/>
  <c r="KV18" i="32"/>
  <c r="KU18" i="32"/>
  <c r="KT18" i="32"/>
  <c r="KS18" i="32"/>
  <c r="KR18" i="32"/>
  <c r="KQ18" i="32"/>
  <c r="KP18" i="32"/>
  <c r="KO18" i="32"/>
  <c r="KN18" i="32"/>
  <c r="KM18" i="32"/>
  <c r="KL18" i="32"/>
  <c r="KK18" i="32"/>
  <c r="KJ18" i="32"/>
  <c r="KI18" i="32"/>
  <c r="KH18" i="32"/>
  <c r="KG18" i="32"/>
  <c r="KF18" i="32"/>
  <c r="KE18" i="32"/>
  <c r="KD18" i="32"/>
  <c r="KC18" i="32"/>
  <c r="KB18" i="32"/>
  <c r="KA18" i="32"/>
  <c r="JZ18" i="32"/>
  <c r="JY18" i="32"/>
  <c r="JX18" i="32"/>
  <c r="JW18" i="32"/>
  <c r="JV18" i="32"/>
  <c r="JU18" i="32"/>
  <c r="JT18" i="32"/>
  <c r="JS18" i="32"/>
  <c r="JR18" i="32"/>
  <c r="JQ18" i="32"/>
  <c r="JP18" i="32"/>
  <c r="JO18" i="32"/>
  <c r="JN18" i="32"/>
  <c r="JM18" i="32"/>
  <c r="JL18" i="32"/>
  <c r="JK18" i="32"/>
  <c r="JJ18" i="32"/>
  <c r="JI18" i="32"/>
  <c r="JH18" i="32"/>
  <c r="JG18" i="32"/>
  <c r="JF18" i="32"/>
  <c r="JE18" i="32"/>
  <c r="JD18" i="32"/>
  <c r="JC18" i="32"/>
  <c r="JB18" i="32"/>
  <c r="JA18" i="32"/>
  <c r="IZ18" i="32"/>
  <c r="IY18" i="32"/>
  <c r="IX18" i="32"/>
  <c r="IW18" i="32"/>
  <c r="IV18" i="32"/>
  <c r="IU18" i="32"/>
  <c r="IT18" i="32"/>
  <c r="IS18" i="32"/>
  <c r="IR18" i="32"/>
  <c r="IQ18" i="32"/>
  <c r="IP18" i="32"/>
  <c r="IO18" i="32"/>
  <c r="IN18" i="32"/>
  <c r="IM18" i="32"/>
  <c r="IL18" i="32"/>
  <c r="IK18" i="32"/>
  <c r="IJ18" i="32"/>
  <c r="II18" i="32"/>
  <c r="IH18" i="32"/>
  <c r="IG18" i="32"/>
  <c r="IF18" i="32"/>
  <c r="IE18" i="32"/>
  <c r="ID18" i="32"/>
  <c r="IC18" i="32"/>
  <c r="IB18" i="32"/>
  <c r="IA18" i="32"/>
  <c r="HZ18" i="32"/>
  <c r="HY18" i="32"/>
  <c r="HX18" i="32"/>
  <c r="HW18" i="32"/>
  <c r="HV18" i="32"/>
  <c r="HU18" i="32"/>
  <c r="HT18" i="32"/>
  <c r="HS18" i="32"/>
  <c r="HR18" i="32"/>
  <c r="HQ18" i="32"/>
  <c r="HP18" i="32"/>
  <c r="HO18" i="32"/>
  <c r="HN18" i="32"/>
  <c r="HM18" i="32"/>
  <c r="HL18" i="32"/>
  <c r="HK18" i="32"/>
  <c r="HJ18" i="32"/>
  <c r="HI18" i="32"/>
  <c r="HH18" i="32"/>
  <c r="HG18" i="32"/>
  <c r="HF18" i="32"/>
  <c r="HE18" i="32"/>
  <c r="HD18" i="32"/>
  <c r="HC18" i="32"/>
  <c r="HB18" i="32"/>
  <c r="HA18" i="32"/>
  <c r="GZ18" i="32"/>
  <c r="GY18" i="32"/>
  <c r="GX18" i="32"/>
  <c r="GW18" i="32"/>
  <c r="GV18" i="32"/>
  <c r="GU18" i="32"/>
  <c r="GT18" i="32"/>
  <c r="GS18" i="32"/>
  <c r="GR18" i="32"/>
  <c r="GQ18" i="32"/>
  <c r="GP18" i="32"/>
  <c r="GO18" i="32"/>
  <c r="GN18" i="32"/>
  <c r="GM18" i="32"/>
  <c r="GL18" i="32"/>
  <c r="GK18" i="32"/>
  <c r="GJ18" i="32"/>
  <c r="GI18" i="32"/>
  <c r="GH18" i="32"/>
  <c r="GG18" i="32"/>
  <c r="GF18" i="32"/>
  <c r="GE18" i="32"/>
  <c r="GD18" i="32"/>
  <c r="GC18" i="32"/>
  <c r="GB18" i="32"/>
  <c r="GA18" i="32"/>
  <c r="FZ18" i="32"/>
  <c r="FY18" i="32"/>
  <c r="FX18" i="32"/>
  <c r="FW18" i="32"/>
  <c r="FV18" i="32"/>
  <c r="FU18" i="32"/>
  <c r="FT18" i="32"/>
  <c r="FS18" i="32"/>
  <c r="FR18" i="32"/>
  <c r="FQ18" i="32"/>
  <c r="FP18" i="32"/>
  <c r="FO18" i="32"/>
  <c r="FN18" i="32"/>
  <c r="FM18" i="32"/>
  <c r="FL18" i="32"/>
  <c r="FK18" i="32"/>
  <c r="FJ18" i="32"/>
  <c r="FI18" i="32"/>
  <c r="FH18" i="32"/>
  <c r="FG18" i="32"/>
  <c r="FF18" i="32"/>
  <c r="FE18" i="32"/>
  <c r="FD18" i="32"/>
  <c r="FC18" i="32"/>
  <c r="FB18" i="32"/>
  <c r="FA18" i="32"/>
  <c r="EZ18" i="32"/>
  <c r="EY18" i="32"/>
  <c r="EX18" i="32"/>
  <c r="EW18" i="32"/>
  <c r="EV18" i="32"/>
  <c r="EU18" i="32"/>
  <c r="ET18" i="32"/>
  <c r="ES18" i="32"/>
  <c r="ER18" i="32"/>
  <c r="EQ18" i="32"/>
  <c r="EP18" i="32"/>
  <c r="EO18" i="32"/>
  <c r="EN18" i="32"/>
  <c r="EM18" i="32"/>
  <c r="EL18" i="32"/>
  <c r="EK18" i="32"/>
  <c r="EJ18" i="32"/>
  <c r="EI18" i="32"/>
  <c r="EH18" i="32"/>
  <c r="EG18" i="32"/>
  <c r="EF18" i="32"/>
  <c r="EE18" i="32"/>
  <c r="ED18" i="32"/>
  <c r="EC18" i="32"/>
  <c r="EB18" i="32"/>
  <c r="EA18" i="32"/>
  <c r="DZ18" i="32"/>
  <c r="DY18" i="32"/>
  <c r="DX18" i="32"/>
  <c r="DW18" i="32"/>
  <c r="DV18" i="32"/>
  <c r="DU18" i="32"/>
  <c r="DT18" i="32"/>
  <c r="DS18" i="32"/>
  <c r="DR18" i="32"/>
  <c r="DQ18" i="32"/>
  <c r="DP18" i="32"/>
  <c r="DO18" i="32"/>
  <c r="DN18" i="32"/>
  <c r="DM18" i="32"/>
  <c r="DL18" i="32"/>
  <c r="DK18" i="32"/>
  <c r="DJ18" i="32"/>
  <c r="DI18" i="32"/>
  <c r="DH18" i="32"/>
  <c r="DG18" i="32"/>
  <c r="DF18" i="32"/>
  <c r="DE18" i="32"/>
  <c r="DD18" i="32"/>
  <c r="DC18" i="32"/>
  <c r="DB18" i="32"/>
  <c r="DA18" i="32"/>
  <c r="CZ18" i="32"/>
  <c r="CY18" i="32"/>
  <c r="CX18" i="32"/>
  <c r="CW18" i="32"/>
  <c r="CV18" i="32"/>
  <c r="CU18" i="32"/>
  <c r="CT18" i="32"/>
  <c r="CS18" i="32"/>
  <c r="CR18" i="32"/>
  <c r="CQ18" i="32"/>
  <c r="CP18" i="32"/>
  <c r="CO18" i="32"/>
  <c r="CN18" i="32"/>
  <c r="CM18" i="32"/>
  <c r="CL18" i="32"/>
  <c r="CK18" i="32"/>
  <c r="CJ18" i="32"/>
  <c r="CI18" i="32"/>
  <c r="CH18" i="32"/>
  <c r="CG18" i="32"/>
  <c r="CF18" i="32"/>
  <c r="CE18" i="32"/>
  <c r="CD18" i="32"/>
  <c r="CC18" i="32"/>
  <c r="CB18" i="32"/>
  <c r="CA18" i="32"/>
  <c r="BZ18" i="32"/>
  <c r="BY18" i="32"/>
  <c r="BX18" i="32"/>
  <c r="BW18" i="32"/>
  <c r="BV18" i="32"/>
  <c r="BU18" i="32"/>
  <c r="BT18" i="32"/>
  <c r="BS18" i="32"/>
  <c r="BR18" i="32"/>
  <c r="BQ18" i="32"/>
  <c r="BP18" i="32"/>
  <c r="BO18" i="32"/>
  <c r="BN18" i="32"/>
  <c r="BM18" i="32"/>
  <c r="BL18" i="32"/>
  <c r="BK18" i="32"/>
  <c r="BJ18" i="32"/>
  <c r="BI18" i="32"/>
  <c r="BH18" i="32"/>
  <c r="BG18" i="32"/>
  <c r="BF18" i="32"/>
  <c r="BE18" i="32"/>
  <c r="BD18" i="32"/>
  <c r="BC18" i="32"/>
  <c r="BB18" i="32"/>
  <c r="BA18" i="32"/>
  <c r="AZ18" i="32"/>
  <c r="AY18" i="32"/>
  <c r="AX18" i="32"/>
  <c r="AW18" i="32"/>
  <c r="AV18" i="32"/>
  <c r="AU18" i="32"/>
  <c r="AT18" i="32"/>
  <c r="AS18" i="32"/>
  <c r="AR18" i="32"/>
  <c r="AQ18" i="32"/>
  <c r="AP18" i="32"/>
  <c r="AO18" i="32"/>
  <c r="AN18" i="32"/>
  <c r="AM18" i="32"/>
  <c r="AL18" i="32"/>
  <c r="AK18" i="32"/>
  <c r="AJ18" i="32"/>
  <c r="AI18" i="32"/>
  <c r="AH18" i="32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NH18" i="29"/>
  <c r="NG18" i="29"/>
  <c r="NF18" i="29"/>
  <c r="NE18" i="29"/>
  <c r="ND18" i="29"/>
  <c r="NC18" i="29"/>
  <c r="NB18" i="29"/>
  <c r="NA18" i="29"/>
  <c r="MZ18" i="29"/>
  <c r="MY18" i="29"/>
  <c r="MX18" i="29"/>
  <c r="MW18" i="29"/>
  <c r="MV18" i="29"/>
  <c r="MU18" i="29"/>
  <c r="MT18" i="29"/>
  <c r="MS18" i="29"/>
  <c r="MR18" i="29"/>
  <c r="MQ18" i="29"/>
  <c r="MP18" i="29"/>
  <c r="MO18" i="29"/>
  <c r="MN18" i="29"/>
  <c r="MM18" i="29"/>
  <c r="ML18" i="29"/>
  <c r="MK18" i="29"/>
  <c r="MJ18" i="29"/>
  <c r="MI18" i="29"/>
  <c r="MH18" i="29"/>
  <c r="MG18" i="29"/>
  <c r="MF18" i="29"/>
  <c r="ME18" i="29"/>
  <c r="MD18" i="29"/>
  <c r="MC18" i="29"/>
  <c r="MB18" i="29"/>
  <c r="MA18" i="29"/>
  <c r="LZ18" i="29"/>
  <c r="LY18" i="29"/>
  <c r="LX18" i="29"/>
  <c r="LW18" i="29"/>
  <c r="LV18" i="29"/>
  <c r="LU18" i="29"/>
  <c r="LT18" i="29"/>
  <c r="LS18" i="29"/>
  <c r="LR18" i="29"/>
  <c r="LQ18" i="29"/>
  <c r="LP18" i="29"/>
  <c r="LO18" i="29"/>
  <c r="LN18" i="29"/>
  <c r="LM18" i="29"/>
  <c r="LL18" i="29"/>
  <c r="LK18" i="29"/>
  <c r="LJ18" i="29"/>
  <c r="LI18" i="29"/>
  <c r="LH18" i="29"/>
  <c r="LG18" i="29"/>
  <c r="LF18" i="29"/>
  <c r="LE18" i="29"/>
  <c r="LD18" i="29"/>
  <c r="LC18" i="29"/>
  <c r="LB18" i="29"/>
  <c r="LA18" i="29"/>
  <c r="KZ18" i="29"/>
  <c r="KY18" i="29"/>
  <c r="KX18" i="29"/>
  <c r="KW18" i="29"/>
  <c r="KV18" i="29"/>
  <c r="KU18" i="29"/>
  <c r="KT18" i="29"/>
  <c r="KS18" i="29"/>
  <c r="KR18" i="29"/>
  <c r="KQ18" i="29"/>
  <c r="KP18" i="29"/>
  <c r="KO18" i="29"/>
  <c r="KN18" i="29"/>
  <c r="KM18" i="29"/>
  <c r="KL18" i="29"/>
  <c r="KK18" i="29"/>
  <c r="KJ18" i="29"/>
  <c r="KI18" i="29"/>
  <c r="KH18" i="29"/>
  <c r="KG18" i="29"/>
  <c r="KF18" i="29"/>
  <c r="KE18" i="29"/>
  <c r="KD18" i="29"/>
  <c r="KC18" i="29"/>
  <c r="KB18" i="29"/>
  <c r="KA18" i="29"/>
  <c r="JZ18" i="29"/>
  <c r="JY18" i="29"/>
  <c r="JX18" i="29"/>
  <c r="JW18" i="29"/>
  <c r="JV18" i="29"/>
  <c r="JU18" i="29"/>
  <c r="JT18" i="29"/>
  <c r="JS18" i="29"/>
  <c r="JR18" i="29"/>
  <c r="JQ18" i="29"/>
  <c r="JP18" i="29"/>
  <c r="JO18" i="29"/>
  <c r="JN18" i="29"/>
  <c r="JM18" i="29"/>
  <c r="JL18" i="29"/>
  <c r="JK18" i="29"/>
  <c r="JJ18" i="29"/>
  <c r="JI18" i="29"/>
  <c r="JH18" i="29"/>
  <c r="JG18" i="29"/>
  <c r="JF18" i="29"/>
  <c r="JE18" i="29"/>
  <c r="JD18" i="29"/>
  <c r="JC18" i="29"/>
  <c r="JB18" i="29"/>
  <c r="JA18" i="29"/>
  <c r="IZ18" i="29"/>
  <c r="IY18" i="29"/>
  <c r="IX18" i="29"/>
  <c r="IW18" i="29"/>
  <c r="IV18" i="29"/>
  <c r="IU18" i="29"/>
  <c r="IT18" i="29"/>
  <c r="IS18" i="29"/>
  <c r="IR18" i="29"/>
  <c r="IQ18" i="29"/>
  <c r="IP18" i="29"/>
  <c r="IO18" i="29"/>
  <c r="IN18" i="29"/>
  <c r="IM18" i="29"/>
  <c r="IL18" i="29"/>
  <c r="IK18" i="29"/>
  <c r="IJ18" i="29"/>
  <c r="II18" i="29"/>
  <c r="IH18" i="29"/>
  <c r="IG18" i="29"/>
  <c r="IF18" i="29"/>
  <c r="IE18" i="29"/>
  <c r="ID18" i="29"/>
  <c r="IC18" i="29"/>
  <c r="IB18" i="29"/>
  <c r="IA18" i="29"/>
  <c r="HZ18" i="29"/>
  <c r="HY18" i="29"/>
  <c r="HX18" i="29"/>
  <c r="HW18" i="29"/>
  <c r="HV18" i="29"/>
  <c r="HU18" i="29"/>
  <c r="HT18" i="29"/>
  <c r="HS18" i="29"/>
  <c r="HR18" i="29"/>
  <c r="HQ18" i="29"/>
  <c r="HP18" i="29"/>
  <c r="HO18" i="29"/>
  <c r="HN18" i="29"/>
  <c r="HM18" i="29"/>
  <c r="HL18" i="29"/>
  <c r="HK18" i="29"/>
  <c r="HJ18" i="29"/>
  <c r="HI18" i="29"/>
  <c r="HH18" i="29"/>
  <c r="HG18" i="29"/>
  <c r="HF18" i="29"/>
  <c r="HE18" i="29"/>
  <c r="HD18" i="29"/>
  <c r="HC18" i="29"/>
  <c r="HB18" i="29"/>
  <c r="HA18" i="29"/>
  <c r="GZ18" i="29"/>
  <c r="GY18" i="29"/>
  <c r="GX18" i="29"/>
  <c r="GW18" i="29"/>
  <c r="GV18" i="29"/>
  <c r="GU18" i="29"/>
  <c r="GT18" i="29"/>
  <c r="GS18" i="29"/>
  <c r="GR18" i="29"/>
  <c r="GQ18" i="29"/>
  <c r="GP18" i="29"/>
  <c r="GO18" i="29"/>
  <c r="GN18" i="29"/>
  <c r="GM18" i="29"/>
  <c r="GL18" i="29"/>
  <c r="GK18" i="29"/>
  <c r="GJ18" i="29"/>
  <c r="GI18" i="29"/>
  <c r="GH18" i="29"/>
  <c r="GG18" i="29"/>
  <c r="GF18" i="29"/>
  <c r="GE18" i="29"/>
  <c r="GD18" i="29"/>
  <c r="GC18" i="29"/>
  <c r="GB18" i="29"/>
  <c r="GA18" i="29"/>
  <c r="FZ18" i="29"/>
  <c r="FY18" i="29"/>
  <c r="FX18" i="29"/>
  <c r="FW18" i="29"/>
  <c r="FV18" i="29"/>
  <c r="FU18" i="29"/>
  <c r="FT18" i="29"/>
  <c r="FS18" i="29"/>
  <c r="FR18" i="29"/>
  <c r="FQ18" i="29"/>
  <c r="FP18" i="29"/>
  <c r="FO18" i="29"/>
  <c r="FN18" i="29"/>
  <c r="FM18" i="29"/>
  <c r="FL18" i="29"/>
  <c r="FK18" i="29"/>
  <c r="FJ18" i="29"/>
  <c r="FI18" i="29"/>
  <c r="FH18" i="29"/>
  <c r="FG18" i="29"/>
  <c r="FF18" i="29"/>
  <c r="FE18" i="29"/>
  <c r="FD18" i="29"/>
  <c r="FC18" i="29"/>
  <c r="FB18" i="29"/>
  <c r="FA18" i="29"/>
  <c r="EZ18" i="29"/>
  <c r="EY18" i="29"/>
  <c r="EX18" i="29"/>
  <c r="EW18" i="29"/>
  <c r="EV18" i="29"/>
  <c r="EU18" i="29"/>
  <c r="ET18" i="29"/>
  <c r="ES18" i="29"/>
  <c r="ER18" i="29"/>
  <c r="EQ18" i="29"/>
  <c r="EP18" i="29"/>
  <c r="EO18" i="29"/>
  <c r="EN18" i="29"/>
  <c r="EM18" i="29"/>
  <c r="EL18" i="29"/>
  <c r="EK18" i="29"/>
  <c r="EJ18" i="29"/>
  <c r="EI18" i="29"/>
  <c r="EH18" i="29"/>
  <c r="EG18" i="29"/>
  <c r="EF18" i="29"/>
  <c r="EE18" i="29"/>
  <c r="ED18" i="29"/>
  <c r="EC18" i="29"/>
  <c r="EB18" i="29"/>
  <c r="EA18" i="29"/>
  <c r="DZ18" i="29"/>
  <c r="DY18" i="29"/>
  <c r="DX18" i="29"/>
  <c r="DW18" i="29"/>
  <c r="DV18" i="29"/>
  <c r="DU18" i="29"/>
  <c r="DT18" i="29"/>
  <c r="DS18" i="29"/>
  <c r="DR18" i="29"/>
  <c r="DQ18" i="29"/>
  <c r="DP18" i="29"/>
  <c r="DO18" i="29"/>
  <c r="DN18" i="29"/>
  <c r="DM18" i="29"/>
  <c r="DL18" i="29"/>
  <c r="DK18" i="29"/>
  <c r="DJ18" i="29"/>
  <c r="DI18" i="29"/>
  <c r="DH18" i="29"/>
  <c r="DG18" i="29"/>
  <c r="DF18" i="29"/>
  <c r="DE18" i="29"/>
  <c r="DD18" i="29"/>
  <c r="DC18" i="29"/>
  <c r="DB18" i="29"/>
  <c r="DA18" i="29"/>
  <c r="CZ18" i="29"/>
  <c r="CY18" i="29"/>
  <c r="CX18" i="29"/>
  <c r="CW18" i="29"/>
  <c r="CV18" i="29"/>
  <c r="CU18" i="29"/>
  <c r="CT18" i="29"/>
  <c r="CS18" i="29"/>
  <c r="CR18" i="29"/>
  <c r="CQ18" i="29"/>
  <c r="CP18" i="29"/>
  <c r="CO18" i="29"/>
  <c r="CN18" i="29"/>
  <c r="CM18" i="29"/>
  <c r="CL18" i="29"/>
  <c r="CK18" i="29"/>
  <c r="CJ18" i="29"/>
  <c r="CI18" i="29"/>
  <c r="CH18" i="29"/>
  <c r="CG18" i="29"/>
  <c r="CF18" i="29"/>
  <c r="CE18" i="29"/>
  <c r="CD18" i="29"/>
  <c r="CC18" i="29"/>
  <c r="CB18" i="29"/>
  <c r="CA18" i="29"/>
  <c r="BZ18" i="29"/>
  <c r="BY18" i="29"/>
  <c r="BX18" i="29"/>
  <c r="BW18" i="29"/>
  <c r="BV18" i="29"/>
  <c r="BU18" i="29"/>
  <c r="BT18" i="29"/>
  <c r="BS18" i="29"/>
  <c r="BR18" i="29"/>
  <c r="BQ18" i="29"/>
  <c r="BP18" i="29"/>
  <c r="BO18" i="29"/>
  <c r="BN18" i="29"/>
  <c r="BM18" i="29"/>
  <c r="BL18" i="29"/>
  <c r="BK18" i="29"/>
  <c r="BJ18" i="29"/>
  <c r="BI18" i="29"/>
  <c r="BH18" i="29"/>
  <c r="BG18" i="29"/>
  <c r="BF18" i="29"/>
  <c r="BE18" i="29"/>
  <c r="BD18" i="29"/>
  <c r="BC18" i="29"/>
  <c r="BB18" i="29"/>
  <c r="BA18" i="29"/>
  <c r="AZ18" i="29"/>
  <c r="AY18" i="29"/>
  <c r="AX18" i="29"/>
  <c r="AW18" i="29"/>
  <c r="AV18" i="29"/>
  <c r="AU18" i="29"/>
  <c r="AT18" i="29"/>
  <c r="AS18" i="29"/>
  <c r="AR18" i="29"/>
  <c r="AQ18" i="29"/>
  <c r="AP18" i="29"/>
  <c r="AO18" i="29"/>
  <c r="AN18" i="29"/>
  <c r="AM18" i="29"/>
  <c r="AL18" i="29"/>
  <c r="AK18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NH18" i="27"/>
  <c r="NG18" i="27"/>
  <c r="NF18" i="27"/>
  <c r="NE18" i="27"/>
  <c r="ND18" i="27"/>
  <c r="NC18" i="27"/>
  <c r="NB18" i="27"/>
  <c r="NA18" i="27"/>
  <c r="MZ18" i="27"/>
  <c r="MY18" i="27"/>
  <c r="MX18" i="27"/>
  <c r="MW18" i="27"/>
  <c r="MV18" i="27"/>
  <c r="MU18" i="27"/>
  <c r="MT18" i="27"/>
  <c r="MS18" i="27"/>
  <c r="MR18" i="27"/>
  <c r="MQ18" i="27"/>
  <c r="MP18" i="27"/>
  <c r="MO18" i="27"/>
  <c r="MN18" i="27"/>
  <c r="MM18" i="27"/>
  <c r="ML18" i="27"/>
  <c r="MK18" i="27"/>
  <c r="MJ18" i="27"/>
  <c r="MI18" i="27"/>
  <c r="MH18" i="27"/>
  <c r="MG18" i="27"/>
  <c r="MF18" i="27"/>
  <c r="ME18" i="27"/>
  <c r="MD18" i="27"/>
  <c r="MC18" i="27"/>
  <c r="MB18" i="27"/>
  <c r="MA18" i="27"/>
  <c r="LZ18" i="27"/>
  <c r="LY18" i="27"/>
  <c r="LX18" i="27"/>
  <c r="LW18" i="27"/>
  <c r="LV18" i="27"/>
  <c r="LU18" i="27"/>
  <c r="LT18" i="27"/>
  <c r="LS18" i="27"/>
  <c r="LR18" i="27"/>
  <c r="LQ18" i="27"/>
  <c r="LP18" i="27"/>
  <c r="LO18" i="27"/>
  <c r="LN18" i="27"/>
  <c r="LM18" i="27"/>
  <c r="LL18" i="27"/>
  <c r="LK18" i="27"/>
  <c r="LJ18" i="27"/>
  <c r="LI18" i="27"/>
  <c r="LH18" i="27"/>
  <c r="LG18" i="27"/>
  <c r="LF18" i="27"/>
  <c r="LE18" i="27"/>
  <c r="LD18" i="27"/>
  <c r="LC18" i="27"/>
  <c r="LB18" i="27"/>
  <c r="LA18" i="27"/>
  <c r="KZ18" i="27"/>
  <c r="KY18" i="27"/>
  <c r="KX18" i="27"/>
  <c r="KW18" i="27"/>
  <c r="KV18" i="27"/>
  <c r="KU18" i="27"/>
  <c r="KT18" i="27"/>
  <c r="KS18" i="27"/>
  <c r="KR18" i="27"/>
  <c r="KQ18" i="27"/>
  <c r="KP18" i="27"/>
  <c r="KO18" i="27"/>
  <c r="KN18" i="27"/>
  <c r="KM18" i="27"/>
  <c r="KL18" i="27"/>
  <c r="KK18" i="27"/>
  <c r="KJ18" i="27"/>
  <c r="KI18" i="27"/>
  <c r="KH18" i="27"/>
  <c r="KG18" i="27"/>
  <c r="KF18" i="27"/>
  <c r="KE18" i="27"/>
  <c r="KD18" i="27"/>
  <c r="KC18" i="27"/>
  <c r="KB18" i="27"/>
  <c r="KA18" i="27"/>
  <c r="JZ18" i="27"/>
  <c r="JY18" i="27"/>
  <c r="JX18" i="27"/>
  <c r="JW18" i="27"/>
  <c r="JV18" i="27"/>
  <c r="JU18" i="27"/>
  <c r="JT18" i="27"/>
  <c r="JS18" i="27"/>
  <c r="JR18" i="27"/>
  <c r="JQ18" i="27"/>
  <c r="JP18" i="27"/>
  <c r="JO18" i="27"/>
  <c r="JN18" i="27"/>
  <c r="JM18" i="27"/>
  <c r="JL18" i="27"/>
  <c r="JK18" i="27"/>
  <c r="JJ18" i="27"/>
  <c r="JI18" i="27"/>
  <c r="JH18" i="27"/>
  <c r="JG18" i="27"/>
  <c r="JF18" i="27"/>
  <c r="JE18" i="27"/>
  <c r="JD18" i="27"/>
  <c r="JC18" i="27"/>
  <c r="JB18" i="27"/>
  <c r="JA18" i="27"/>
  <c r="IZ18" i="27"/>
  <c r="IY18" i="27"/>
  <c r="IX18" i="27"/>
  <c r="IW18" i="27"/>
  <c r="IV18" i="27"/>
  <c r="IU18" i="27"/>
  <c r="IT18" i="27"/>
  <c r="IS18" i="27"/>
  <c r="IR18" i="27"/>
  <c r="IQ18" i="27"/>
  <c r="IP18" i="27"/>
  <c r="IO18" i="27"/>
  <c r="IN18" i="27"/>
  <c r="IM18" i="27"/>
  <c r="IL18" i="27"/>
  <c r="IK18" i="27"/>
  <c r="IJ18" i="27"/>
  <c r="II18" i="27"/>
  <c r="IH18" i="27"/>
  <c r="IG18" i="27"/>
  <c r="IF18" i="27"/>
  <c r="IE18" i="27"/>
  <c r="ID18" i="27"/>
  <c r="IC18" i="27"/>
  <c r="IB18" i="27"/>
  <c r="IA18" i="27"/>
  <c r="HZ18" i="27"/>
  <c r="HY18" i="27"/>
  <c r="HX18" i="27"/>
  <c r="HW18" i="27"/>
  <c r="HV18" i="27"/>
  <c r="HU18" i="27"/>
  <c r="HT18" i="27"/>
  <c r="HS18" i="27"/>
  <c r="HR18" i="27"/>
  <c r="HQ18" i="27"/>
  <c r="HP18" i="27"/>
  <c r="HO18" i="27"/>
  <c r="HN18" i="27"/>
  <c r="HM18" i="27"/>
  <c r="HL18" i="27"/>
  <c r="HK18" i="27"/>
  <c r="HJ18" i="27"/>
  <c r="HI18" i="27"/>
  <c r="HH18" i="27"/>
  <c r="HG18" i="27"/>
  <c r="HF18" i="27"/>
  <c r="HE18" i="27"/>
  <c r="HD18" i="27"/>
  <c r="HC18" i="27"/>
  <c r="HB18" i="27"/>
  <c r="HA18" i="27"/>
  <c r="GZ18" i="27"/>
  <c r="GY18" i="27"/>
  <c r="GX18" i="27"/>
  <c r="GW18" i="27"/>
  <c r="GV18" i="27"/>
  <c r="GU18" i="27"/>
  <c r="GT18" i="27"/>
  <c r="GS18" i="27"/>
  <c r="GR18" i="27"/>
  <c r="GQ18" i="27"/>
  <c r="GP18" i="27"/>
  <c r="GO18" i="27"/>
  <c r="GN18" i="27"/>
  <c r="GM18" i="27"/>
  <c r="GL18" i="27"/>
  <c r="GK18" i="27"/>
  <c r="GJ18" i="27"/>
  <c r="GI18" i="27"/>
  <c r="GH18" i="27"/>
  <c r="GG18" i="27"/>
  <c r="GF18" i="27"/>
  <c r="GE18" i="27"/>
  <c r="GD18" i="27"/>
  <c r="GC18" i="27"/>
  <c r="GB18" i="27"/>
  <c r="GA18" i="27"/>
  <c r="FZ18" i="27"/>
  <c r="FY18" i="27"/>
  <c r="FX18" i="27"/>
  <c r="FW18" i="27"/>
  <c r="FV18" i="27"/>
  <c r="FU18" i="27"/>
  <c r="FT18" i="27"/>
  <c r="FS18" i="27"/>
  <c r="FR18" i="27"/>
  <c r="FQ18" i="27"/>
  <c r="FP18" i="27"/>
  <c r="FO18" i="27"/>
  <c r="FN18" i="27"/>
  <c r="FM18" i="27"/>
  <c r="FL18" i="27"/>
  <c r="FK18" i="27"/>
  <c r="FJ18" i="27"/>
  <c r="FI18" i="27"/>
  <c r="FH18" i="27"/>
  <c r="FG18" i="27"/>
  <c r="FF18" i="27"/>
  <c r="FE18" i="27"/>
  <c r="FD18" i="27"/>
  <c r="FC18" i="27"/>
  <c r="FB18" i="27"/>
  <c r="FA18" i="27"/>
  <c r="EZ18" i="27"/>
  <c r="EY18" i="27"/>
  <c r="EX18" i="27"/>
  <c r="EW18" i="27"/>
  <c r="EV18" i="27"/>
  <c r="EU18" i="27"/>
  <c r="ET18" i="27"/>
  <c r="ES18" i="27"/>
  <c r="ER18" i="27"/>
  <c r="EQ18" i="27"/>
  <c r="EP18" i="27"/>
  <c r="EO18" i="27"/>
  <c r="EN18" i="27"/>
  <c r="EM18" i="27"/>
  <c r="EL18" i="27"/>
  <c r="EK18" i="27"/>
  <c r="EJ18" i="27"/>
  <c r="EI18" i="27"/>
  <c r="EH18" i="27"/>
  <c r="EG18" i="27"/>
  <c r="EF18" i="27"/>
  <c r="EE18" i="27"/>
  <c r="ED18" i="27"/>
  <c r="EC18" i="27"/>
  <c r="EB18" i="27"/>
  <c r="EA18" i="27"/>
  <c r="DZ18" i="27"/>
  <c r="DY18" i="27"/>
  <c r="DX18" i="27"/>
  <c r="DW18" i="27"/>
  <c r="DV18" i="27"/>
  <c r="DU18" i="27"/>
  <c r="DT18" i="27"/>
  <c r="DS18" i="27"/>
  <c r="DR18" i="27"/>
  <c r="DQ18" i="27"/>
  <c r="DP18" i="27"/>
  <c r="DO18" i="27"/>
  <c r="DN18" i="27"/>
  <c r="DM18" i="27"/>
  <c r="DL18" i="27"/>
  <c r="DK18" i="27"/>
  <c r="DJ18" i="27"/>
  <c r="DI18" i="27"/>
  <c r="DH18" i="27"/>
  <c r="DG18" i="27"/>
  <c r="DF18" i="27"/>
  <c r="DE18" i="27"/>
  <c r="DD18" i="27"/>
  <c r="DC18" i="27"/>
  <c r="DB18" i="27"/>
  <c r="DA18" i="27"/>
  <c r="CZ18" i="27"/>
  <c r="CY18" i="27"/>
  <c r="CX18" i="27"/>
  <c r="CW18" i="27"/>
  <c r="CV18" i="27"/>
  <c r="CU18" i="27"/>
  <c r="CT18" i="27"/>
  <c r="CS18" i="27"/>
  <c r="CR18" i="27"/>
  <c r="CQ18" i="27"/>
  <c r="CP18" i="27"/>
  <c r="CO18" i="27"/>
  <c r="CN18" i="27"/>
  <c r="CM18" i="27"/>
  <c r="CL18" i="27"/>
  <c r="CK18" i="27"/>
  <c r="CJ18" i="27"/>
  <c r="CI18" i="27"/>
  <c r="CH18" i="27"/>
  <c r="CG18" i="27"/>
  <c r="CF18" i="27"/>
  <c r="CE18" i="27"/>
  <c r="CD18" i="27"/>
  <c r="CC18" i="27"/>
  <c r="CB18" i="27"/>
  <c r="CA18" i="27"/>
  <c r="BZ18" i="27"/>
  <c r="BY18" i="27"/>
  <c r="BX18" i="27"/>
  <c r="BW18" i="27"/>
  <c r="BV18" i="27"/>
  <c r="BU18" i="27"/>
  <c r="BT18" i="27"/>
  <c r="BS18" i="27"/>
  <c r="BR18" i="27"/>
  <c r="BQ18" i="27"/>
  <c r="BP18" i="27"/>
  <c r="BO18" i="27"/>
  <c r="BN18" i="27"/>
  <c r="BM18" i="27"/>
  <c r="BL18" i="27"/>
  <c r="BK18" i="27"/>
  <c r="BJ18" i="27"/>
  <c r="BI18" i="27"/>
  <c r="BH18" i="27"/>
  <c r="BG18" i="27"/>
  <c r="BF18" i="27"/>
  <c r="BE18" i="27"/>
  <c r="BD18" i="27"/>
  <c r="BC18" i="27"/>
  <c r="BB18" i="27"/>
  <c r="BA18" i="27"/>
  <c r="AZ18" i="27"/>
  <c r="AY18" i="27"/>
  <c r="AX18" i="27"/>
  <c r="AW18" i="27"/>
  <c r="AV18" i="27"/>
  <c r="AU18" i="27"/>
  <c r="AT18" i="27"/>
  <c r="AS18" i="27"/>
  <c r="AR18" i="27"/>
  <c r="AQ18" i="27"/>
  <c r="AP18" i="27"/>
  <c r="AO18" i="27"/>
  <c r="AN18" i="27"/>
  <c r="AM18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Z17" i="36"/>
  <c r="Z16" i="36"/>
  <c r="Z15" i="36"/>
  <c r="Z14" i="36"/>
  <c r="Z13" i="36"/>
  <c r="X13" i="36"/>
  <c r="X17" i="36"/>
  <c r="X16" i="36"/>
  <c r="X15" i="36"/>
  <c r="X14" i="36"/>
  <c r="X11" i="36"/>
  <c r="S9" i="46" l="1"/>
  <c r="O9" i="46"/>
  <c r="J8" i="46"/>
  <c r="E8" i="46"/>
  <c r="T9" i="46"/>
  <c r="P9" i="46"/>
  <c r="L8" i="46"/>
  <c r="NJ18" i="29"/>
  <c r="NK18" i="29" s="1"/>
  <c r="K8" i="46"/>
  <c r="G8" i="46"/>
  <c r="F8" i="46"/>
  <c r="I8" i="46"/>
  <c r="W7" i="46"/>
  <c r="H8" i="46"/>
  <c r="D8" i="46"/>
  <c r="I66" i="47"/>
  <c r="E66" i="47"/>
  <c r="C66" i="47"/>
  <c r="H66" i="47"/>
  <c r="D66" i="47"/>
  <c r="J66" i="47"/>
  <c r="F66" i="47"/>
  <c r="K66" i="47"/>
  <c r="G66" i="47"/>
  <c r="AA17" i="36"/>
  <c r="AA15" i="36"/>
  <c r="NJ18" i="31"/>
  <c r="NK18" i="31" s="1"/>
  <c r="U9" i="46"/>
  <c r="Q9" i="46"/>
  <c r="J65" i="47"/>
  <c r="F65" i="47"/>
  <c r="I65" i="47"/>
  <c r="E65" i="47"/>
  <c r="K65" i="47"/>
  <c r="G65" i="47"/>
  <c r="C65" i="47"/>
  <c r="H65" i="47"/>
  <c r="D65" i="47"/>
  <c r="F39" i="47"/>
  <c r="K64" i="47"/>
  <c r="G64" i="47"/>
  <c r="C64" i="47"/>
  <c r="J64" i="47"/>
  <c r="F64" i="47"/>
  <c r="H64" i="47"/>
  <c r="D64" i="47"/>
  <c r="I64" i="47"/>
  <c r="E64" i="47"/>
  <c r="NJ18" i="32"/>
  <c r="NK18" i="32" s="1"/>
  <c r="T18" i="1"/>
  <c r="AA14" i="36"/>
  <c r="AC15" i="36" s="1"/>
  <c r="NJ18" i="27"/>
  <c r="NK18" i="27" s="1"/>
  <c r="AA13" i="36"/>
  <c r="AA16" i="36"/>
  <c r="V9" i="46"/>
  <c r="R9" i="46"/>
  <c r="N9" i="46"/>
  <c r="K39" i="47"/>
  <c r="H39" i="47"/>
  <c r="E39" i="47"/>
  <c r="C57" i="47"/>
  <c r="E57" i="47" s="1"/>
  <c r="I39" i="47"/>
  <c r="G39" i="47"/>
  <c r="D39" i="47"/>
  <c r="J39" i="47"/>
  <c r="C39" i="47"/>
  <c r="F41" i="47"/>
  <c r="K41" i="47"/>
  <c r="H41" i="47"/>
  <c r="I41" i="47"/>
  <c r="E41" i="47"/>
  <c r="J41" i="47"/>
  <c r="C59" i="47"/>
  <c r="E59" i="47" s="1"/>
  <c r="G41" i="47"/>
  <c r="C41" i="47"/>
  <c r="D41" i="47"/>
  <c r="E40" i="47"/>
  <c r="J40" i="47"/>
  <c r="F40" i="47"/>
  <c r="C58" i="47"/>
  <c r="E58" i="47" s="1"/>
  <c r="K40" i="47"/>
  <c r="G40" i="47"/>
  <c r="C40" i="47"/>
  <c r="H40" i="47"/>
  <c r="D40" i="47"/>
  <c r="I40" i="47"/>
  <c r="M7" i="46"/>
  <c r="O8" i="46" s="1"/>
  <c r="AC14" i="36" l="1"/>
  <c r="AC17" i="36"/>
  <c r="AC16" i="36"/>
  <c r="P8" i="46"/>
  <c r="N8" i="46"/>
  <c r="V8" i="46"/>
  <c r="R8" i="46"/>
  <c r="S8" i="46"/>
  <c r="M9" i="46"/>
  <c r="U8" i="46"/>
  <c r="T8" i="46"/>
  <c r="Q8" i="46"/>
  <c r="NK6" i="32"/>
  <c r="NK6" i="31"/>
  <c r="NK6" i="29"/>
  <c r="NK6" i="27"/>
  <c r="NH10" i="32"/>
  <c r="NG10" i="32"/>
  <c r="NF10" i="32"/>
  <c r="NE10" i="32"/>
  <c r="ND10" i="32"/>
  <c r="NC10" i="32"/>
  <c r="NB10" i="32"/>
  <c r="NA10" i="32"/>
  <c r="MZ10" i="32"/>
  <c r="MY10" i="32"/>
  <c r="MX10" i="32"/>
  <c r="MW10" i="32"/>
  <c r="MV10" i="32"/>
  <c r="MU10" i="32"/>
  <c r="MT10" i="32"/>
  <c r="MS10" i="32"/>
  <c r="MR10" i="32"/>
  <c r="MQ10" i="32"/>
  <c r="MP10" i="32"/>
  <c r="MO10" i="32"/>
  <c r="MN10" i="32"/>
  <c r="MM10" i="32"/>
  <c r="ML10" i="32"/>
  <c r="MK10" i="32"/>
  <c r="MJ10" i="32"/>
  <c r="MI10" i="32"/>
  <c r="MH10" i="32"/>
  <c r="MG10" i="32"/>
  <c r="MF10" i="32"/>
  <c r="ME10" i="32"/>
  <c r="MD10" i="32"/>
  <c r="MC10" i="32"/>
  <c r="MB10" i="32"/>
  <c r="MA10" i="32"/>
  <c r="LZ10" i="32"/>
  <c r="LY10" i="32"/>
  <c r="LX10" i="32"/>
  <c r="LW10" i="32"/>
  <c r="LV10" i="32"/>
  <c r="LU10" i="32"/>
  <c r="LT10" i="32"/>
  <c r="LS10" i="32"/>
  <c r="LR10" i="32"/>
  <c r="LQ10" i="32"/>
  <c r="LP10" i="32"/>
  <c r="LO10" i="32"/>
  <c r="LN10" i="32"/>
  <c r="LM10" i="32"/>
  <c r="LL10" i="32"/>
  <c r="LK10" i="32"/>
  <c r="LJ10" i="32"/>
  <c r="LI10" i="32"/>
  <c r="LH10" i="32"/>
  <c r="LG10" i="32"/>
  <c r="LF10" i="32"/>
  <c r="LE10" i="32"/>
  <c r="LD10" i="32"/>
  <c r="LC10" i="32"/>
  <c r="LB10" i="32"/>
  <c r="LA10" i="32"/>
  <c r="KZ10" i="32"/>
  <c r="KY10" i="32"/>
  <c r="KX10" i="32"/>
  <c r="KW10" i="32"/>
  <c r="KV10" i="32"/>
  <c r="KU10" i="32"/>
  <c r="KT10" i="32"/>
  <c r="KS10" i="32"/>
  <c r="KR10" i="32"/>
  <c r="KQ10" i="32"/>
  <c r="KP10" i="32"/>
  <c r="KO10" i="32"/>
  <c r="KN10" i="32"/>
  <c r="KM10" i="32"/>
  <c r="KL10" i="32"/>
  <c r="KK10" i="32"/>
  <c r="KJ10" i="32"/>
  <c r="KI10" i="32"/>
  <c r="KH10" i="32"/>
  <c r="KG10" i="32"/>
  <c r="KF10" i="32"/>
  <c r="KE10" i="32"/>
  <c r="KD10" i="32"/>
  <c r="KC10" i="32"/>
  <c r="KB10" i="32"/>
  <c r="KA10" i="32"/>
  <c r="JZ10" i="32"/>
  <c r="JY10" i="32"/>
  <c r="JX10" i="32"/>
  <c r="JW10" i="32"/>
  <c r="JV10" i="32"/>
  <c r="JU10" i="32"/>
  <c r="JT10" i="32"/>
  <c r="JS10" i="32"/>
  <c r="JR10" i="32"/>
  <c r="JQ10" i="32"/>
  <c r="JP10" i="32"/>
  <c r="JO10" i="32"/>
  <c r="JN10" i="32"/>
  <c r="JM10" i="32"/>
  <c r="JL10" i="32"/>
  <c r="JK10" i="32"/>
  <c r="JJ10" i="32"/>
  <c r="JI10" i="32"/>
  <c r="JH10" i="32"/>
  <c r="JG10" i="32"/>
  <c r="JF10" i="32"/>
  <c r="JE10" i="32"/>
  <c r="JD10" i="32"/>
  <c r="JC10" i="32"/>
  <c r="JB10" i="32"/>
  <c r="JA10" i="32"/>
  <c r="IZ10" i="32"/>
  <c r="IY10" i="32"/>
  <c r="IX10" i="32"/>
  <c r="IW10" i="32"/>
  <c r="IV10" i="32"/>
  <c r="IU10" i="32"/>
  <c r="IT10" i="32"/>
  <c r="IS10" i="32"/>
  <c r="IR10" i="32"/>
  <c r="IQ10" i="32"/>
  <c r="IP10" i="32"/>
  <c r="IO10" i="32"/>
  <c r="IN10" i="32"/>
  <c r="IM10" i="32"/>
  <c r="IL10" i="32"/>
  <c r="IK10" i="32"/>
  <c r="IJ10" i="32"/>
  <c r="II10" i="32"/>
  <c r="IH10" i="32"/>
  <c r="IG10" i="32"/>
  <c r="IF10" i="32"/>
  <c r="IE10" i="32"/>
  <c r="ID10" i="32"/>
  <c r="IC10" i="32"/>
  <c r="IB10" i="32"/>
  <c r="IA10" i="32"/>
  <c r="HZ10" i="32"/>
  <c r="HY10" i="32"/>
  <c r="HX10" i="32"/>
  <c r="HW10" i="32"/>
  <c r="HV10" i="32"/>
  <c r="HU10" i="32"/>
  <c r="HT10" i="32"/>
  <c r="HS10" i="32"/>
  <c r="HR10" i="32"/>
  <c r="HQ10" i="32"/>
  <c r="HP10" i="32"/>
  <c r="HO10" i="32"/>
  <c r="HN10" i="32"/>
  <c r="HM10" i="32"/>
  <c r="HL10" i="32"/>
  <c r="HK10" i="32"/>
  <c r="HJ10" i="32"/>
  <c r="HI10" i="32"/>
  <c r="HH10" i="32"/>
  <c r="HG10" i="32"/>
  <c r="HF10" i="32"/>
  <c r="HE10" i="32"/>
  <c r="HD10" i="32"/>
  <c r="HC10" i="32"/>
  <c r="HB10" i="32"/>
  <c r="HA10" i="32"/>
  <c r="GZ10" i="32"/>
  <c r="GY10" i="32"/>
  <c r="GX10" i="32"/>
  <c r="GW10" i="32"/>
  <c r="GV10" i="32"/>
  <c r="GU10" i="32"/>
  <c r="GT10" i="32"/>
  <c r="GS10" i="32"/>
  <c r="GR10" i="32"/>
  <c r="GQ10" i="32"/>
  <c r="GP10" i="32"/>
  <c r="GO10" i="32"/>
  <c r="GN10" i="32"/>
  <c r="GM10" i="32"/>
  <c r="GL10" i="32"/>
  <c r="GK10" i="32"/>
  <c r="GJ10" i="32"/>
  <c r="GI10" i="32"/>
  <c r="GH10" i="32"/>
  <c r="GG10" i="32"/>
  <c r="GF10" i="32"/>
  <c r="GE10" i="32"/>
  <c r="GD10" i="32"/>
  <c r="GC10" i="32"/>
  <c r="GB10" i="32"/>
  <c r="GA10" i="32"/>
  <c r="FZ10" i="32"/>
  <c r="FY10" i="32"/>
  <c r="FX10" i="32"/>
  <c r="FW10" i="32"/>
  <c r="FV10" i="32"/>
  <c r="FU10" i="32"/>
  <c r="FT10" i="32"/>
  <c r="FS10" i="32"/>
  <c r="FR10" i="32"/>
  <c r="FQ10" i="32"/>
  <c r="FP10" i="32"/>
  <c r="FO10" i="32"/>
  <c r="FN10" i="32"/>
  <c r="FM10" i="32"/>
  <c r="FL10" i="32"/>
  <c r="FK10" i="32"/>
  <c r="FJ10" i="32"/>
  <c r="FI10" i="32"/>
  <c r="FH10" i="32"/>
  <c r="FG10" i="32"/>
  <c r="FF10" i="32"/>
  <c r="FE10" i="32"/>
  <c r="FD10" i="32"/>
  <c r="FC10" i="32"/>
  <c r="FB10" i="32"/>
  <c r="FA10" i="32"/>
  <c r="EZ10" i="32"/>
  <c r="EY10" i="32"/>
  <c r="EX10" i="32"/>
  <c r="EW10" i="32"/>
  <c r="EV10" i="32"/>
  <c r="EU10" i="32"/>
  <c r="ET10" i="32"/>
  <c r="ES10" i="32"/>
  <c r="ER10" i="32"/>
  <c r="EQ10" i="32"/>
  <c r="EP10" i="32"/>
  <c r="EO10" i="32"/>
  <c r="EN10" i="32"/>
  <c r="EM10" i="32"/>
  <c r="EL10" i="32"/>
  <c r="EK10" i="32"/>
  <c r="EJ10" i="32"/>
  <c r="EI10" i="32"/>
  <c r="EH10" i="32"/>
  <c r="EG10" i="32"/>
  <c r="EF10" i="32"/>
  <c r="EE10" i="32"/>
  <c r="ED10" i="32"/>
  <c r="EC10" i="32"/>
  <c r="EB10" i="32"/>
  <c r="EA10" i="32"/>
  <c r="DZ10" i="32"/>
  <c r="DY10" i="32"/>
  <c r="DX10" i="32"/>
  <c r="DW10" i="32"/>
  <c r="DV10" i="32"/>
  <c r="DU10" i="32"/>
  <c r="DT10" i="32"/>
  <c r="DS10" i="32"/>
  <c r="DR10" i="32"/>
  <c r="DQ10" i="32"/>
  <c r="DP10" i="32"/>
  <c r="DO10" i="32"/>
  <c r="DN10" i="32"/>
  <c r="DM10" i="32"/>
  <c r="DL10" i="32"/>
  <c r="DK10" i="32"/>
  <c r="DJ10" i="32"/>
  <c r="DI10" i="32"/>
  <c r="DH10" i="32"/>
  <c r="DG10" i="32"/>
  <c r="DF10" i="32"/>
  <c r="DE10" i="32"/>
  <c r="DD10" i="32"/>
  <c r="DC10" i="32"/>
  <c r="DB10" i="32"/>
  <c r="DA10" i="32"/>
  <c r="CZ10" i="32"/>
  <c r="CY10" i="32"/>
  <c r="CX10" i="32"/>
  <c r="CW10" i="32"/>
  <c r="CV10" i="32"/>
  <c r="CU10" i="32"/>
  <c r="CT10" i="32"/>
  <c r="CS10" i="32"/>
  <c r="CR10" i="32"/>
  <c r="CQ10" i="32"/>
  <c r="CP10" i="32"/>
  <c r="CO10" i="32"/>
  <c r="CN10" i="32"/>
  <c r="CM10" i="32"/>
  <c r="CL10" i="32"/>
  <c r="CK10" i="32"/>
  <c r="CJ10" i="32"/>
  <c r="CI10" i="32"/>
  <c r="CH10" i="32"/>
  <c r="CG10" i="32"/>
  <c r="CF10" i="32"/>
  <c r="CE10" i="32"/>
  <c r="CD10" i="32"/>
  <c r="CC10" i="32"/>
  <c r="CB10" i="32"/>
  <c r="CA10" i="32"/>
  <c r="BZ10" i="32"/>
  <c r="BY10" i="32"/>
  <c r="BX10" i="32"/>
  <c r="BW10" i="32"/>
  <c r="BV10" i="32"/>
  <c r="BU10" i="32"/>
  <c r="BT10" i="32"/>
  <c r="BS10" i="32"/>
  <c r="BR10" i="32"/>
  <c r="BQ10" i="32"/>
  <c r="BP10" i="32"/>
  <c r="BO10" i="32"/>
  <c r="BN10" i="32"/>
  <c r="BM10" i="32"/>
  <c r="BL10" i="32"/>
  <c r="BK10" i="32"/>
  <c r="BJ10" i="32"/>
  <c r="BI10" i="32"/>
  <c r="BH10" i="32"/>
  <c r="BG10" i="32"/>
  <c r="BF10" i="32"/>
  <c r="BE10" i="32"/>
  <c r="BD10" i="32"/>
  <c r="BC10" i="32"/>
  <c r="BB10" i="32"/>
  <c r="BA10" i="32"/>
  <c r="AZ10" i="32"/>
  <c r="AY10" i="32"/>
  <c r="AX10" i="32"/>
  <c r="AW10" i="32"/>
  <c r="AV10" i="32"/>
  <c r="AU10" i="32"/>
  <c r="AT10" i="32"/>
  <c r="AS10" i="32"/>
  <c r="AR10" i="32"/>
  <c r="AQ10" i="32"/>
  <c r="AP10" i="32"/>
  <c r="AO10" i="32"/>
  <c r="AN10" i="32"/>
  <c r="AM10" i="32"/>
  <c r="AL10" i="32"/>
  <c r="AK10" i="32"/>
  <c r="AJ10" i="32"/>
  <c r="AI10" i="32"/>
  <c r="AH10" i="32"/>
  <c r="AG10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NH9" i="32"/>
  <c r="NG9" i="32"/>
  <c r="NF9" i="32"/>
  <c r="NE9" i="32"/>
  <c r="ND9" i="32"/>
  <c r="NC9" i="32"/>
  <c r="NB9" i="32"/>
  <c r="NA9" i="32"/>
  <c r="MZ9" i="32"/>
  <c r="MY9" i="32"/>
  <c r="MX9" i="32"/>
  <c r="MW9" i="32"/>
  <c r="MV9" i="32"/>
  <c r="MU9" i="32"/>
  <c r="MT9" i="32"/>
  <c r="MS9" i="32"/>
  <c r="MR9" i="32"/>
  <c r="MQ9" i="32"/>
  <c r="MP9" i="32"/>
  <c r="MO9" i="32"/>
  <c r="MN9" i="32"/>
  <c r="MM9" i="32"/>
  <c r="ML9" i="32"/>
  <c r="MK9" i="32"/>
  <c r="MJ9" i="32"/>
  <c r="MI9" i="32"/>
  <c r="MH9" i="32"/>
  <c r="MG9" i="32"/>
  <c r="MF9" i="32"/>
  <c r="ME9" i="32"/>
  <c r="MD9" i="32"/>
  <c r="MC9" i="32"/>
  <c r="MB9" i="32"/>
  <c r="MA9" i="32"/>
  <c r="LZ9" i="32"/>
  <c r="LY9" i="32"/>
  <c r="LX9" i="32"/>
  <c r="LW9" i="32"/>
  <c r="LV9" i="32"/>
  <c r="LU9" i="32"/>
  <c r="LT9" i="32"/>
  <c r="LS9" i="32"/>
  <c r="LR9" i="32"/>
  <c r="LQ9" i="32"/>
  <c r="LP9" i="32"/>
  <c r="LO9" i="32"/>
  <c r="LN9" i="32"/>
  <c r="LM9" i="32"/>
  <c r="LL9" i="32"/>
  <c r="LK9" i="32"/>
  <c r="LJ9" i="32"/>
  <c r="LI9" i="32"/>
  <c r="LH9" i="32"/>
  <c r="LG9" i="32"/>
  <c r="LF9" i="32"/>
  <c r="LE9" i="32"/>
  <c r="LD9" i="32"/>
  <c r="LC9" i="32"/>
  <c r="LB9" i="32"/>
  <c r="LA9" i="32"/>
  <c r="KZ9" i="32"/>
  <c r="KY9" i="32"/>
  <c r="KX9" i="32"/>
  <c r="KW9" i="32"/>
  <c r="KV9" i="32"/>
  <c r="KU9" i="32"/>
  <c r="KT9" i="32"/>
  <c r="KS9" i="32"/>
  <c r="KR9" i="32"/>
  <c r="KQ9" i="32"/>
  <c r="KP9" i="32"/>
  <c r="KO9" i="32"/>
  <c r="KN9" i="32"/>
  <c r="KM9" i="32"/>
  <c r="KL9" i="32"/>
  <c r="KK9" i="32"/>
  <c r="KJ9" i="32"/>
  <c r="KI9" i="32"/>
  <c r="KH9" i="32"/>
  <c r="KG9" i="32"/>
  <c r="KF9" i="32"/>
  <c r="KE9" i="32"/>
  <c r="KD9" i="32"/>
  <c r="KC9" i="32"/>
  <c r="KB9" i="32"/>
  <c r="KA9" i="32"/>
  <c r="JZ9" i="32"/>
  <c r="JY9" i="32"/>
  <c r="JX9" i="32"/>
  <c r="JW9" i="32"/>
  <c r="JV9" i="32"/>
  <c r="JU9" i="32"/>
  <c r="JT9" i="32"/>
  <c r="JS9" i="32"/>
  <c r="JR9" i="32"/>
  <c r="JQ9" i="32"/>
  <c r="JP9" i="32"/>
  <c r="JO9" i="32"/>
  <c r="JN9" i="32"/>
  <c r="JM9" i="32"/>
  <c r="JL9" i="32"/>
  <c r="JK9" i="32"/>
  <c r="JJ9" i="32"/>
  <c r="JI9" i="32"/>
  <c r="JH9" i="32"/>
  <c r="JG9" i="32"/>
  <c r="JF9" i="32"/>
  <c r="JE9" i="32"/>
  <c r="JD9" i="32"/>
  <c r="JC9" i="32"/>
  <c r="JB9" i="32"/>
  <c r="JA9" i="32"/>
  <c r="IZ9" i="32"/>
  <c r="IY9" i="32"/>
  <c r="IX9" i="32"/>
  <c r="IW9" i="32"/>
  <c r="IV9" i="32"/>
  <c r="IU9" i="32"/>
  <c r="IT9" i="32"/>
  <c r="IS9" i="32"/>
  <c r="IR9" i="32"/>
  <c r="IQ9" i="32"/>
  <c r="IP9" i="32"/>
  <c r="IO9" i="32"/>
  <c r="IN9" i="32"/>
  <c r="IM9" i="32"/>
  <c r="IL9" i="32"/>
  <c r="IK9" i="32"/>
  <c r="IJ9" i="32"/>
  <c r="II9" i="32"/>
  <c r="IH9" i="32"/>
  <c r="IG9" i="32"/>
  <c r="IF9" i="32"/>
  <c r="IE9" i="32"/>
  <c r="ID9" i="32"/>
  <c r="IC9" i="32"/>
  <c r="IB9" i="32"/>
  <c r="IA9" i="32"/>
  <c r="HZ9" i="32"/>
  <c r="HY9" i="32"/>
  <c r="HX9" i="32"/>
  <c r="HW9" i="32"/>
  <c r="HV9" i="32"/>
  <c r="HU9" i="32"/>
  <c r="HT9" i="32"/>
  <c r="HS9" i="32"/>
  <c r="HR9" i="32"/>
  <c r="HQ9" i="32"/>
  <c r="HP9" i="32"/>
  <c r="HO9" i="32"/>
  <c r="HN9" i="32"/>
  <c r="HM9" i="32"/>
  <c r="HL9" i="32"/>
  <c r="HK9" i="32"/>
  <c r="HJ9" i="32"/>
  <c r="HI9" i="32"/>
  <c r="HH9" i="32"/>
  <c r="HG9" i="32"/>
  <c r="HF9" i="32"/>
  <c r="HE9" i="32"/>
  <c r="HD9" i="32"/>
  <c r="HC9" i="32"/>
  <c r="HB9" i="32"/>
  <c r="HA9" i="32"/>
  <c r="GZ9" i="32"/>
  <c r="GY9" i="32"/>
  <c r="GX9" i="32"/>
  <c r="GW9" i="32"/>
  <c r="GV9" i="32"/>
  <c r="GU9" i="32"/>
  <c r="GT9" i="32"/>
  <c r="GS9" i="32"/>
  <c r="GR9" i="32"/>
  <c r="GQ9" i="32"/>
  <c r="GP9" i="32"/>
  <c r="GO9" i="32"/>
  <c r="GN9" i="32"/>
  <c r="GM9" i="32"/>
  <c r="GL9" i="32"/>
  <c r="GK9" i="32"/>
  <c r="GJ9" i="32"/>
  <c r="GI9" i="32"/>
  <c r="GH9" i="32"/>
  <c r="GG9" i="32"/>
  <c r="GF9" i="32"/>
  <c r="GE9" i="32"/>
  <c r="GD9" i="32"/>
  <c r="GC9" i="32"/>
  <c r="GB9" i="32"/>
  <c r="GA9" i="32"/>
  <c r="FZ9" i="32"/>
  <c r="FY9" i="32"/>
  <c r="FX9" i="32"/>
  <c r="FW9" i="32"/>
  <c r="FV9" i="32"/>
  <c r="FU9" i="32"/>
  <c r="FT9" i="32"/>
  <c r="FS9" i="32"/>
  <c r="FR9" i="32"/>
  <c r="FQ9" i="32"/>
  <c r="FP9" i="32"/>
  <c r="FO9" i="32"/>
  <c r="FN9" i="32"/>
  <c r="FM9" i="32"/>
  <c r="FL9" i="32"/>
  <c r="FK9" i="32"/>
  <c r="FJ9" i="32"/>
  <c r="FI9" i="32"/>
  <c r="FH9" i="32"/>
  <c r="FG9" i="32"/>
  <c r="FF9" i="32"/>
  <c r="FE9" i="32"/>
  <c r="FD9" i="32"/>
  <c r="FC9" i="32"/>
  <c r="FB9" i="32"/>
  <c r="FA9" i="32"/>
  <c r="EZ9" i="32"/>
  <c r="EY9" i="32"/>
  <c r="EX9" i="32"/>
  <c r="EW9" i="32"/>
  <c r="EV9" i="32"/>
  <c r="EU9" i="32"/>
  <c r="ET9" i="32"/>
  <c r="ES9" i="32"/>
  <c r="ER9" i="32"/>
  <c r="EQ9" i="32"/>
  <c r="EP9" i="32"/>
  <c r="EO9" i="32"/>
  <c r="EN9" i="32"/>
  <c r="EM9" i="32"/>
  <c r="EL9" i="32"/>
  <c r="EK9" i="32"/>
  <c r="EJ9" i="32"/>
  <c r="EI9" i="32"/>
  <c r="EH9" i="32"/>
  <c r="EG9" i="32"/>
  <c r="EF9" i="32"/>
  <c r="EE9" i="32"/>
  <c r="ED9" i="32"/>
  <c r="EC9" i="32"/>
  <c r="EB9" i="32"/>
  <c r="EA9" i="32"/>
  <c r="DZ9" i="32"/>
  <c r="DY9" i="32"/>
  <c r="DX9" i="32"/>
  <c r="DW9" i="32"/>
  <c r="DV9" i="32"/>
  <c r="DU9" i="32"/>
  <c r="DT9" i="32"/>
  <c r="DS9" i="32"/>
  <c r="DR9" i="32"/>
  <c r="DQ9" i="32"/>
  <c r="DP9" i="32"/>
  <c r="DO9" i="32"/>
  <c r="DN9" i="32"/>
  <c r="DM9" i="32"/>
  <c r="DL9" i="32"/>
  <c r="DK9" i="32"/>
  <c r="DJ9" i="32"/>
  <c r="DI9" i="32"/>
  <c r="DH9" i="32"/>
  <c r="DG9" i="32"/>
  <c r="DF9" i="32"/>
  <c r="DE9" i="32"/>
  <c r="DD9" i="32"/>
  <c r="DC9" i="32"/>
  <c r="DB9" i="32"/>
  <c r="DA9" i="32"/>
  <c r="CZ9" i="32"/>
  <c r="CY9" i="32"/>
  <c r="CX9" i="32"/>
  <c r="CW9" i="32"/>
  <c r="CV9" i="32"/>
  <c r="CU9" i="32"/>
  <c r="CT9" i="32"/>
  <c r="CS9" i="32"/>
  <c r="CR9" i="32"/>
  <c r="CQ9" i="32"/>
  <c r="CP9" i="32"/>
  <c r="CO9" i="32"/>
  <c r="CN9" i="32"/>
  <c r="CM9" i="32"/>
  <c r="CL9" i="32"/>
  <c r="CK9" i="32"/>
  <c r="CJ9" i="32"/>
  <c r="CI9" i="32"/>
  <c r="CH9" i="32"/>
  <c r="CG9" i="32"/>
  <c r="CF9" i="32"/>
  <c r="CE9" i="32"/>
  <c r="CD9" i="32"/>
  <c r="CC9" i="32"/>
  <c r="CB9" i="32"/>
  <c r="CA9" i="32"/>
  <c r="BZ9" i="32"/>
  <c r="BY9" i="32"/>
  <c r="BX9" i="32"/>
  <c r="BW9" i="32"/>
  <c r="BV9" i="32"/>
  <c r="BU9" i="32"/>
  <c r="BT9" i="32"/>
  <c r="BS9" i="32"/>
  <c r="BR9" i="32"/>
  <c r="BQ9" i="32"/>
  <c r="BP9" i="32"/>
  <c r="BO9" i="32"/>
  <c r="BN9" i="32"/>
  <c r="BM9" i="32"/>
  <c r="BL9" i="32"/>
  <c r="BK9" i="32"/>
  <c r="BJ9" i="32"/>
  <c r="BI9" i="32"/>
  <c r="BH9" i="32"/>
  <c r="BG9" i="32"/>
  <c r="BF9" i="32"/>
  <c r="BE9" i="32"/>
  <c r="BD9" i="32"/>
  <c r="BC9" i="32"/>
  <c r="BB9" i="32"/>
  <c r="BA9" i="32"/>
  <c r="AZ9" i="32"/>
  <c r="AY9" i="32"/>
  <c r="AX9" i="32"/>
  <c r="AW9" i="32"/>
  <c r="AV9" i="32"/>
  <c r="AU9" i="32"/>
  <c r="AT9" i="32"/>
  <c r="AS9" i="32"/>
  <c r="AR9" i="32"/>
  <c r="AQ9" i="32"/>
  <c r="AP9" i="32"/>
  <c r="AO9" i="32"/>
  <c r="AN9" i="32"/>
  <c r="AM9" i="32"/>
  <c r="AL9" i="32"/>
  <c r="AK9" i="32"/>
  <c r="AJ9" i="32"/>
  <c r="AI9" i="32"/>
  <c r="AH9" i="32"/>
  <c r="AG9" i="32"/>
  <c r="AF9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NH10" i="31"/>
  <c r="NG10" i="31"/>
  <c r="NF10" i="31"/>
  <c r="NE10" i="31"/>
  <c r="ND10" i="31"/>
  <c r="NC10" i="31"/>
  <c r="NB10" i="31"/>
  <c r="NA10" i="31"/>
  <c r="MZ10" i="31"/>
  <c r="MY10" i="31"/>
  <c r="MX10" i="31"/>
  <c r="MW10" i="31"/>
  <c r="MV10" i="31"/>
  <c r="MU10" i="31"/>
  <c r="MT10" i="31"/>
  <c r="MS10" i="31"/>
  <c r="MR10" i="31"/>
  <c r="MQ10" i="31"/>
  <c r="MP10" i="31"/>
  <c r="MO10" i="31"/>
  <c r="MN10" i="31"/>
  <c r="MM10" i="31"/>
  <c r="ML10" i="31"/>
  <c r="MK10" i="31"/>
  <c r="MJ10" i="31"/>
  <c r="MI10" i="31"/>
  <c r="MH10" i="31"/>
  <c r="MG10" i="31"/>
  <c r="MF10" i="31"/>
  <c r="ME10" i="31"/>
  <c r="MD10" i="31"/>
  <c r="MC10" i="31"/>
  <c r="MB10" i="31"/>
  <c r="MA10" i="31"/>
  <c r="LZ10" i="31"/>
  <c r="LY10" i="31"/>
  <c r="LX10" i="31"/>
  <c r="LW10" i="31"/>
  <c r="LV10" i="31"/>
  <c r="LU10" i="31"/>
  <c r="LT10" i="31"/>
  <c r="LS10" i="31"/>
  <c r="LR10" i="31"/>
  <c r="LQ10" i="31"/>
  <c r="LP10" i="31"/>
  <c r="LO10" i="31"/>
  <c r="LN10" i="31"/>
  <c r="LM10" i="31"/>
  <c r="LL10" i="31"/>
  <c r="LK10" i="31"/>
  <c r="LJ10" i="31"/>
  <c r="LI10" i="31"/>
  <c r="LH10" i="31"/>
  <c r="LG10" i="31"/>
  <c r="LF10" i="31"/>
  <c r="LE10" i="31"/>
  <c r="LD10" i="31"/>
  <c r="LC10" i="31"/>
  <c r="LB10" i="31"/>
  <c r="LA10" i="31"/>
  <c r="KZ10" i="31"/>
  <c r="KY10" i="31"/>
  <c r="KX10" i="31"/>
  <c r="KW10" i="31"/>
  <c r="KV10" i="31"/>
  <c r="KU10" i="31"/>
  <c r="KT10" i="31"/>
  <c r="KS10" i="31"/>
  <c r="KR10" i="31"/>
  <c r="KQ10" i="31"/>
  <c r="KP10" i="31"/>
  <c r="KO10" i="31"/>
  <c r="KN10" i="31"/>
  <c r="KM10" i="31"/>
  <c r="KL10" i="31"/>
  <c r="KK10" i="31"/>
  <c r="KJ10" i="31"/>
  <c r="KI10" i="31"/>
  <c r="KH10" i="31"/>
  <c r="KG10" i="31"/>
  <c r="KF10" i="31"/>
  <c r="KE10" i="31"/>
  <c r="KD10" i="31"/>
  <c r="KC10" i="31"/>
  <c r="KB10" i="31"/>
  <c r="KA10" i="31"/>
  <c r="JZ10" i="31"/>
  <c r="JY10" i="31"/>
  <c r="JX10" i="31"/>
  <c r="JW10" i="31"/>
  <c r="JV10" i="31"/>
  <c r="JU10" i="31"/>
  <c r="JT10" i="31"/>
  <c r="JS10" i="31"/>
  <c r="JR10" i="31"/>
  <c r="JQ10" i="31"/>
  <c r="JP10" i="31"/>
  <c r="JO10" i="31"/>
  <c r="JN10" i="31"/>
  <c r="JM10" i="31"/>
  <c r="JL10" i="31"/>
  <c r="JK10" i="31"/>
  <c r="JJ10" i="31"/>
  <c r="JI10" i="31"/>
  <c r="JH10" i="31"/>
  <c r="JG10" i="31"/>
  <c r="JF10" i="31"/>
  <c r="JE10" i="31"/>
  <c r="JD10" i="31"/>
  <c r="JC10" i="31"/>
  <c r="JB10" i="31"/>
  <c r="JA10" i="31"/>
  <c r="IZ10" i="31"/>
  <c r="IY10" i="31"/>
  <c r="IX10" i="31"/>
  <c r="IW10" i="31"/>
  <c r="IV10" i="31"/>
  <c r="IU10" i="31"/>
  <c r="IT10" i="31"/>
  <c r="IS10" i="31"/>
  <c r="IR10" i="31"/>
  <c r="IQ10" i="31"/>
  <c r="IP10" i="31"/>
  <c r="IO10" i="31"/>
  <c r="IN10" i="31"/>
  <c r="IM10" i="31"/>
  <c r="IL10" i="31"/>
  <c r="IK10" i="31"/>
  <c r="IJ10" i="31"/>
  <c r="II10" i="31"/>
  <c r="IH10" i="31"/>
  <c r="IG10" i="31"/>
  <c r="IF10" i="31"/>
  <c r="IE10" i="31"/>
  <c r="ID10" i="31"/>
  <c r="IC10" i="31"/>
  <c r="IB10" i="31"/>
  <c r="IA10" i="31"/>
  <c r="HZ10" i="31"/>
  <c r="HY10" i="31"/>
  <c r="HX10" i="31"/>
  <c r="HW10" i="31"/>
  <c r="HV10" i="31"/>
  <c r="HU10" i="31"/>
  <c r="HT10" i="31"/>
  <c r="HS10" i="31"/>
  <c r="HR10" i="31"/>
  <c r="HQ10" i="31"/>
  <c r="HP10" i="31"/>
  <c r="HO10" i="31"/>
  <c r="HN10" i="31"/>
  <c r="HM10" i="31"/>
  <c r="HL10" i="31"/>
  <c r="HK10" i="31"/>
  <c r="HJ10" i="31"/>
  <c r="HI10" i="31"/>
  <c r="HH10" i="31"/>
  <c r="HG10" i="31"/>
  <c r="HF10" i="31"/>
  <c r="HE10" i="31"/>
  <c r="HD10" i="31"/>
  <c r="HC10" i="31"/>
  <c r="HB10" i="31"/>
  <c r="HA10" i="31"/>
  <c r="GZ10" i="31"/>
  <c r="GY10" i="31"/>
  <c r="GX10" i="31"/>
  <c r="GW10" i="31"/>
  <c r="GV10" i="31"/>
  <c r="GU10" i="31"/>
  <c r="GT10" i="31"/>
  <c r="GS10" i="31"/>
  <c r="GR10" i="31"/>
  <c r="GQ10" i="31"/>
  <c r="GP10" i="31"/>
  <c r="GO10" i="31"/>
  <c r="GN10" i="31"/>
  <c r="GM10" i="31"/>
  <c r="GL10" i="31"/>
  <c r="GK10" i="31"/>
  <c r="GJ10" i="31"/>
  <c r="GI10" i="31"/>
  <c r="GH10" i="31"/>
  <c r="GG10" i="31"/>
  <c r="GF10" i="31"/>
  <c r="GE10" i="31"/>
  <c r="GD10" i="31"/>
  <c r="GC10" i="31"/>
  <c r="GB10" i="31"/>
  <c r="GA10" i="31"/>
  <c r="FZ10" i="31"/>
  <c r="FY10" i="31"/>
  <c r="FX10" i="31"/>
  <c r="FW10" i="31"/>
  <c r="FV10" i="31"/>
  <c r="FU10" i="31"/>
  <c r="FT10" i="31"/>
  <c r="FS10" i="31"/>
  <c r="FR10" i="31"/>
  <c r="FQ10" i="31"/>
  <c r="FP10" i="31"/>
  <c r="FO10" i="31"/>
  <c r="FN10" i="31"/>
  <c r="FM10" i="31"/>
  <c r="FL10" i="31"/>
  <c r="FK10" i="31"/>
  <c r="FJ10" i="31"/>
  <c r="FI10" i="31"/>
  <c r="FH10" i="31"/>
  <c r="FG10" i="31"/>
  <c r="FF10" i="31"/>
  <c r="FE10" i="31"/>
  <c r="FD10" i="31"/>
  <c r="FC10" i="31"/>
  <c r="FB10" i="31"/>
  <c r="FA10" i="31"/>
  <c r="EZ10" i="31"/>
  <c r="EY10" i="31"/>
  <c r="EX10" i="31"/>
  <c r="EW10" i="31"/>
  <c r="EV10" i="31"/>
  <c r="EU10" i="31"/>
  <c r="ET10" i="31"/>
  <c r="ES10" i="31"/>
  <c r="ER10" i="31"/>
  <c r="EQ10" i="31"/>
  <c r="EP10" i="31"/>
  <c r="EO10" i="31"/>
  <c r="EN10" i="31"/>
  <c r="EM10" i="31"/>
  <c r="EL10" i="31"/>
  <c r="EK10" i="31"/>
  <c r="EJ10" i="31"/>
  <c r="EI10" i="31"/>
  <c r="EH10" i="31"/>
  <c r="EG10" i="31"/>
  <c r="EF10" i="31"/>
  <c r="EE10" i="31"/>
  <c r="ED10" i="31"/>
  <c r="EC10" i="31"/>
  <c r="EB10" i="31"/>
  <c r="EA10" i="31"/>
  <c r="DZ10" i="31"/>
  <c r="DY10" i="31"/>
  <c r="DX10" i="31"/>
  <c r="DW10" i="31"/>
  <c r="DV10" i="31"/>
  <c r="DU10" i="31"/>
  <c r="DT10" i="31"/>
  <c r="DS10" i="31"/>
  <c r="DR10" i="31"/>
  <c r="DQ10" i="31"/>
  <c r="DP10" i="31"/>
  <c r="DO10" i="31"/>
  <c r="DN10" i="31"/>
  <c r="DM10" i="31"/>
  <c r="DL10" i="31"/>
  <c r="DK10" i="31"/>
  <c r="DJ10" i="31"/>
  <c r="DI10" i="31"/>
  <c r="DH10" i="31"/>
  <c r="DG10" i="31"/>
  <c r="DF10" i="31"/>
  <c r="DE10" i="31"/>
  <c r="DD10" i="31"/>
  <c r="DC10" i="31"/>
  <c r="DB10" i="31"/>
  <c r="DA10" i="31"/>
  <c r="CZ10" i="31"/>
  <c r="CY10" i="31"/>
  <c r="CX10" i="31"/>
  <c r="CW10" i="31"/>
  <c r="CV10" i="31"/>
  <c r="CU10" i="31"/>
  <c r="CT10" i="31"/>
  <c r="CS10" i="31"/>
  <c r="CR10" i="31"/>
  <c r="CQ10" i="31"/>
  <c r="CP10" i="31"/>
  <c r="CO10" i="31"/>
  <c r="CN10" i="31"/>
  <c r="CM10" i="31"/>
  <c r="CL10" i="31"/>
  <c r="CK10" i="31"/>
  <c r="CJ10" i="31"/>
  <c r="CI10" i="31"/>
  <c r="CH10" i="31"/>
  <c r="CG10" i="31"/>
  <c r="CF10" i="31"/>
  <c r="CE10" i="31"/>
  <c r="CD10" i="31"/>
  <c r="CC10" i="31"/>
  <c r="CB10" i="31"/>
  <c r="CA10" i="31"/>
  <c r="BZ10" i="31"/>
  <c r="BY10" i="31"/>
  <c r="BX10" i="31"/>
  <c r="BW10" i="31"/>
  <c r="BV10" i="31"/>
  <c r="BU10" i="31"/>
  <c r="BT10" i="31"/>
  <c r="BS10" i="31"/>
  <c r="BR10" i="31"/>
  <c r="BQ10" i="31"/>
  <c r="BP10" i="31"/>
  <c r="BO10" i="31"/>
  <c r="BN10" i="31"/>
  <c r="BM10" i="31"/>
  <c r="BL10" i="31"/>
  <c r="BK10" i="31"/>
  <c r="BJ10" i="31"/>
  <c r="BI10" i="31"/>
  <c r="BH10" i="31"/>
  <c r="BG10" i="31"/>
  <c r="BF10" i="31"/>
  <c r="BE10" i="31"/>
  <c r="BD10" i="31"/>
  <c r="BC10" i="31"/>
  <c r="BB10" i="31"/>
  <c r="BA10" i="31"/>
  <c r="AZ10" i="31"/>
  <c r="AY10" i="31"/>
  <c r="AX10" i="31"/>
  <c r="AW10" i="31"/>
  <c r="AV10" i="31"/>
  <c r="AU10" i="31"/>
  <c r="AT10" i="31"/>
  <c r="AS10" i="31"/>
  <c r="AR10" i="31"/>
  <c r="AQ10" i="31"/>
  <c r="AP10" i="31"/>
  <c r="AO10" i="31"/>
  <c r="AN10" i="31"/>
  <c r="AM10" i="31"/>
  <c r="AL10" i="31"/>
  <c r="AK10" i="31"/>
  <c r="AJ10" i="31"/>
  <c r="AI10" i="31"/>
  <c r="AH10" i="31"/>
  <c r="AG10" i="31"/>
  <c r="AF10" i="31"/>
  <c r="AE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NH9" i="31"/>
  <c r="NG9" i="31"/>
  <c r="NF9" i="31"/>
  <c r="NE9" i="31"/>
  <c r="ND9" i="31"/>
  <c r="NC9" i="31"/>
  <c r="NB9" i="31"/>
  <c r="NA9" i="31"/>
  <c r="MZ9" i="31"/>
  <c r="MY9" i="31"/>
  <c r="MX9" i="31"/>
  <c r="MW9" i="31"/>
  <c r="MV9" i="31"/>
  <c r="MU9" i="31"/>
  <c r="MT9" i="31"/>
  <c r="MS9" i="31"/>
  <c r="MR9" i="31"/>
  <c r="MQ9" i="31"/>
  <c r="MP9" i="31"/>
  <c r="MO9" i="31"/>
  <c r="MN9" i="31"/>
  <c r="MM9" i="31"/>
  <c r="ML9" i="31"/>
  <c r="MK9" i="31"/>
  <c r="MJ9" i="31"/>
  <c r="MI9" i="31"/>
  <c r="MH9" i="31"/>
  <c r="MG9" i="31"/>
  <c r="MF9" i="31"/>
  <c r="ME9" i="31"/>
  <c r="MD9" i="31"/>
  <c r="MC9" i="31"/>
  <c r="MB9" i="31"/>
  <c r="MA9" i="31"/>
  <c r="LZ9" i="31"/>
  <c r="LY9" i="31"/>
  <c r="LX9" i="31"/>
  <c r="LW9" i="31"/>
  <c r="LV9" i="31"/>
  <c r="LU9" i="31"/>
  <c r="LT9" i="31"/>
  <c r="LS9" i="31"/>
  <c r="LR9" i="31"/>
  <c r="LQ9" i="31"/>
  <c r="LP9" i="31"/>
  <c r="LO9" i="31"/>
  <c r="LN9" i="31"/>
  <c r="LM9" i="31"/>
  <c r="LL9" i="31"/>
  <c r="LK9" i="31"/>
  <c r="LJ9" i="31"/>
  <c r="LI9" i="31"/>
  <c r="LH9" i="31"/>
  <c r="LG9" i="31"/>
  <c r="LF9" i="31"/>
  <c r="LE9" i="31"/>
  <c r="LD9" i="31"/>
  <c r="LC9" i="31"/>
  <c r="LB9" i="31"/>
  <c r="LA9" i="31"/>
  <c r="KZ9" i="31"/>
  <c r="KY9" i="31"/>
  <c r="KX9" i="31"/>
  <c r="KW9" i="31"/>
  <c r="KV9" i="31"/>
  <c r="KU9" i="31"/>
  <c r="KT9" i="31"/>
  <c r="KS9" i="31"/>
  <c r="KR9" i="31"/>
  <c r="KQ9" i="31"/>
  <c r="KP9" i="31"/>
  <c r="KO9" i="31"/>
  <c r="KN9" i="31"/>
  <c r="KM9" i="31"/>
  <c r="KL9" i="31"/>
  <c r="KK9" i="31"/>
  <c r="KJ9" i="31"/>
  <c r="KI9" i="31"/>
  <c r="KH9" i="31"/>
  <c r="KG9" i="31"/>
  <c r="KF9" i="31"/>
  <c r="KE9" i="31"/>
  <c r="KD9" i="31"/>
  <c r="KC9" i="31"/>
  <c r="KB9" i="31"/>
  <c r="KA9" i="31"/>
  <c r="JZ9" i="31"/>
  <c r="JY9" i="31"/>
  <c r="JX9" i="31"/>
  <c r="JW9" i="31"/>
  <c r="JV9" i="31"/>
  <c r="JU9" i="31"/>
  <c r="JT9" i="31"/>
  <c r="JS9" i="31"/>
  <c r="JR9" i="31"/>
  <c r="JQ9" i="31"/>
  <c r="JP9" i="31"/>
  <c r="JO9" i="31"/>
  <c r="JN9" i="31"/>
  <c r="JM9" i="31"/>
  <c r="JL9" i="31"/>
  <c r="JK9" i="31"/>
  <c r="JJ9" i="31"/>
  <c r="JI9" i="31"/>
  <c r="JH9" i="31"/>
  <c r="JG9" i="31"/>
  <c r="JF9" i="31"/>
  <c r="JE9" i="31"/>
  <c r="JD9" i="31"/>
  <c r="JC9" i="31"/>
  <c r="JB9" i="31"/>
  <c r="JA9" i="31"/>
  <c r="IZ9" i="31"/>
  <c r="IY9" i="31"/>
  <c r="IX9" i="31"/>
  <c r="IW9" i="31"/>
  <c r="IV9" i="31"/>
  <c r="IU9" i="31"/>
  <c r="IT9" i="31"/>
  <c r="IS9" i="31"/>
  <c r="IR9" i="31"/>
  <c r="IQ9" i="31"/>
  <c r="IP9" i="31"/>
  <c r="IO9" i="31"/>
  <c r="IN9" i="31"/>
  <c r="IM9" i="31"/>
  <c r="IL9" i="31"/>
  <c r="IK9" i="31"/>
  <c r="IJ9" i="31"/>
  <c r="II9" i="31"/>
  <c r="IH9" i="31"/>
  <c r="IG9" i="31"/>
  <c r="IF9" i="31"/>
  <c r="IE9" i="31"/>
  <c r="ID9" i="31"/>
  <c r="IC9" i="31"/>
  <c r="IB9" i="31"/>
  <c r="IA9" i="31"/>
  <c r="HZ9" i="31"/>
  <c r="HY9" i="31"/>
  <c r="HX9" i="31"/>
  <c r="HW9" i="31"/>
  <c r="HV9" i="31"/>
  <c r="HU9" i="31"/>
  <c r="HT9" i="31"/>
  <c r="HS9" i="31"/>
  <c r="HR9" i="31"/>
  <c r="HQ9" i="31"/>
  <c r="HP9" i="31"/>
  <c r="HO9" i="31"/>
  <c r="HN9" i="31"/>
  <c r="HM9" i="31"/>
  <c r="HL9" i="31"/>
  <c r="HK9" i="31"/>
  <c r="HJ9" i="31"/>
  <c r="HI9" i="31"/>
  <c r="HH9" i="31"/>
  <c r="HG9" i="31"/>
  <c r="HF9" i="31"/>
  <c r="HE9" i="31"/>
  <c r="HD9" i="31"/>
  <c r="HC9" i="31"/>
  <c r="HB9" i="31"/>
  <c r="HA9" i="31"/>
  <c r="GZ9" i="31"/>
  <c r="GY9" i="31"/>
  <c r="GX9" i="31"/>
  <c r="GW9" i="31"/>
  <c r="GV9" i="31"/>
  <c r="GU9" i="31"/>
  <c r="GT9" i="31"/>
  <c r="GS9" i="31"/>
  <c r="GR9" i="31"/>
  <c r="GQ9" i="31"/>
  <c r="GP9" i="31"/>
  <c r="GO9" i="31"/>
  <c r="GN9" i="31"/>
  <c r="GM9" i="31"/>
  <c r="GL9" i="31"/>
  <c r="GK9" i="31"/>
  <c r="GJ9" i="31"/>
  <c r="GI9" i="31"/>
  <c r="GH9" i="31"/>
  <c r="GG9" i="31"/>
  <c r="GF9" i="31"/>
  <c r="GE9" i="31"/>
  <c r="GD9" i="31"/>
  <c r="GC9" i="31"/>
  <c r="GB9" i="31"/>
  <c r="GA9" i="31"/>
  <c r="FZ9" i="31"/>
  <c r="FY9" i="31"/>
  <c r="FX9" i="31"/>
  <c r="FW9" i="31"/>
  <c r="FV9" i="31"/>
  <c r="FU9" i="31"/>
  <c r="FT9" i="31"/>
  <c r="FS9" i="31"/>
  <c r="FR9" i="31"/>
  <c r="FQ9" i="31"/>
  <c r="FP9" i="31"/>
  <c r="FO9" i="31"/>
  <c r="FN9" i="31"/>
  <c r="FM9" i="31"/>
  <c r="FL9" i="31"/>
  <c r="FK9" i="31"/>
  <c r="FJ9" i="31"/>
  <c r="FI9" i="31"/>
  <c r="FH9" i="31"/>
  <c r="FG9" i="31"/>
  <c r="FF9" i="31"/>
  <c r="FE9" i="31"/>
  <c r="FD9" i="31"/>
  <c r="FC9" i="31"/>
  <c r="FB9" i="31"/>
  <c r="FA9" i="31"/>
  <c r="EZ9" i="31"/>
  <c r="EY9" i="31"/>
  <c r="EX9" i="31"/>
  <c r="EW9" i="31"/>
  <c r="EV9" i="31"/>
  <c r="EU9" i="31"/>
  <c r="ET9" i="31"/>
  <c r="ES9" i="31"/>
  <c r="ER9" i="31"/>
  <c r="EQ9" i="31"/>
  <c r="EP9" i="31"/>
  <c r="EO9" i="31"/>
  <c r="EN9" i="31"/>
  <c r="EM9" i="31"/>
  <c r="EL9" i="31"/>
  <c r="EK9" i="31"/>
  <c r="EJ9" i="31"/>
  <c r="EI9" i="31"/>
  <c r="EH9" i="31"/>
  <c r="EG9" i="31"/>
  <c r="EF9" i="31"/>
  <c r="EE9" i="31"/>
  <c r="ED9" i="31"/>
  <c r="EC9" i="31"/>
  <c r="EB9" i="31"/>
  <c r="EA9" i="31"/>
  <c r="DZ9" i="31"/>
  <c r="DY9" i="31"/>
  <c r="DX9" i="31"/>
  <c r="DW9" i="31"/>
  <c r="DV9" i="31"/>
  <c r="DU9" i="31"/>
  <c r="DT9" i="31"/>
  <c r="DS9" i="31"/>
  <c r="DR9" i="31"/>
  <c r="DQ9" i="31"/>
  <c r="DP9" i="31"/>
  <c r="DO9" i="31"/>
  <c r="DN9" i="31"/>
  <c r="DM9" i="31"/>
  <c r="DL9" i="31"/>
  <c r="DK9" i="31"/>
  <c r="DJ9" i="31"/>
  <c r="DI9" i="31"/>
  <c r="DH9" i="31"/>
  <c r="DG9" i="31"/>
  <c r="DF9" i="31"/>
  <c r="DE9" i="31"/>
  <c r="DD9" i="31"/>
  <c r="DC9" i="31"/>
  <c r="DB9" i="31"/>
  <c r="DA9" i="31"/>
  <c r="CZ9" i="31"/>
  <c r="CY9" i="31"/>
  <c r="CX9" i="31"/>
  <c r="CW9" i="31"/>
  <c r="CV9" i="31"/>
  <c r="CU9" i="31"/>
  <c r="CT9" i="31"/>
  <c r="CS9" i="31"/>
  <c r="CR9" i="31"/>
  <c r="CQ9" i="31"/>
  <c r="CP9" i="31"/>
  <c r="CO9" i="31"/>
  <c r="CN9" i="31"/>
  <c r="CM9" i="31"/>
  <c r="CL9" i="31"/>
  <c r="CK9" i="31"/>
  <c r="CJ9" i="31"/>
  <c r="CI9" i="31"/>
  <c r="CH9" i="31"/>
  <c r="CG9" i="31"/>
  <c r="CF9" i="31"/>
  <c r="CE9" i="31"/>
  <c r="CD9" i="31"/>
  <c r="CC9" i="31"/>
  <c r="CB9" i="31"/>
  <c r="CA9" i="31"/>
  <c r="BZ9" i="31"/>
  <c r="BY9" i="31"/>
  <c r="BX9" i="31"/>
  <c r="BW9" i="31"/>
  <c r="BV9" i="31"/>
  <c r="BU9" i="31"/>
  <c r="BT9" i="31"/>
  <c r="BS9" i="31"/>
  <c r="BR9" i="31"/>
  <c r="BQ9" i="31"/>
  <c r="BP9" i="31"/>
  <c r="BO9" i="31"/>
  <c r="BN9" i="31"/>
  <c r="BM9" i="31"/>
  <c r="BL9" i="31"/>
  <c r="BK9" i="31"/>
  <c r="BJ9" i="31"/>
  <c r="BI9" i="31"/>
  <c r="BH9" i="31"/>
  <c r="BG9" i="31"/>
  <c r="BF9" i="31"/>
  <c r="BE9" i="31"/>
  <c r="BD9" i="31"/>
  <c r="BC9" i="31"/>
  <c r="BB9" i="31"/>
  <c r="BA9" i="31"/>
  <c r="AZ9" i="31"/>
  <c r="AY9" i="31"/>
  <c r="AX9" i="31"/>
  <c r="AW9" i="31"/>
  <c r="AV9" i="31"/>
  <c r="AU9" i="31"/>
  <c r="AT9" i="31"/>
  <c r="AS9" i="31"/>
  <c r="AR9" i="31"/>
  <c r="AQ9" i="31"/>
  <c r="AP9" i="31"/>
  <c r="AO9" i="31"/>
  <c r="AN9" i="31"/>
  <c r="AM9" i="31"/>
  <c r="AL9" i="31"/>
  <c r="AK9" i="31"/>
  <c r="AJ9" i="31"/>
  <c r="AI9" i="31"/>
  <c r="AH9" i="31"/>
  <c r="AG9" i="31"/>
  <c r="AF9" i="31"/>
  <c r="AE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NH10" i="29"/>
  <c r="NG10" i="29"/>
  <c r="NF10" i="29"/>
  <c r="NE10" i="29"/>
  <c r="ND10" i="29"/>
  <c r="NC10" i="29"/>
  <c r="NB10" i="29"/>
  <c r="NA10" i="29"/>
  <c r="MZ10" i="29"/>
  <c r="MY10" i="29"/>
  <c r="MX10" i="29"/>
  <c r="MW10" i="29"/>
  <c r="MV10" i="29"/>
  <c r="MU10" i="29"/>
  <c r="MT10" i="29"/>
  <c r="MS10" i="29"/>
  <c r="MR10" i="29"/>
  <c r="MQ10" i="29"/>
  <c r="MP10" i="29"/>
  <c r="MO10" i="29"/>
  <c r="MN10" i="29"/>
  <c r="MM10" i="29"/>
  <c r="ML10" i="29"/>
  <c r="MK10" i="29"/>
  <c r="MJ10" i="29"/>
  <c r="MI10" i="29"/>
  <c r="MH10" i="29"/>
  <c r="MG10" i="29"/>
  <c r="MF10" i="29"/>
  <c r="ME10" i="29"/>
  <c r="MD10" i="29"/>
  <c r="MC10" i="29"/>
  <c r="MB10" i="29"/>
  <c r="MA10" i="29"/>
  <c r="LZ10" i="29"/>
  <c r="LY10" i="29"/>
  <c r="LX10" i="29"/>
  <c r="LW10" i="29"/>
  <c r="LV10" i="29"/>
  <c r="LU10" i="29"/>
  <c r="LT10" i="29"/>
  <c r="LS10" i="29"/>
  <c r="LR10" i="29"/>
  <c r="LQ10" i="29"/>
  <c r="LP10" i="29"/>
  <c r="LO10" i="29"/>
  <c r="LN10" i="29"/>
  <c r="LM10" i="29"/>
  <c r="LL10" i="29"/>
  <c r="LK10" i="29"/>
  <c r="LJ10" i="29"/>
  <c r="LI10" i="29"/>
  <c r="LH10" i="29"/>
  <c r="LG10" i="29"/>
  <c r="LF10" i="29"/>
  <c r="LE10" i="29"/>
  <c r="LD10" i="29"/>
  <c r="LC10" i="29"/>
  <c r="LB10" i="29"/>
  <c r="LA10" i="29"/>
  <c r="KZ10" i="29"/>
  <c r="KY10" i="29"/>
  <c r="KX10" i="29"/>
  <c r="KW10" i="29"/>
  <c r="KV10" i="29"/>
  <c r="KU10" i="29"/>
  <c r="KT10" i="29"/>
  <c r="KS10" i="29"/>
  <c r="KR10" i="29"/>
  <c r="KQ10" i="29"/>
  <c r="KP10" i="29"/>
  <c r="KO10" i="29"/>
  <c r="KN10" i="29"/>
  <c r="KM10" i="29"/>
  <c r="KL10" i="29"/>
  <c r="KK10" i="29"/>
  <c r="KJ10" i="29"/>
  <c r="KI10" i="29"/>
  <c r="KH10" i="29"/>
  <c r="KG10" i="29"/>
  <c r="KF10" i="29"/>
  <c r="KE10" i="29"/>
  <c r="KD10" i="29"/>
  <c r="KC10" i="29"/>
  <c r="KB10" i="29"/>
  <c r="KA10" i="29"/>
  <c r="JZ10" i="29"/>
  <c r="JY10" i="29"/>
  <c r="JX10" i="29"/>
  <c r="JW10" i="29"/>
  <c r="JV10" i="29"/>
  <c r="JU10" i="29"/>
  <c r="JT10" i="29"/>
  <c r="JS10" i="29"/>
  <c r="JR10" i="29"/>
  <c r="JQ10" i="29"/>
  <c r="JP10" i="29"/>
  <c r="JO10" i="29"/>
  <c r="JN10" i="29"/>
  <c r="JM10" i="29"/>
  <c r="JL10" i="29"/>
  <c r="JK10" i="29"/>
  <c r="JJ10" i="29"/>
  <c r="JI10" i="29"/>
  <c r="JH10" i="29"/>
  <c r="JG10" i="29"/>
  <c r="JF10" i="29"/>
  <c r="JE10" i="29"/>
  <c r="JD10" i="29"/>
  <c r="JC10" i="29"/>
  <c r="JB10" i="29"/>
  <c r="JA10" i="29"/>
  <c r="IZ10" i="29"/>
  <c r="IY10" i="29"/>
  <c r="IX10" i="29"/>
  <c r="IW10" i="29"/>
  <c r="IV10" i="29"/>
  <c r="IU10" i="29"/>
  <c r="IT10" i="29"/>
  <c r="IS10" i="29"/>
  <c r="IR10" i="29"/>
  <c r="IQ10" i="29"/>
  <c r="IP10" i="29"/>
  <c r="IO10" i="29"/>
  <c r="IN10" i="29"/>
  <c r="IM10" i="29"/>
  <c r="IL10" i="29"/>
  <c r="IK10" i="29"/>
  <c r="IJ10" i="29"/>
  <c r="II10" i="29"/>
  <c r="IH10" i="29"/>
  <c r="IG10" i="29"/>
  <c r="IF10" i="29"/>
  <c r="IE10" i="29"/>
  <c r="ID10" i="29"/>
  <c r="IC10" i="29"/>
  <c r="IB10" i="29"/>
  <c r="IA10" i="29"/>
  <c r="HZ10" i="29"/>
  <c r="HY10" i="29"/>
  <c r="HX10" i="29"/>
  <c r="HW10" i="29"/>
  <c r="HV10" i="29"/>
  <c r="HU10" i="29"/>
  <c r="HT10" i="29"/>
  <c r="HS10" i="29"/>
  <c r="HR10" i="29"/>
  <c r="HQ10" i="29"/>
  <c r="HP10" i="29"/>
  <c r="HO10" i="29"/>
  <c r="HN10" i="29"/>
  <c r="HM10" i="29"/>
  <c r="HL10" i="29"/>
  <c r="HK10" i="29"/>
  <c r="HJ10" i="29"/>
  <c r="HI10" i="29"/>
  <c r="HH10" i="29"/>
  <c r="HG10" i="29"/>
  <c r="HF10" i="29"/>
  <c r="HE10" i="29"/>
  <c r="HD10" i="29"/>
  <c r="HC10" i="29"/>
  <c r="HB10" i="29"/>
  <c r="HA10" i="29"/>
  <c r="GZ10" i="29"/>
  <c r="GY10" i="29"/>
  <c r="GX10" i="29"/>
  <c r="GW10" i="29"/>
  <c r="GV10" i="29"/>
  <c r="GU10" i="29"/>
  <c r="GT10" i="29"/>
  <c r="GS10" i="29"/>
  <c r="GR10" i="29"/>
  <c r="GQ10" i="29"/>
  <c r="GP10" i="29"/>
  <c r="GO10" i="29"/>
  <c r="GN10" i="29"/>
  <c r="GM10" i="29"/>
  <c r="GL10" i="29"/>
  <c r="GK10" i="29"/>
  <c r="GJ10" i="29"/>
  <c r="GI10" i="29"/>
  <c r="GH10" i="29"/>
  <c r="GG10" i="29"/>
  <c r="GF10" i="29"/>
  <c r="GE10" i="29"/>
  <c r="GD10" i="29"/>
  <c r="GC10" i="29"/>
  <c r="GB10" i="29"/>
  <c r="GA10" i="29"/>
  <c r="FZ10" i="29"/>
  <c r="FY10" i="29"/>
  <c r="FX10" i="29"/>
  <c r="FW10" i="29"/>
  <c r="FV10" i="29"/>
  <c r="FU10" i="29"/>
  <c r="FT10" i="29"/>
  <c r="FS10" i="29"/>
  <c r="FR10" i="29"/>
  <c r="FQ10" i="29"/>
  <c r="FP10" i="29"/>
  <c r="FO10" i="29"/>
  <c r="FN10" i="29"/>
  <c r="FM10" i="29"/>
  <c r="FL10" i="29"/>
  <c r="FK10" i="29"/>
  <c r="FJ10" i="29"/>
  <c r="FI10" i="29"/>
  <c r="FH10" i="29"/>
  <c r="FG10" i="29"/>
  <c r="FF10" i="29"/>
  <c r="FE10" i="29"/>
  <c r="FD10" i="29"/>
  <c r="FC10" i="29"/>
  <c r="FB10" i="29"/>
  <c r="FA10" i="29"/>
  <c r="EZ10" i="29"/>
  <c r="EY10" i="29"/>
  <c r="EX10" i="29"/>
  <c r="EW10" i="29"/>
  <c r="EV10" i="29"/>
  <c r="EU10" i="29"/>
  <c r="ET10" i="29"/>
  <c r="ES10" i="29"/>
  <c r="ER10" i="29"/>
  <c r="EQ10" i="29"/>
  <c r="EP10" i="29"/>
  <c r="EO10" i="29"/>
  <c r="EN10" i="29"/>
  <c r="EM10" i="29"/>
  <c r="EL10" i="29"/>
  <c r="EK10" i="29"/>
  <c r="EJ10" i="29"/>
  <c r="EI10" i="29"/>
  <c r="EH10" i="29"/>
  <c r="EG10" i="29"/>
  <c r="EF10" i="29"/>
  <c r="EE10" i="29"/>
  <c r="ED10" i="29"/>
  <c r="EC10" i="29"/>
  <c r="EB10" i="29"/>
  <c r="EA10" i="29"/>
  <c r="DZ10" i="29"/>
  <c r="DY10" i="29"/>
  <c r="DX10" i="29"/>
  <c r="DW10" i="29"/>
  <c r="DV10" i="29"/>
  <c r="DU10" i="29"/>
  <c r="DT10" i="29"/>
  <c r="DS10" i="29"/>
  <c r="DR10" i="29"/>
  <c r="DQ10" i="29"/>
  <c r="DP10" i="29"/>
  <c r="DO10" i="29"/>
  <c r="DN10" i="29"/>
  <c r="DM10" i="29"/>
  <c r="DL10" i="29"/>
  <c r="DK10" i="29"/>
  <c r="DJ10" i="29"/>
  <c r="DI10" i="29"/>
  <c r="DH10" i="29"/>
  <c r="DG10" i="29"/>
  <c r="DF10" i="29"/>
  <c r="DE10" i="29"/>
  <c r="DD10" i="29"/>
  <c r="DC10" i="29"/>
  <c r="DB10" i="29"/>
  <c r="DA10" i="29"/>
  <c r="CZ10" i="29"/>
  <c r="CY10" i="29"/>
  <c r="CX10" i="29"/>
  <c r="CW10" i="29"/>
  <c r="CV10" i="29"/>
  <c r="CU10" i="29"/>
  <c r="CT10" i="29"/>
  <c r="CS10" i="29"/>
  <c r="CR10" i="29"/>
  <c r="CQ10" i="29"/>
  <c r="CP10" i="29"/>
  <c r="CO10" i="29"/>
  <c r="CN10" i="29"/>
  <c r="CM10" i="29"/>
  <c r="CL10" i="29"/>
  <c r="CK10" i="29"/>
  <c r="CJ10" i="29"/>
  <c r="CI10" i="29"/>
  <c r="CH10" i="29"/>
  <c r="CG10" i="29"/>
  <c r="CF10" i="29"/>
  <c r="CE10" i="29"/>
  <c r="CD10" i="29"/>
  <c r="CC10" i="29"/>
  <c r="CB10" i="29"/>
  <c r="CA10" i="29"/>
  <c r="BZ10" i="29"/>
  <c r="BY10" i="29"/>
  <c r="BX10" i="29"/>
  <c r="BW10" i="29"/>
  <c r="BV10" i="29"/>
  <c r="BU10" i="29"/>
  <c r="BT10" i="29"/>
  <c r="BS10" i="29"/>
  <c r="BR10" i="29"/>
  <c r="BQ10" i="29"/>
  <c r="BP10" i="29"/>
  <c r="BO10" i="29"/>
  <c r="BN10" i="29"/>
  <c r="BM10" i="29"/>
  <c r="BL10" i="29"/>
  <c r="BK10" i="29"/>
  <c r="BJ10" i="29"/>
  <c r="BI10" i="29"/>
  <c r="BH10" i="29"/>
  <c r="BG10" i="29"/>
  <c r="BF10" i="29"/>
  <c r="BE10" i="29"/>
  <c r="BD10" i="29"/>
  <c r="BC10" i="29"/>
  <c r="BB10" i="29"/>
  <c r="BA10" i="29"/>
  <c r="AZ10" i="29"/>
  <c r="AY10" i="29"/>
  <c r="AX10" i="29"/>
  <c r="AW10" i="29"/>
  <c r="AV10" i="29"/>
  <c r="AU10" i="29"/>
  <c r="AT10" i="29"/>
  <c r="AS10" i="29"/>
  <c r="AR10" i="29"/>
  <c r="AQ10" i="29"/>
  <c r="AP10" i="29"/>
  <c r="AO10" i="29"/>
  <c r="AN10" i="29"/>
  <c r="AM10" i="29"/>
  <c r="AL10" i="29"/>
  <c r="AK10" i="29"/>
  <c r="AJ10" i="29"/>
  <c r="AI10" i="29"/>
  <c r="AH10" i="29"/>
  <c r="AG10" i="29"/>
  <c r="AF10" i="29"/>
  <c r="AE10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NH9" i="29"/>
  <c r="NG9" i="29"/>
  <c r="NF9" i="29"/>
  <c r="NE9" i="29"/>
  <c r="ND9" i="29"/>
  <c r="NC9" i="29"/>
  <c r="NB9" i="29"/>
  <c r="NA9" i="29"/>
  <c r="MZ9" i="29"/>
  <c r="MY9" i="29"/>
  <c r="MX9" i="29"/>
  <c r="MW9" i="29"/>
  <c r="MV9" i="29"/>
  <c r="MU9" i="29"/>
  <c r="MT9" i="29"/>
  <c r="MS9" i="29"/>
  <c r="MR9" i="29"/>
  <c r="MQ9" i="29"/>
  <c r="MP9" i="29"/>
  <c r="MO9" i="29"/>
  <c r="MN9" i="29"/>
  <c r="MM9" i="29"/>
  <c r="ML9" i="29"/>
  <c r="MK9" i="29"/>
  <c r="MJ9" i="29"/>
  <c r="MI9" i="29"/>
  <c r="MH9" i="29"/>
  <c r="MG9" i="29"/>
  <c r="MF9" i="29"/>
  <c r="ME9" i="29"/>
  <c r="MD9" i="29"/>
  <c r="MC9" i="29"/>
  <c r="MB9" i="29"/>
  <c r="MA9" i="29"/>
  <c r="LZ9" i="29"/>
  <c r="LY9" i="29"/>
  <c r="LX9" i="29"/>
  <c r="LW9" i="29"/>
  <c r="LV9" i="29"/>
  <c r="LU9" i="29"/>
  <c r="LT9" i="29"/>
  <c r="LS9" i="29"/>
  <c r="LR9" i="29"/>
  <c r="LQ9" i="29"/>
  <c r="LP9" i="29"/>
  <c r="LO9" i="29"/>
  <c r="LN9" i="29"/>
  <c r="LM9" i="29"/>
  <c r="LL9" i="29"/>
  <c r="LK9" i="29"/>
  <c r="LJ9" i="29"/>
  <c r="LI9" i="29"/>
  <c r="LH9" i="29"/>
  <c r="LG9" i="29"/>
  <c r="LF9" i="29"/>
  <c r="LE9" i="29"/>
  <c r="LD9" i="29"/>
  <c r="LC9" i="29"/>
  <c r="LB9" i="29"/>
  <c r="LA9" i="29"/>
  <c r="KZ9" i="29"/>
  <c r="KY9" i="29"/>
  <c r="KX9" i="29"/>
  <c r="KW9" i="29"/>
  <c r="KV9" i="29"/>
  <c r="KU9" i="29"/>
  <c r="KT9" i="29"/>
  <c r="KS9" i="29"/>
  <c r="KR9" i="29"/>
  <c r="KQ9" i="29"/>
  <c r="KP9" i="29"/>
  <c r="KO9" i="29"/>
  <c r="KN9" i="29"/>
  <c r="KM9" i="29"/>
  <c r="KL9" i="29"/>
  <c r="KK9" i="29"/>
  <c r="KJ9" i="29"/>
  <c r="KI9" i="29"/>
  <c r="KH9" i="29"/>
  <c r="KG9" i="29"/>
  <c r="KF9" i="29"/>
  <c r="KE9" i="29"/>
  <c r="KD9" i="29"/>
  <c r="KC9" i="29"/>
  <c r="KB9" i="29"/>
  <c r="KA9" i="29"/>
  <c r="JZ9" i="29"/>
  <c r="JY9" i="29"/>
  <c r="JX9" i="29"/>
  <c r="JW9" i="29"/>
  <c r="JV9" i="29"/>
  <c r="JU9" i="29"/>
  <c r="JT9" i="29"/>
  <c r="JS9" i="29"/>
  <c r="JR9" i="29"/>
  <c r="JQ9" i="29"/>
  <c r="JP9" i="29"/>
  <c r="JO9" i="29"/>
  <c r="JN9" i="29"/>
  <c r="JM9" i="29"/>
  <c r="JL9" i="29"/>
  <c r="JK9" i="29"/>
  <c r="JJ9" i="29"/>
  <c r="JI9" i="29"/>
  <c r="JH9" i="29"/>
  <c r="JG9" i="29"/>
  <c r="JF9" i="29"/>
  <c r="JE9" i="29"/>
  <c r="JD9" i="29"/>
  <c r="JC9" i="29"/>
  <c r="JB9" i="29"/>
  <c r="JA9" i="29"/>
  <c r="IZ9" i="29"/>
  <c r="IY9" i="29"/>
  <c r="IX9" i="29"/>
  <c r="IW9" i="29"/>
  <c r="IV9" i="29"/>
  <c r="IU9" i="29"/>
  <c r="IT9" i="29"/>
  <c r="IS9" i="29"/>
  <c r="IR9" i="29"/>
  <c r="IQ9" i="29"/>
  <c r="IP9" i="29"/>
  <c r="IO9" i="29"/>
  <c r="IN9" i="29"/>
  <c r="IM9" i="29"/>
  <c r="IL9" i="29"/>
  <c r="IK9" i="29"/>
  <c r="IJ9" i="29"/>
  <c r="II9" i="29"/>
  <c r="IH9" i="29"/>
  <c r="IG9" i="29"/>
  <c r="IF9" i="29"/>
  <c r="IE9" i="29"/>
  <c r="ID9" i="29"/>
  <c r="IC9" i="29"/>
  <c r="IB9" i="29"/>
  <c r="IA9" i="29"/>
  <c r="HZ9" i="29"/>
  <c r="HY9" i="29"/>
  <c r="HX9" i="29"/>
  <c r="HW9" i="29"/>
  <c r="HV9" i="29"/>
  <c r="HU9" i="29"/>
  <c r="HT9" i="29"/>
  <c r="HS9" i="29"/>
  <c r="HR9" i="29"/>
  <c r="HQ9" i="29"/>
  <c r="HP9" i="29"/>
  <c r="HO9" i="29"/>
  <c r="HN9" i="29"/>
  <c r="HM9" i="29"/>
  <c r="HL9" i="29"/>
  <c r="HK9" i="29"/>
  <c r="HJ9" i="29"/>
  <c r="HI9" i="29"/>
  <c r="HH9" i="29"/>
  <c r="HG9" i="29"/>
  <c r="HF9" i="29"/>
  <c r="HE9" i="29"/>
  <c r="HD9" i="29"/>
  <c r="HC9" i="29"/>
  <c r="HB9" i="29"/>
  <c r="HA9" i="29"/>
  <c r="GZ9" i="29"/>
  <c r="GY9" i="29"/>
  <c r="GX9" i="29"/>
  <c r="GW9" i="29"/>
  <c r="GV9" i="29"/>
  <c r="GU9" i="29"/>
  <c r="GT9" i="29"/>
  <c r="GS9" i="29"/>
  <c r="GR9" i="29"/>
  <c r="GQ9" i="29"/>
  <c r="GP9" i="29"/>
  <c r="GO9" i="29"/>
  <c r="GN9" i="29"/>
  <c r="GM9" i="29"/>
  <c r="GL9" i="29"/>
  <c r="GK9" i="29"/>
  <c r="GJ9" i="29"/>
  <c r="GI9" i="29"/>
  <c r="GH9" i="29"/>
  <c r="GG9" i="29"/>
  <c r="GF9" i="29"/>
  <c r="GE9" i="29"/>
  <c r="GD9" i="29"/>
  <c r="GC9" i="29"/>
  <c r="GB9" i="29"/>
  <c r="GA9" i="29"/>
  <c r="FZ9" i="29"/>
  <c r="FY9" i="29"/>
  <c r="FX9" i="29"/>
  <c r="FW9" i="29"/>
  <c r="FV9" i="29"/>
  <c r="FU9" i="29"/>
  <c r="FT9" i="29"/>
  <c r="FS9" i="29"/>
  <c r="FR9" i="29"/>
  <c r="FQ9" i="29"/>
  <c r="FP9" i="29"/>
  <c r="FO9" i="29"/>
  <c r="FN9" i="29"/>
  <c r="FM9" i="29"/>
  <c r="FL9" i="29"/>
  <c r="FK9" i="29"/>
  <c r="FJ9" i="29"/>
  <c r="FI9" i="29"/>
  <c r="FH9" i="29"/>
  <c r="FG9" i="29"/>
  <c r="FF9" i="29"/>
  <c r="FE9" i="29"/>
  <c r="FD9" i="29"/>
  <c r="FC9" i="29"/>
  <c r="FB9" i="29"/>
  <c r="FA9" i="29"/>
  <c r="EZ9" i="29"/>
  <c r="EY9" i="29"/>
  <c r="EX9" i="29"/>
  <c r="EW9" i="29"/>
  <c r="EV9" i="29"/>
  <c r="EU9" i="29"/>
  <c r="ET9" i="29"/>
  <c r="ES9" i="29"/>
  <c r="ER9" i="29"/>
  <c r="EQ9" i="29"/>
  <c r="EP9" i="29"/>
  <c r="EO9" i="29"/>
  <c r="EN9" i="29"/>
  <c r="EM9" i="29"/>
  <c r="EL9" i="29"/>
  <c r="EK9" i="29"/>
  <c r="EJ9" i="29"/>
  <c r="EI9" i="29"/>
  <c r="EH9" i="29"/>
  <c r="EG9" i="29"/>
  <c r="EF9" i="29"/>
  <c r="EE9" i="29"/>
  <c r="ED9" i="29"/>
  <c r="EC9" i="29"/>
  <c r="EB9" i="29"/>
  <c r="EA9" i="29"/>
  <c r="DZ9" i="29"/>
  <c r="DY9" i="29"/>
  <c r="DX9" i="29"/>
  <c r="DW9" i="29"/>
  <c r="DV9" i="29"/>
  <c r="DU9" i="29"/>
  <c r="DT9" i="29"/>
  <c r="DS9" i="29"/>
  <c r="DR9" i="29"/>
  <c r="DQ9" i="29"/>
  <c r="DP9" i="29"/>
  <c r="DO9" i="29"/>
  <c r="DN9" i="29"/>
  <c r="DM9" i="29"/>
  <c r="DL9" i="29"/>
  <c r="DK9" i="29"/>
  <c r="DJ9" i="29"/>
  <c r="DI9" i="29"/>
  <c r="DH9" i="29"/>
  <c r="DG9" i="29"/>
  <c r="DF9" i="29"/>
  <c r="DE9" i="29"/>
  <c r="DD9" i="29"/>
  <c r="DC9" i="29"/>
  <c r="DB9" i="29"/>
  <c r="DA9" i="29"/>
  <c r="CZ9" i="29"/>
  <c r="CY9" i="29"/>
  <c r="CX9" i="29"/>
  <c r="CW9" i="29"/>
  <c r="CV9" i="29"/>
  <c r="CU9" i="29"/>
  <c r="CT9" i="29"/>
  <c r="CS9" i="29"/>
  <c r="CR9" i="29"/>
  <c r="CQ9" i="29"/>
  <c r="CP9" i="29"/>
  <c r="CO9" i="29"/>
  <c r="CN9" i="29"/>
  <c r="CM9" i="29"/>
  <c r="CL9" i="29"/>
  <c r="CK9" i="29"/>
  <c r="CJ9" i="29"/>
  <c r="CI9" i="29"/>
  <c r="CH9" i="29"/>
  <c r="CG9" i="29"/>
  <c r="CF9" i="29"/>
  <c r="CE9" i="29"/>
  <c r="CD9" i="29"/>
  <c r="CC9" i="29"/>
  <c r="CB9" i="29"/>
  <c r="CA9" i="29"/>
  <c r="BZ9" i="29"/>
  <c r="BY9" i="29"/>
  <c r="BX9" i="29"/>
  <c r="BW9" i="29"/>
  <c r="BV9" i="29"/>
  <c r="BU9" i="29"/>
  <c r="BT9" i="29"/>
  <c r="BS9" i="29"/>
  <c r="BR9" i="29"/>
  <c r="BQ9" i="29"/>
  <c r="BP9" i="29"/>
  <c r="BO9" i="29"/>
  <c r="BN9" i="29"/>
  <c r="BM9" i="29"/>
  <c r="BL9" i="29"/>
  <c r="BK9" i="29"/>
  <c r="BJ9" i="29"/>
  <c r="BI9" i="29"/>
  <c r="BH9" i="29"/>
  <c r="BG9" i="29"/>
  <c r="BF9" i="29"/>
  <c r="BE9" i="29"/>
  <c r="BD9" i="29"/>
  <c r="BC9" i="29"/>
  <c r="BB9" i="29"/>
  <c r="BA9" i="29"/>
  <c r="AZ9" i="29"/>
  <c r="AY9" i="29"/>
  <c r="AX9" i="29"/>
  <c r="AW9" i="29"/>
  <c r="AV9" i="29"/>
  <c r="AU9" i="29"/>
  <c r="AT9" i="29"/>
  <c r="AS9" i="29"/>
  <c r="AR9" i="29"/>
  <c r="AQ9" i="29"/>
  <c r="AP9" i="29"/>
  <c r="AO9" i="29"/>
  <c r="AN9" i="29"/>
  <c r="AM9" i="29"/>
  <c r="AL9" i="29"/>
  <c r="AK9" i="29"/>
  <c r="AJ9" i="29"/>
  <c r="AI9" i="29"/>
  <c r="AH9" i="29"/>
  <c r="AG9" i="29"/>
  <c r="AF9" i="29"/>
  <c r="AE9" i="29"/>
  <c r="AD9" i="29"/>
  <c r="AC9" i="29"/>
  <c r="AB9" i="29"/>
  <c r="AA9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7"/>
  <c r="NH10" i="27"/>
  <c r="NG10" i="27"/>
  <c r="NF10" i="27"/>
  <c r="NE10" i="27"/>
  <c r="ND10" i="27"/>
  <c r="NC10" i="27"/>
  <c r="NB10" i="27"/>
  <c r="NA10" i="27"/>
  <c r="MZ10" i="27"/>
  <c r="MY10" i="27"/>
  <c r="MX10" i="27"/>
  <c r="MW10" i="27"/>
  <c r="MV10" i="27"/>
  <c r="MU10" i="27"/>
  <c r="MT10" i="27"/>
  <c r="MS10" i="27"/>
  <c r="MR10" i="27"/>
  <c r="MQ10" i="27"/>
  <c r="MP10" i="27"/>
  <c r="MO10" i="27"/>
  <c r="MN10" i="27"/>
  <c r="MM10" i="27"/>
  <c r="ML10" i="27"/>
  <c r="MK10" i="27"/>
  <c r="MJ10" i="27"/>
  <c r="MI10" i="27"/>
  <c r="MH10" i="27"/>
  <c r="MG10" i="27"/>
  <c r="MF10" i="27"/>
  <c r="ME10" i="27"/>
  <c r="MD10" i="27"/>
  <c r="MC10" i="27"/>
  <c r="MB10" i="27"/>
  <c r="MA10" i="27"/>
  <c r="LZ10" i="27"/>
  <c r="LY10" i="27"/>
  <c r="LX10" i="27"/>
  <c r="LW10" i="27"/>
  <c r="LV10" i="27"/>
  <c r="LU10" i="27"/>
  <c r="LT10" i="27"/>
  <c r="LS10" i="27"/>
  <c r="LR10" i="27"/>
  <c r="LQ10" i="27"/>
  <c r="LP10" i="27"/>
  <c r="LO10" i="27"/>
  <c r="LN10" i="27"/>
  <c r="LM10" i="27"/>
  <c r="LL10" i="27"/>
  <c r="LK10" i="27"/>
  <c r="LJ10" i="27"/>
  <c r="LI10" i="27"/>
  <c r="LH10" i="27"/>
  <c r="LG10" i="27"/>
  <c r="LF10" i="27"/>
  <c r="LE10" i="27"/>
  <c r="LD10" i="27"/>
  <c r="LC10" i="27"/>
  <c r="LB10" i="27"/>
  <c r="LA10" i="27"/>
  <c r="KZ10" i="27"/>
  <c r="KY10" i="27"/>
  <c r="KX10" i="27"/>
  <c r="KW10" i="27"/>
  <c r="KV10" i="27"/>
  <c r="KU10" i="27"/>
  <c r="KT10" i="27"/>
  <c r="KS10" i="27"/>
  <c r="KR10" i="27"/>
  <c r="KQ10" i="27"/>
  <c r="KP10" i="27"/>
  <c r="KO10" i="27"/>
  <c r="KN10" i="27"/>
  <c r="KM10" i="27"/>
  <c r="KL10" i="27"/>
  <c r="KK10" i="27"/>
  <c r="KJ10" i="27"/>
  <c r="KI10" i="27"/>
  <c r="KH10" i="27"/>
  <c r="KG10" i="27"/>
  <c r="KF10" i="27"/>
  <c r="KE10" i="27"/>
  <c r="KD10" i="27"/>
  <c r="KC10" i="27"/>
  <c r="KB10" i="27"/>
  <c r="KA10" i="27"/>
  <c r="JZ10" i="27"/>
  <c r="JY10" i="27"/>
  <c r="JX10" i="27"/>
  <c r="JW10" i="27"/>
  <c r="JV10" i="27"/>
  <c r="JU10" i="27"/>
  <c r="JT10" i="27"/>
  <c r="JS10" i="27"/>
  <c r="JR10" i="27"/>
  <c r="JQ10" i="27"/>
  <c r="JP10" i="27"/>
  <c r="JO10" i="27"/>
  <c r="JN10" i="27"/>
  <c r="JM10" i="27"/>
  <c r="JL10" i="27"/>
  <c r="JK10" i="27"/>
  <c r="JJ10" i="27"/>
  <c r="JI10" i="27"/>
  <c r="JH10" i="27"/>
  <c r="JG10" i="27"/>
  <c r="JF10" i="27"/>
  <c r="JE10" i="27"/>
  <c r="JD10" i="27"/>
  <c r="JC10" i="27"/>
  <c r="JB10" i="27"/>
  <c r="JA10" i="27"/>
  <c r="IZ10" i="27"/>
  <c r="IY10" i="27"/>
  <c r="IX10" i="27"/>
  <c r="IW10" i="27"/>
  <c r="IV10" i="27"/>
  <c r="IU10" i="27"/>
  <c r="IT10" i="27"/>
  <c r="IS10" i="27"/>
  <c r="IR10" i="27"/>
  <c r="IQ10" i="27"/>
  <c r="IP10" i="27"/>
  <c r="IO10" i="27"/>
  <c r="IN10" i="27"/>
  <c r="IM10" i="27"/>
  <c r="IL10" i="27"/>
  <c r="IK10" i="27"/>
  <c r="IJ10" i="27"/>
  <c r="II10" i="27"/>
  <c r="IH10" i="27"/>
  <c r="IG10" i="27"/>
  <c r="IF10" i="27"/>
  <c r="IE10" i="27"/>
  <c r="ID10" i="27"/>
  <c r="IC10" i="27"/>
  <c r="IB10" i="27"/>
  <c r="IA10" i="27"/>
  <c r="HZ10" i="27"/>
  <c r="HY10" i="27"/>
  <c r="HX10" i="27"/>
  <c r="HW10" i="27"/>
  <c r="HV10" i="27"/>
  <c r="HU10" i="27"/>
  <c r="HT10" i="27"/>
  <c r="HS10" i="27"/>
  <c r="HR10" i="27"/>
  <c r="HQ10" i="27"/>
  <c r="HP10" i="27"/>
  <c r="HO10" i="27"/>
  <c r="HN10" i="27"/>
  <c r="HM10" i="27"/>
  <c r="HL10" i="27"/>
  <c r="HK10" i="27"/>
  <c r="HJ10" i="27"/>
  <c r="HI10" i="27"/>
  <c r="HH10" i="27"/>
  <c r="HG10" i="27"/>
  <c r="HF10" i="27"/>
  <c r="HE10" i="27"/>
  <c r="HD10" i="27"/>
  <c r="HC10" i="27"/>
  <c r="HB10" i="27"/>
  <c r="HA10" i="27"/>
  <c r="GZ10" i="27"/>
  <c r="GY10" i="27"/>
  <c r="GX10" i="27"/>
  <c r="GW10" i="27"/>
  <c r="GV10" i="27"/>
  <c r="GU10" i="27"/>
  <c r="GT10" i="27"/>
  <c r="GS10" i="27"/>
  <c r="GR10" i="27"/>
  <c r="GQ10" i="27"/>
  <c r="GP10" i="27"/>
  <c r="GO10" i="27"/>
  <c r="GN10" i="27"/>
  <c r="GM10" i="27"/>
  <c r="GL10" i="27"/>
  <c r="GK10" i="27"/>
  <c r="GJ10" i="27"/>
  <c r="GI10" i="27"/>
  <c r="GH10" i="27"/>
  <c r="GG10" i="27"/>
  <c r="GF10" i="27"/>
  <c r="GE10" i="27"/>
  <c r="GD10" i="27"/>
  <c r="GC10" i="27"/>
  <c r="GB10" i="27"/>
  <c r="GA10" i="27"/>
  <c r="FZ10" i="27"/>
  <c r="FY10" i="27"/>
  <c r="FX10" i="27"/>
  <c r="FW10" i="27"/>
  <c r="FV10" i="27"/>
  <c r="FU10" i="27"/>
  <c r="FT10" i="27"/>
  <c r="FS10" i="27"/>
  <c r="FR10" i="27"/>
  <c r="FQ10" i="27"/>
  <c r="FP10" i="27"/>
  <c r="FO10" i="27"/>
  <c r="FN10" i="27"/>
  <c r="FM10" i="27"/>
  <c r="FL10" i="27"/>
  <c r="FK10" i="27"/>
  <c r="FJ10" i="27"/>
  <c r="FI10" i="27"/>
  <c r="FH10" i="27"/>
  <c r="FG10" i="27"/>
  <c r="FF10" i="27"/>
  <c r="FE10" i="27"/>
  <c r="FD10" i="27"/>
  <c r="FC10" i="27"/>
  <c r="FB10" i="27"/>
  <c r="FA10" i="27"/>
  <c r="EZ10" i="27"/>
  <c r="EY10" i="27"/>
  <c r="EX10" i="27"/>
  <c r="EW10" i="27"/>
  <c r="EV10" i="27"/>
  <c r="EU10" i="27"/>
  <c r="ET10" i="27"/>
  <c r="ES10" i="27"/>
  <c r="ER10" i="27"/>
  <c r="EQ10" i="27"/>
  <c r="EP10" i="27"/>
  <c r="EO10" i="27"/>
  <c r="EN10" i="27"/>
  <c r="EM10" i="27"/>
  <c r="EL10" i="27"/>
  <c r="EK10" i="27"/>
  <c r="EJ10" i="27"/>
  <c r="EI10" i="27"/>
  <c r="EH10" i="27"/>
  <c r="EG10" i="27"/>
  <c r="EF10" i="27"/>
  <c r="EE10" i="27"/>
  <c r="ED10" i="27"/>
  <c r="EC10" i="27"/>
  <c r="EB10" i="27"/>
  <c r="EA10" i="27"/>
  <c r="DZ10" i="27"/>
  <c r="DY10" i="27"/>
  <c r="DX10" i="27"/>
  <c r="DW10" i="27"/>
  <c r="DV10" i="27"/>
  <c r="DU10" i="27"/>
  <c r="DT10" i="27"/>
  <c r="DS10" i="27"/>
  <c r="DR10" i="27"/>
  <c r="DQ10" i="27"/>
  <c r="DP10" i="27"/>
  <c r="DO10" i="27"/>
  <c r="DN10" i="27"/>
  <c r="DM10" i="27"/>
  <c r="DL10" i="27"/>
  <c r="DK10" i="27"/>
  <c r="DJ10" i="27"/>
  <c r="DI10" i="27"/>
  <c r="DH10" i="27"/>
  <c r="DG10" i="27"/>
  <c r="DF10" i="27"/>
  <c r="DE10" i="27"/>
  <c r="DD10" i="27"/>
  <c r="DC10" i="27"/>
  <c r="DB10" i="27"/>
  <c r="DA10" i="27"/>
  <c r="CZ10" i="27"/>
  <c r="CY10" i="27"/>
  <c r="CX10" i="27"/>
  <c r="CW10" i="27"/>
  <c r="CV10" i="27"/>
  <c r="CU10" i="27"/>
  <c r="CT10" i="27"/>
  <c r="CS10" i="27"/>
  <c r="CR10" i="27"/>
  <c r="CQ10" i="27"/>
  <c r="CP10" i="27"/>
  <c r="CO10" i="27"/>
  <c r="CN10" i="27"/>
  <c r="CM10" i="27"/>
  <c r="CL10" i="27"/>
  <c r="CK10" i="27"/>
  <c r="CJ10" i="27"/>
  <c r="CI10" i="27"/>
  <c r="CH10" i="27"/>
  <c r="CG10" i="27"/>
  <c r="CF10" i="27"/>
  <c r="CE10" i="27"/>
  <c r="CD10" i="27"/>
  <c r="CC10" i="27"/>
  <c r="CB10" i="27"/>
  <c r="CA10" i="27"/>
  <c r="BZ10" i="27"/>
  <c r="BY10" i="27"/>
  <c r="BX10" i="27"/>
  <c r="BW10" i="27"/>
  <c r="BV10" i="27"/>
  <c r="BU10" i="27"/>
  <c r="BT10" i="27"/>
  <c r="BS10" i="27"/>
  <c r="BR10" i="27"/>
  <c r="BQ10" i="27"/>
  <c r="BP10" i="27"/>
  <c r="BO10" i="27"/>
  <c r="BN10" i="27"/>
  <c r="BM10" i="27"/>
  <c r="BL10" i="27"/>
  <c r="BK10" i="27"/>
  <c r="BJ10" i="27"/>
  <c r="BI10" i="27"/>
  <c r="BH10" i="27"/>
  <c r="BG10" i="27"/>
  <c r="BF10" i="27"/>
  <c r="BE10" i="27"/>
  <c r="BD10" i="27"/>
  <c r="BC10" i="27"/>
  <c r="BB10" i="27"/>
  <c r="BA10" i="27"/>
  <c r="AZ10" i="27"/>
  <c r="AY10" i="27"/>
  <c r="AX10" i="27"/>
  <c r="AW10" i="27"/>
  <c r="AV10" i="27"/>
  <c r="AU10" i="27"/>
  <c r="AT10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NH9" i="27"/>
  <c r="NG9" i="27"/>
  <c r="NF9" i="27"/>
  <c r="NE9" i="27"/>
  <c r="ND9" i="27"/>
  <c r="NC9" i="27"/>
  <c r="NB9" i="27"/>
  <c r="NA9" i="27"/>
  <c r="MZ9" i="27"/>
  <c r="MY9" i="27"/>
  <c r="MX9" i="27"/>
  <c r="MW9" i="27"/>
  <c r="MV9" i="27"/>
  <c r="MU9" i="27"/>
  <c r="MT9" i="27"/>
  <c r="MS9" i="27"/>
  <c r="MR9" i="27"/>
  <c r="MQ9" i="27"/>
  <c r="MP9" i="27"/>
  <c r="MO9" i="27"/>
  <c r="MN9" i="27"/>
  <c r="MM9" i="27"/>
  <c r="ML9" i="27"/>
  <c r="MK9" i="27"/>
  <c r="MJ9" i="27"/>
  <c r="MI9" i="27"/>
  <c r="MH9" i="27"/>
  <c r="MG9" i="27"/>
  <c r="MF9" i="27"/>
  <c r="ME9" i="27"/>
  <c r="MD9" i="27"/>
  <c r="MC9" i="27"/>
  <c r="MB9" i="27"/>
  <c r="MA9" i="27"/>
  <c r="LZ9" i="27"/>
  <c r="LY9" i="27"/>
  <c r="LX9" i="27"/>
  <c r="LW9" i="27"/>
  <c r="LV9" i="27"/>
  <c r="LU9" i="27"/>
  <c r="LT9" i="27"/>
  <c r="LS9" i="27"/>
  <c r="LR9" i="27"/>
  <c r="LQ9" i="27"/>
  <c r="LP9" i="27"/>
  <c r="LO9" i="27"/>
  <c r="LN9" i="27"/>
  <c r="LM9" i="27"/>
  <c r="LL9" i="27"/>
  <c r="LK9" i="27"/>
  <c r="LJ9" i="27"/>
  <c r="LI9" i="27"/>
  <c r="LH9" i="27"/>
  <c r="LG9" i="27"/>
  <c r="LF9" i="27"/>
  <c r="LE9" i="27"/>
  <c r="LD9" i="27"/>
  <c r="LC9" i="27"/>
  <c r="LB9" i="27"/>
  <c r="LA9" i="27"/>
  <c r="KZ9" i="27"/>
  <c r="KY9" i="27"/>
  <c r="KX9" i="27"/>
  <c r="KW9" i="27"/>
  <c r="KV9" i="27"/>
  <c r="KU9" i="27"/>
  <c r="KT9" i="27"/>
  <c r="KS9" i="27"/>
  <c r="KR9" i="27"/>
  <c r="KQ9" i="27"/>
  <c r="KP9" i="27"/>
  <c r="KO9" i="27"/>
  <c r="KN9" i="27"/>
  <c r="KM9" i="27"/>
  <c r="KL9" i="27"/>
  <c r="KK9" i="27"/>
  <c r="KJ9" i="27"/>
  <c r="KI9" i="27"/>
  <c r="KH9" i="27"/>
  <c r="KG9" i="27"/>
  <c r="KF9" i="27"/>
  <c r="KE9" i="27"/>
  <c r="KD9" i="27"/>
  <c r="KC9" i="27"/>
  <c r="KB9" i="27"/>
  <c r="KA9" i="27"/>
  <c r="JZ9" i="27"/>
  <c r="JY9" i="27"/>
  <c r="JX9" i="27"/>
  <c r="JW9" i="27"/>
  <c r="JV9" i="27"/>
  <c r="JU9" i="27"/>
  <c r="JT9" i="27"/>
  <c r="JS9" i="27"/>
  <c r="JR9" i="27"/>
  <c r="JQ9" i="27"/>
  <c r="JP9" i="27"/>
  <c r="JO9" i="27"/>
  <c r="JN9" i="27"/>
  <c r="JM9" i="27"/>
  <c r="JL9" i="27"/>
  <c r="JK9" i="27"/>
  <c r="JJ9" i="27"/>
  <c r="JI9" i="27"/>
  <c r="JH9" i="27"/>
  <c r="JG9" i="27"/>
  <c r="JF9" i="27"/>
  <c r="JE9" i="27"/>
  <c r="JD9" i="27"/>
  <c r="JC9" i="27"/>
  <c r="JB9" i="27"/>
  <c r="JA9" i="27"/>
  <c r="IZ9" i="27"/>
  <c r="IY9" i="27"/>
  <c r="IX9" i="27"/>
  <c r="IW9" i="27"/>
  <c r="IV9" i="27"/>
  <c r="IU9" i="27"/>
  <c r="IT9" i="27"/>
  <c r="IS9" i="27"/>
  <c r="IR9" i="27"/>
  <c r="IQ9" i="27"/>
  <c r="IP9" i="27"/>
  <c r="IO9" i="27"/>
  <c r="IN9" i="27"/>
  <c r="IM9" i="27"/>
  <c r="IL9" i="27"/>
  <c r="IK9" i="27"/>
  <c r="IJ9" i="27"/>
  <c r="II9" i="27"/>
  <c r="IH9" i="27"/>
  <c r="IG9" i="27"/>
  <c r="IF9" i="27"/>
  <c r="IE9" i="27"/>
  <c r="ID9" i="27"/>
  <c r="IC9" i="27"/>
  <c r="IB9" i="27"/>
  <c r="IA9" i="27"/>
  <c r="HZ9" i="27"/>
  <c r="HY9" i="27"/>
  <c r="HX9" i="27"/>
  <c r="HW9" i="27"/>
  <c r="HV9" i="27"/>
  <c r="HU9" i="27"/>
  <c r="HT9" i="27"/>
  <c r="HS9" i="27"/>
  <c r="HR9" i="27"/>
  <c r="HQ9" i="27"/>
  <c r="HP9" i="27"/>
  <c r="HO9" i="27"/>
  <c r="HN9" i="27"/>
  <c r="HM9" i="27"/>
  <c r="HL9" i="27"/>
  <c r="HK9" i="27"/>
  <c r="HJ9" i="27"/>
  <c r="HI9" i="27"/>
  <c r="HH9" i="27"/>
  <c r="HG9" i="27"/>
  <c r="HF9" i="27"/>
  <c r="HE9" i="27"/>
  <c r="HD9" i="27"/>
  <c r="HC9" i="27"/>
  <c r="HB9" i="27"/>
  <c r="HA9" i="27"/>
  <c r="GZ9" i="27"/>
  <c r="GY9" i="27"/>
  <c r="GX9" i="27"/>
  <c r="GW9" i="27"/>
  <c r="GV9" i="27"/>
  <c r="GU9" i="27"/>
  <c r="GT9" i="27"/>
  <c r="GS9" i="27"/>
  <c r="GR9" i="27"/>
  <c r="GQ9" i="27"/>
  <c r="GP9" i="27"/>
  <c r="GO9" i="27"/>
  <c r="GN9" i="27"/>
  <c r="GM9" i="27"/>
  <c r="GL9" i="27"/>
  <c r="GK9" i="27"/>
  <c r="GJ9" i="27"/>
  <c r="GI9" i="27"/>
  <c r="GH9" i="27"/>
  <c r="GG9" i="27"/>
  <c r="GF9" i="27"/>
  <c r="GE9" i="27"/>
  <c r="GD9" i="27"/>
  <c r="GC9" i="27"/>
  <c r="GB9" i="27"/>
  <c r="GA9" i="27"/>
  <c r="FZ9" i="27"/>
  <c r="FY9" i="27"/>
  <c r="FX9" i="27"/>
  <c r="FW9" i="27"/>
  <c r="FV9" i="27"/>
  <c r="FU9" i="27"/>
  <c r="FT9" i="27"/>
  <c r="FS9" i="27"/>
  <c r="FR9" i="27"/>
  <c r="FQ9" i="27"/>
  <c r="FP9" i="27"/>
  <c r="FO9" i="27"/>
  <c r="FN9" i="27"/>
  <c r="FM9" i="27"/>
  <c r="FL9" i="27"/>
  <c r="FK9" i="27"/>
  <c r="FJ9" i="27"/>
  <c r="FI9" i="27"/>
  <c r="FH9" i="27"/>
  <c r="FG9" i="27"/>
  <c r="FF9" i="27"/>
  <c r="FE9" i="27"/>
  <c r="FD9" i="27"/>
  <c r="FC9" i="27"/>
  <c r="FB9" i="27"/>
  <c r="FA9" i="27"/>
  <c r="EZ9" i="27"/>
  <c r="EY9" i="27"/>
  <c r="EX9" i="27"/>
  <c r="EW9" i="27"/>
  <c r="EV9" i="27"/>
  <c r="EU9" i="27"/>
  <c r="ET9" i="27"/>
  <c r="ES9" i="27"/>
  <c r="ER9" i="27"/>
  <c r="EQ9" i="27"/>
  <c r="EP9" i="27"/>
  <c r="EO9" i="27"/>
  <c r="EN9" i="27"/>
  <c r="EM9" i="27"/>
  <c r="EL9" i="27"/>
  <c r="EK9" i="27"/>
  <c r="EJ9" i="27"/>
  <c r="EI9" i="27"/>
  <c r="EH9" i="27"/>
  <c r="EG9" i="27"/>
  <c r="EF9" i="27"/>
  <c r="EE9" i="27"/>
  <c r="ED9" i="27"/>
  <c r="EC9" i="27"/>
  <c r="EB9" i="27"/>
  <c r="EA9" i="27"/>
  <c r="DZ9" i="27"/>
  <c r="DY9" i="27"/>
  <c r="DX9" i="27"/>
  <c r="DW9" i="27"/>
  <c r="DV9" i="27"/>
  <c r="DU9" i="27"/>
  <c r="DT9" i="27"/>
  <c r="DS9" i="27"/>
  <c r="DR9" i="27"/>
  <c r="DQ9" i="27"/>
  <c r="DP9" i="27"/>
  <c r="DO9" i="27"/>
  <c r="DN9" i="27"/>
  <c r="DM9" i="27"/>
  <c r="DL9" i="27"/>
  <c r="DK9" i="27"/>
  <c r="DJ9" i="27"/>
  <c r="DI9" i="27"/>
  <c r="DH9" i="27"/>
  <c r="DG9" i="27"/>
  <c r="DF9" i="27"/>
  <c r="DE9" i="27"/>
  <c r="DD9" i="27"/>
  <c r="DC9" i="27"/>
  <c r="DB9" i="27"/>
  <c r="DA9" i="27"/>
  <c r="CZ9" i="27"/>
  <c r="CY9" i="27"/>
  <c r="CX9" i="27"/>
  <c r="CW9" i="27"/>
  <c r="CV9" i="27"/>
  <c r="CU9" i="27"/>
  <c r="CT9" i="27"/>
  <c r="CS9" i="27"/>
  <c r="CR9" i="27"/>
  <c r="CQ9" i="27"/>
  <c r="CP9" i="27"/>
  <c r="CO9" i="27"/>
  <c r="CN9" i="27"/>
  <c r="CM9" i="27"/>
  <c r="CL9" i="27"/>
  <c r="CK9" i="27"/>
  <c r="CJ9" i="27"/>
  <c r="CI9" i="27"/>
  <c r="CH9" i="27"/>
  <c r="CG9" i="27"/>
  <c r="CF9" i="27"/>
  <c r="CE9" i="27"/>
  <c r="CD9" i="27"/>
  <c r="CC9" i="27"/>
  <c r="CB9" i="27"/>
  <c r="CA9" i="27"/>
  <c r="BZ9" i="27"/>
  <c r="BY9" i="27"/>
  <c r="BX9" i="27"/>
  <c r="BW9" i="27"/>
  <c r="BV9" i="27"/>
  <c r="BU9" i="27"/>
  <c r="BT9" i="27"/>
  <c r="BS9" i="27"/>
  <c r="BR9" i="27"/>
  <c r="BQ9" i="27"/>
  <c r="BP9" i="27"/>
  <c r="BO9" i="27"/>
  <c r="BN9" i="27"/>
  <c r="BM9" i="27"/>
  <c r="BL9" i="27"/>
  <c r="BK9" i="27"/>
  <c r="BJ9" i="27"/>
  <c r="BI9" i="27"/>
  <c r="BH9" i="27"/>
  <c r="BG9" i="27"/>
  <c r="BF9" i="27"/>
  <c r="BE9" i="27"/>
  <c r="BD9" i="27"/>
  <c r="BC9" i="27"/>
  <c r="BB9" i="27"/>
  <c r="BA9" i="27"/>
  <c r="AZ9" i="27"/>
  <c r="AY9" i="27"/>
  <c r="AX9" i="27"/>
  <c r="AW9" i="27"/>
  <c r="AV9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B7" i="26"/>
  <c r="V29" i="36"/>
  <c r="V24" i="36"/>
  <c r="V23" i="36"/>
  <c r="BI14" i="5"/>
  <c r="BI13" i="5"/>
  <c r="V25" i="36" l="1"/>
  <c r="H32" i="44"/>
  <c r="H48" i="44"/>
  <c r="H56" i="44"/>
  <c r="NJ6" i="27"/>
  <c r="NJ6" i="32"/>
  <c r="NJ6" i="31"/>
  <c r="NJ6" i="29"/>
  <c r="H64" i="44" l="1"/>
  <c r="H40" i="44"/>
  <c r="H72" i="44"/>
  <c r="H24" i="44"/>
  <c r="H7" i="44"/>
  <c r="H16" i="44"/>
  <c r="BI6" i="36"/>
  <c r="BI5" i="36"/>
  <c r="BI4" i="36"/>
  <c r="BI3" i="36"/>
  <c r="BI2" i="36"/>
  <c r="BJ3" i="36" l="1"/>
  <c r="BG8" i="43"/>
  <c r="BF8" i="43"/>
  <c r="BE8" i="43"/>
  <c r="BD8" i="43"/>
  <c r="BC8" i="43"/>
  <c r="BB8" i="43"/>
  <c r="BA8" i="43"/>
  <c r="AZ8" i="43"/>
  <c r="AY8" i="43"/>
  <c r="AX8" i="43"/>
  <c r="AW8" i="43"/>
  <c r="AV8" i="43"/>
  <c r="AU8" i="43"/>
  <c r="AT8" i="43"/>
  <c r="AS8" i="43"/>
  <c r="AR8" i="43"/>
  <c r="AQ8" i="43"/>
  <c r="AP8" i="43"/>
  <c r="AO8" i="43"/>
  <c r="AN8" i="43"/>
  <c r="AM8" i="43"/>
  <c r="AL8" i="43"/>
  <c r="AK8" i="43"/>
  <c r="AJ8" i="43"/>
  <c r="AI8" i="43"/>
  <c r="AH8" i="43"/>
  <c r="AG8" i="43"/>
  <c r="AF8" i="43"/>
  <c r="AE8" i="43"/>
  <c r="AD8" i="43"/>
  <c r="AC8" i="43"/>
  <c r="AB8" i="43"/>
  <c r="AA8" i="43"/>
  <c r="Z8" i="43"/>
  <c r="Y8" i="43"/>
  <c r="X8" i="43"/>
  <c r="W8" i="43"/>
  <c r="V8" i="43"/>
  <c r="U8" i="43"/>
  <c r="T8" i="43"/>
  <c r="S8" i="43"/>
  <c r="R8" i="43"/>
  <c r="Q8" i="43"/>
  <c r="P8" i="43"/>
  <c r="O8" i="43"/>
  <c r="N8" i="43"/>
  <c r="M8" i="43"/>
  <c r="L8" i="43"/>
  <c r="K8" i="43"/>
  <c r="J8" i="43"/>
  <c r="I8" i="43"/>
  <c r="H8" i="43"/>
  <c r="G8" i="43"/>
  <c r="F8" i="43"/>
  <c r="E8" i="43"/>
  <c r="D8" i="43"/>
  <c r="C8" i="43"/>
  <c r="BG7" i="43"/>
  <c r="BF7" i="43"/>
  <c r="BE7" i="43"/>
  <c r="BD7" i="43"/>
  <c r="BC7" i="43"/>
  <c r="BB7" i="43"/>
  <c r="BA7" i="43"/>
  <c r="AZ7" i="43"/>
  <c r="AY7" i="43"/>
  <c r="AX7" i="43"/>
  <c r="AW7" i="43"/>
  <c r="AV7" i="43"/>
  <c r="AU7" i="43"/>
  <c r="AT7" i="43"/>
  <c r="AS7" i="43"/>
  <c r="AR7" i="43"/>
  <c r="AQ7" i="43"/>
  <c r="AP7" i="43"/>
  <c r="AO7" i="43"/>
  <c r="AN7" i="43"/>
  <c r="AM7" i="43"/>
  <c r="AL7" i="43"/>
  <c r="AK7" i="43"/>
  <c r="AJ7" i="43"/>
  <c r="AI7" i="43"/>
  <c r="AH7" i="43"/>
  <c r="AG7" i="43"/>
  <c r="AF7" i="43"/>
  <c r="AE7" i="43"/>
  <c r="AD7" i="43"/>
  <c r="AC7" i="43"/>
  <c r="AB7" i="43"/>
  <c r="AA7" i="43"/>
  <c r="Z7" i="43"/>
  <c r="Y7" i="43"/>
  <c r="X7" i="43"/>
  <c r="W7" i="43"/>
  <c r="V7" i="43"/>
  <c r="U7" i="43"/>
  <c r="T7" i="43"/>
  <c r="S7" i="43"/>
  <c r="R7" i="43"/>
  <c r="Q7" i="43"/>
  <c r="P7" i="43"/>
  <c r="O7" i="43"/>
  <c r="N7" i="43"/>
  <c r="M7" i="43"/>
  <c r="L7" i="43"/>
  <c r="K7" i="43"/>
  <c r="J7" i="43"/>
  <c r="I7" i="43"/>
  <c r="H7" i="43"/>
  <c r="G7" i="43"/>
  <c r="F7" i="43"/>
  <c r="E7" i="43"/>
  <c r="D7" i="43"/>
  <c r="C7" i="43"/>
  <c r="B7" i="43"/>
  <c r="B9" i="43" s="1"/>
  <c r="B5" i="43" s="1"/>
  <c r="C2" i="43" s="1"/>
  <c r="B6" i="43"/>
  <c r="BH4" i="43"/>
  <c r="AA3" i="37"/>
  <c r="AA4" i="37" s="1"/>
  <c r="AA5" i="37" s="1"/>
  <c r="AA6" i="37" s="1"/>
  <c r="AA7" i="37" s="1"/>
  <c r="AA8" i="37" s="1"/>
  <c r="AA9" i="37" s="1"/>
  <c r="AA10" i="37" s="1"/>
  <c r="AA11" i="37" s="1"/>
  <c r="AA12" i="37" s="1"/>
  <c r="AA13" i="37" s="1"/>
  <c r="AA14" i="37" s="1"/>
  <c r="AA15" i="37" s="1"/>
  <c r="AA16" i="37" s="1"/>
  <c r="AA17" i="37" s="1"/>
  <c r="AA18" i="37" s="1"/>
  <c r="AA19" i="37" s="1"/>
  <c r="AA20" i="37" s="1"/>
  <c r="AA21" i="37" s="1"/>
  <c r="AA22" i="37" s="1"/>
  <c r="AA23" i="37" s="1"/>
  <c r="AA24" i="37" s="1"/>
  <c r="AA25" i="37" s="1"/>
  <c r="AA26" i="37" s="1"/>
  <c r="AA27" i="37" s="1"/>
  <c r="AA28" i="37" s="1"/>
  <c r="AA29" i="37" s="1"/>
  <c r="AA30" i="37" s="1"/>
  <c r="AA31" i="37" s="1"/>
  <c r="AA32" i="37" s="1"/>
  <c r="AA33" i="37" s="1"/>
  <c r="AA34" i="37" s="1"/>
  <c r="AA35" i="37" s="1"/>
  <c r="AA36" i="37" s="1"/>
  <c r="AA37" i="37" s="1"/>
  <c r="AA38" i="37" s="1"/>
  <c r="AA39" i="37" s="1"/>
  <c r="AA40" i="37" s="1"/>
  <c r="AA41" i="37" s="1"/>
  <c r="AA42" i="37" s="1"/>
  <c r="AA43" i="37" s="1"/>
  <c r="AA44" i="37" s="1"/>
  <c r="AA45" i="37" s="1"/>
  <c r="AA46" i="37" s="1"/>
  <c r="AA47" i="37" s="1"/>
  <c r="AA48" i="37" s="1"/>
  <c r="AA49" i="37" s="1"/>
  <c r="AA50" i="37" s="1"/>
  <c r="AA51" i="37" s="1"/>
  <c r="AA52" i="37" s="1"/>
  <c r="AA53" i="37" s="1"/>
  <c r="AA54" i="37" s="1"/>
  <c r="AA55" i="37" s="1"/>
  <c r="AA56" i="37" s="1"/>
  <c r="AA57" i="37" s="1"/>
  <c r="AA58" i="37" s="1"/>
  <c r="AA59" i="37" s="1"/>
  <c r="AA60" i="37" s="1"/>
  <c r="AA61" i="37" s="1"/>
  <c r="AA62" i="37" s="1"/>
  <c r="AA63" i="37" s="1"/>
  <c r="AA64" i="37" s="1"/>
  <c r="AA65" i="37" s="1"/>
  <c r="AA66" i="37" s="1"/>
  <c r="AA67" i="37" s="1"/>
  <c r="AA68" i="37" s="1"/>
  <c r="AA69" i="37" s="1"/>
  <c r="AA70" i="37" s="1"/>
  <c r="AA71" i="37" s="1"/>
  <c r="AA72" i="37" s="1"/>
  <c r="AA73" i="37" s="1"/>
  <c r="AA74" i="37" s="1"/>
  <c r="AA75" i="37" s="1"/>
  <c r="AA76" i="37" s="1"/>
  <c r="AA77" i="37" s="1"/>
  <c r="AA78" i="37" s="1"/>
  <c r="AA79" i="37" s="1"/>
  <c r="AA80" i="37" s="1"/>
  <c r="AA81" i="37" s="1"/>
  <c r="AA82" i="37" s="1"/>
  <c r="AA83" i="37" s="1"/>
  <c r="AA84" i="37" s="1"/>
  <c r="AA85" i="37" s="1"/>
  <c r="AA86" i="37" s="1"/>
  <c r="AA87" i="37" s="1"/>
  <c r="AA88" i="37" s="1"/>
  <c r="AA89" i="37" s="1"/>
  <c r="AA90" i="37" s="1"/>
  <c r="AA91" i="37" s="1"/>
  <c r="AA92" i="37" s="1"/>
  <c r="AA93" i="37" s="1"/>
  <c r="AA94" i="37" s="1"/>
  <c r="AA95" i="37" s="1"/>
  <c r="AA96" i="37" s="1"/>
  <c r="AA97" i="37" s="1"/>
  <c r="AA98" i="37" s="1"/>
  <c r="AA99" i="37" s="1"/>
  <c r="AA100" i="37" s="1"/>
  <c r="AA101" i="37" s="1"/>
  <c r="AA102" i="37" s="1"/>
  <c r="AA103" i="37" s="1"/>
  <c r="AA104" i="37" s="1"/>
  <c r="AA105" i="37" s="1"/>
  <c r="AA106" i="37" s="1"/>
  <c r="AA107" i="37" s="1"/>
  <c r="AA108" i="37" s="1"/>
  <c r="AA109" i="37" s="1"/>
  <c r="AA110" i="37" s="1"/>
  <c r="AA111" i="37" s="1"/>
  <c r="AA112" i="37" s="1"/>
  <c r="AA113" i="37" s="1"/>
  <c r="AA114" i="37" s="1"/>
  <c r="AA115" i="37" s="1"/>
  <c r="AA116" i="37" s="1"/>
  <c r="AA117" i="37" s="1"/>
  <c r="AA118" i="37" s="1"/>
  <c r="AA119" i="37" s="1"/>
  <c r="AA120" i="37" s="1"/>
  <c r="AA121" i="37" s="1"/>
  <c r="AA122" i="37" s="1"/>
  <c r="AA123" i="37" s="1"/>
  <c r="AA124" i="37" s="1"/>
  <c r="AA125" i="37" s="1"/>
  <c r="AA126" i="37" s="1"/>
  <c r="AA127" i="37" s="1"/>
  <c r="AA128" i="37" s="1"/>
  <c r="AA129" i="37" s="1"/>
  <c r="AA130" i="37" s="1"/>
  <c r="AA131" i="37" s="1"/>
  <c r="AA132" i="37" s="1"/>
  <c r="AA133" i="37" s="1"/>
  <c r="AA134" i="37" s="1"/>
  <c r="AA135" i="37" s="1"/>
  <c r="AA136" i="37" s="1"/>
  <c r="AA137" i="37" s="1"/>
  <c r="AA138" i="37" s="1"/>
  <c r="AA139" i="37" s="1"/>
  <c r="AA140" i="37" s="1"/>
  <c r="AA141" i="37" s="1"/>
  <c r="AA142" i="37" s="1"/>
  <c r="AA143" i="37" s="1"/>
  <c r="AA144" i="37" s="1"/>
  <c r="AA145" i="37" s="1"/>
  <c r="AA146" i="37" s="1"/>
  <c r="AA147" i="37" s="1"/>
  <c r="AA148" i="37" s="1"/>
  <c r="AA149" i="37" s="1"/>
  <c r="AA150" i="37" s="1"/>
  <c r="AA151" i="37" s="1"/>
  <c r="AA152" i="37" s="1"/>
  <c r="AA153" i="37" s="1"/>
  <c r="AA154" i="37" s="1"/>
  <c r="AA155" i="37" s="1"/>
  <c r="AA156" i="37" s="1"/>
  <c r="AA157" i="37" s="1"/>
  <c r="AA158" i="37" s="1"/>
  <c r="AA159" i="37" s="1"/>
  <c r="AA160" i="37" s="1"/>
  <c r="AA161" i="37" s="1"/>
  <c r="AA162" i="37" s="1"/>
  <c r="AA163" i="37" s="1"/>
  <c r="AA164" i="37" s="1"/>
  <c r="AA165" i="37" s="1"/>
  <c r="AA166" i="37" s="1"/>
  <c r="AA167" i="37" s="1"/>
  <c r="AA168" i="37" s="1"/>
  <c r="AA169" i="37" s="1"/>
  <c r="AA170" i="37" s="1"/>
  <c r="AA171" i="37" s="1"/>
  <c r="AA172" i="37" s="1"/>
  <c r="AA173" i="37" s="1"/>
  <c r="AA174" i="37" s="1"/>
  <c r="AA175" i="37" s="1"/>
  <c r="AA176" i="37" s="1"/>
  <c r="AA177" i="37" s="1"/>
  <c r="AA178" i="37" s="1"/>
  <c r="AA179" i="37" s="1"/>
  <c r="AA180" i="37" s="1"/>
  <c r="AA181" i="37" s="1"/>
  <c r="AA182" i="37" s="1"/>
  <c r="AA183" i="37" s="1"/>
  <c r="AA184" i="37" s="1"/>
  <c r="AA185" i="37" s="1"/>
  <c r="AA186" i="37" s="1"/>
  <c r="AA187" i="37" s="1"/>
  <c r="AA188" i="37" s="1"/>
  <c r="AA189" i="37" s="1"/>
  <c r="AA190" i="37" s="1"/>
  <c r="AA191" i="37" s="1"/>
  <c r="AA192" i="37" s="1"/>
  <c r="AA193" i="37" s="1"/>
  <c r="AA194" i="37" s="1"/>
  <c r="AA195" i="37" s="1"/>
  <c r="AA196" i="37" s="1"/>
  <c r="AA197" i="37" s="1"/>
  <c r="AA198" i="37" s="1"/>
  <c r="AA199" i="37" s="1"/>
  <c r="AA200" i="37" s="1"/>
  <c r="AA201" i="37" s="1"/>
  <c r="AA202" i="37" s="1"/>
  <c r="AA203" i="37" s="1"/>
  <c r="AA204" i="37" s="1"/>
  <c r="AA205" i="37" s="1"/>
  <c r="AA206" i="37" s="1"/>
  <c r="AA207" i="37" s="1"/>
  <c r="AA208" i="37" s="1"/>
  <c r="AA209" i="37" s="1"/>
  <c r="AA210" i="37" s="1"/>
  <c r="AA211" i="37" s="1"/>
  <c r="AA212" i="37" s="1"/>
  <c r="AA213" i="37" s="1"/>
  <c r="AA214" i="37" s="1"/>
  <c r="AA215" i="37" s="1"/>
  <c r="AA216" i="37" s="1"/>
  <c r="AA217" i="37" s="1"/>
  <c r="AA218" i="37" s="1"/>
  <c r="AA219" i="37" s="1"/>
  <c r="AA220" i="37" s="1"/>
  <c r="AA221" i="37" s="1"/>
  <c r="AA222" i="37" s="1"/>
  <c r="AA223" i="37" s="1"/>
  <c r="AA224" i="37" s="1"/>
  <c r="AA225" i="37" s="1"/>
  <c r="AA226" i="37" s="1"/>
  <c r="AA227" i="37" s="1"/>
  <c r="AA228" i="37" s="1"/>
  <c r="AA229" i="37" s="1"/>
  <c r="AA230" i="37" s="1"/>
  <c r="AA231" i="37" s="1"/>
  <c r="AA232" i="37" s="1"/>
  <c r="AA233" i="37" s="1"/>
  <c r="AA234" i="37" s="1"/>
  <c r="AA235" i="37" s="1"/>
  <c r="AA236" i="37" s="1"/>
  <c r="AA237" i="37" s="1"/>
  <c r="AA238" i="37" s="1"/>
  <c r="AA239" i="37" s="1"/>
  <c r="AA240" i="37" s="1"/>
  <c r="AA241" i="37" s="1"/>
  <c r="AA242" i="37" s="1"/>
  <c r="AA243" i="37" s="1"/>
  <c r="AA244" i="37" s="1"/>
  <c r="AA245" i="37" s="1"/>
  <c r="AA246" i="37" s="1"/>
  <c r="AA247" i="37" s="1"/>
  <c r="AA248" i="37" s="1"/>
  <c r="AA249" i="37" s="1"/>
  <c r="AA250" i="37" s="1"/>
  <c r="AA251" i="37" s="1"/>
  <c r="AA252" i="37" s="1"/>
  <c r="AA253" i="37" s="1"/>
  <c r="AA254" i="37" s="1"/>
  <c r="AA255" i="37" s="1"/>
  <c r="AA256" i="37" s="1"/>
  <c r="AA257" i="37" s="1"/>
  <c r="AA258" i="37" s="1"/>
  <c r="AA259" i="37" s="1"/>
  <c r="AA260" i="37" s="1"/>
  <c r="AA261" i="37" s="1"/>
  <c r="AA262" i="37" s="1"/>
  <c r="AA263" i="37" s="1"/>
  <c r="AA264" i="37" s="1"/>
  <c r="AA265" i="37" s="1"/>
  <c r="AA266" i="37" s="1"/>
  <c r="AA267" i="37" s="1"/>
  <c r="AA268" i="37" s="1"/>
  <c r="AA269" i="37" s="1"/>
  <c r="AA270" i="37" s="1"/>
  <c r="AA271" i="37" s="1"/>
  <c r="AA272" i="37" s="1"/>
  <c r="AA273" i="37" s="1"/>
  <c r="AA274" i="37" s="1"/>
  <c r="AA275" i="37" s="1"/>
  <c r="AA276" i="37" s="1"/>
  <c r="AA277" i="37" s="1"/>
  <c r="AA278" i="37" s="1"/>
  <c r="AA279" i="37" s="1"/>
  <c r="AA280" i="37" s="1"/>
  <c r="AA281" i="37" s="1"/>
  <c r="AA282" i="37" s="1"/>
  <c r="AA283" i="37" s="1"/>
  <c r="AA284" i="37" s="1"/>
  <c r="AA285" i="37" s="1"/>
  <c r="AA286" i="37" s="1"/>
  <c r="AA287" i="37" s="1"/>
  <c r="AA288" i="37" s="1"/>
  <c r="AA289" i="37" s="1"/>
  <c r="AA290" i="37" s="1"/>
  <c r="AA291" i="37" s="1"/>
  <c r="AA292" i="37" s="1"/>
  <c r="AA293" i="37" s="1"/>
  <c r="AA294" i="37" s="1"/>
  <c r="AA295" i="37" s="1"/>
  <c r="AA296" i="37" s="1"/>
  <c r="AA297" i="37" s="1"/>
  <c r="AA298" i="37" s="1"/>
  <c r="AA299" i="37" s="1"/>
  <c r="AA300" i="37" s="1"/>
  <c r="AA301" i="37" s="1"/>
  <c r="AA302" i="37" s="1"/>
  <c r="AA303" i="37" s="1"/>
  <c r="AA304" i="37" s="1"/>
  <c r="AA305" i="37" s="1"/>
  <c r="AA306" i="37" s="1"/>
  <c r="AA307" i="37" s="1"/>
  <c r="AA308" i="37" s="1"/>
  <c r="AA309" i="37" s="1"/>
  <c r="AA310" i="37" s="1"/>
  <c r="AA311" i="37" s="1"/>
  <c r="AA312" i="37" s="1"/>
  <c r="AA313" i="37" s="1"/>
  <c r="AA314" i="37" s="1"/>
  <c r="AA315" i="37" s="1"/>
  <c r="AA316" i="37" s="1"/>
  <c r="AA317" i="37" s="1"/>
  <c r="AA318" i="37" s="1"/>
  <c r="AA319" i="37" s="1"/>
  <c r="AA320" i="37" s="1"/>
  <c r="AA321" i="37" s="1"/>
  <c r="AA322" i="37" s="1"/>
  <c r="AA323" i="37" s="1"/>
  <c r="AA324" i="37" s="1"/>
  <c r="AA325" i="37" s="1"/>
  <c r="AA326" i="37" s="1"/>
  <c r="AA327" i="37" s="1"/>
  <c r="AA328" i="37" s="1"/>
  <c r="AA329" i="37" s="1"/>
  <c r="AA330" i="37" s="1"/>
  <c r="AA331" i="37" s="1"/>
  <c r="AA332" i="37" s="1"/>
  <c r="AA333" i="37" s="1"/>
  <c r="AA334" i="37" s="1"/>
  <c r="AA335" i="37" s="1"/>
  <c r="AA336" i="37" s="1"/>
  <c r="AA337" i="37" s="1"/>
  <c r="AA338" i="37" s="1"/>
  <c r="AA339" i="37" s="1"/>
  <c r="AA340" i="37" s="1"/>
  <c r="AA341" i="37" s="1"/>
  <c r="AA342" i="37" s="1"/>
  <c r="AA343" i="37" s="1"/>
  <c r="AA344" i="37" s="1"/>
  <c r="AA345" i="37" s="1"/>
  <c r="AA346" i="37" s="1"/>
  <c r="AA347" i="37" s="1"/>
  <c r="AA348" i="37" s="1"/>
  <c r="AA349" i="37" s="1"/>
  <c r="AA350" i="37" s="1"/>
  <c r="AA351" i="37" s="1"/>
  <c r="AA352" i="37" s="1"/>
  <c r="AA353" i="37" s="1"/>
  <c r="AA354" i="37" s="1"/>
  <c r="AA355" i="37" s="1"/>
  <c r="AA356" i="37" s="1"/>
  <c r="AA357" i="37" s="1"/>
  <c r="AA358" i="37" s="1"/>
  <c r="AA359" i="37" s="1"/>
  <c r="AA360" i="37" s="1"/>
  <c r="AA361" i="37" s="1"/>
  <c r="AA362" i="37" s="1"/>
  <c r="AA363" i="37" s="1"/>
  <c r="AA364" i="37" s="1"/>
  <c r="AA365" i="37" s="1"/>
  <c r="AA366" i="37" s="1"/>
  <c r="AA367" i="37" s="1"/>
  <c r="AA368" i="37" s="1"/>
  <c r="K344" i="37"/>
  <c r="K345" i="37"/>
  <c r="K346" i="37"/>
  <c r="K347" i="37"/>
  <c r="K348" i="37"/>
  <c r="K349" i="37"/>
  <c r="K350" i="37"/>
  <c r="K351" i="37"/>
  <c r="K352" i="37"/>
  <c r="K353" i="37"/>
  <c r="K354" i="37"/>
  <c r="K355" i="37"/>
  <c r="K356" i="37"/>
  <c r="K343" i="37"/>
  <c r="D369" i="37"/>
  <c r="Q346" i="37" s="1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14" i="5"/>
  <c r="D20" i="5"/>
  <c r="C11" i="5"/>
  <c r="D17" i="5" s="1"/>
  <c r="C14" i="5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H20" i="40"/>
  <c r="I24" i="40" s="1"/>
  <c r="H19" i="40"/>
  <c r="H23" i="40" s="1"/>
  <c r="D38" i="5" l="1"/>
  <c r="D62" i="5"/>
  <c r="D54" i="5"/>
  <c r="I14" i="5"/>
  <c r="I30" i="5"/>
  <c r="I18" i="5"/>
  <c r="D70" i="5"/>
  <c r="D52" i="5"/>
  <c r="D30" i="5"/>
  <c r="D36" i="5"/>
  <c r="I34" i="5"/>
  <c r="I26" i="5"/>
  <c r="I22" i="5"/>
  <c r="D68" i="5"/>
  <c r="D46" i="5"/>
  <c r="D22" i="5"/>
  <c r="D60" i="5"/>
  <c r="D44" i="5"/>
  <c r="D28" i="5"/>
  <c r="E28" i="5" s="1"/>
  <c r="Q356" i="37"/>
  <c r="E68" i="5"/>
  <c r="E60" i="5"/>
  <c r="E52" i="5"/>
  <c r="E44" i="5"/>
  <c r="E36" i="5"/>
  <c r="E20" i="5"/>
  <c r="Q360" i="37"/>
  <c r="Q344" i="37"/>
  <c r="D9" i="43"/>
  <c r="H9" i="43"/>
  <c r="L9" i="43"/>
  <c r="P9" i="43"/>
  <c r="T9" i="43"/>
  <c r="X9" i="43"/>
  <c r="AB9" i="43"/>
  <c r="AF9" i="43"/>
  <c r="AJ9" i="43"/>
  <c r="AN9" i="43"/>
  <c r="AR9" i="43"/>
  <c r="AV9" i="43"/>
  <c r="AZ9" i="43"/>
  <c r="BD9" i="43"/>
  <c r="D14" i="5"/>
  <c r="E14" i="5" s="1"/>
  <c r="D64" i="5"/>
  <c r="E64" i="5" s="1"/>
  <c r="D56" i="5"/>
  <c r="E56" i="5" s="1"/>
  <c r="D48" i="5"/>
  <c r="E48" i="5" s="1"/>
  <c r="D40" i="5"/>
  <c r="E40" i="5" s="1"/>
  <c r="D32" i="5"/>
  <c r="E32" i="5" s="1"/>
  <c r="D24" i="5"/>
  <c r="E24" i="5" s="1"/>
  <c r="D16" i="5"/>
  <c r="E16" i="5" s="1"/>
  <c r="Q364" i="37"/>
  <c r="Q348" i="37"/>
  <c r="C9" i="43"/>
  <c r="G9" i="43"/>
  <c r="K9" i="43"/>
  <c r="O9" i="43"/>
  <c r="S9" i="43"/>
  <c r="W9" i="43"/>
  <c r="AA9" i="43"/>
  <c r="AE9" i="43"/>
  <c r="AI9" i="43"/>
  <c r="AM9" i="43"/>
  <c r="AQ9" i="43"/>
  <c r="AU9" i="43"/>
  <c r="AY9" i="43"/>
  <c r="BC9" i="43"/>
  <c r="BG9" i="43"/>
  <c r="E17" i="5"/>
  <c r="D66" i="5"/>
  <c r="D58" i="5"/>
  <c r="D50" i="5"/>
  <c r="E50" i="5" s="1"/>
  <c r="D42" i="5"/>
  <c r="D34" i="5"/>
  <c r="D26" i="5"/>
  <c r="D18" i="5"/>
  <c r="E18" i="5" s="1"/>
  <c r="I36" i="5"/>
  <c r="I32" i="5"/>
  <c r="I28" i="5"/>
  <c r="I24" i="5"/>
  <c r="I20" i="5"/>
  <c r="I16" i="5"/>
  <c r="Q352" i="37"/>
  <c r="C5" i="43"/>
  <c r="D2" i="43" s="1"/>
  <c r="D5" i="43" s="1"/>
  <c r="E62" i="5"/>
  <c r="D71" i="5"/>
  <c r="E71" i="5" s="1"/>
  <c r="D67" i="5"/>
  <c r="E67" i="5" s="1"/>
  <c r="D63" i="5"/>
  <c r="E63" i="5" s="1"/>
  <c r="D59" i="5"/>
  <c r="E59" i="5" s="1"/>
  <c r="D55" i="5"/>
  <c r="E55" i="5" s="1"/>
  <c r="D51" i="5"/>
  <c r="E51" i="5" s="1"/>
  <c r="D47" i="5"/>
  <c r="E47" i="5" s="1"/>
  <c r="D43" i="5"/>
  <c r="E43" i="5" s="1"/>
  <c r="D39" i="5"/>
  <c r="E39" i="5" s="1"/>
  <c r="D35" i="5"/>
  <c r="E35" i="5" s="1"/>
  <c r="D31" i="5"/>
  <c r="E31" i="5" s="1"/>
  <c r="D27" i="5"/>
  <c r="E27" i="5" s="1"/>
  <c r="D23" i="5"/>
  <c r="E23" i="5" s="1"/>
  <c r="D19" i="5"/>
  <c r="E19" i="5" s="1"/>
  <c r="D15" i="5"/>
  <c r="E15" i="5" s="1"/>
  <c r="I35" i="5"/>
  <c r="I31" i="5"/>
  <c r="I27" i="5"/>
  <c r="I23" i="5"/>
  <c r="I19" i="5"/>
  <c r="I15" i="5"/>
  <c r="Q343" i="37"/>
  <c r="Q363" i="37"/>
  <c r="Q359" i="37"/>
  <c r="Q355" i="37"/>
  <c r="Q351" i="37"/>
  <c r="Q347" i="37"/>
  <c r="D69" i="5"/>
  <c r="E69" i="5" s="1"/>
  <c r="D65" i="5"/>
  <c r="E65" i="5" s="1"/>
  <c r="D61" i="5"/>
  <c r="E61" i="5" s="1"/>
  <c r="D57" i="5"/>
  <c r="E57" i="5" s="1"/>
  <c r="D53" i="5"/>
  <c r="E53" i="5" s="1"/>
  <c r="D49" i="5"/>
  <c r="E49" i="5" s="1"/>
  <c r="D45" i="5"/>
  <c r="E45" i="5" s="1"/>
  <c r="D41" i="5"/>
  <c r="E41" i="5" s="1"/>
  <c r="D37" i="5"/>
  <c r="E37" i="5" s="1"/>
  <c r="D33" i="5"/>
  <c r="E33" i="5" s="1"/>
  <c r="D29" i="5"/>
  <c r="E29" i="5" s="1"/>
  <c r="D25" i="5"/>
  <c r="E25" i="5" s="1"/>
  <c r="D21" i="5"/>
  <c r="E21" i="5" s="1"/>
  <c r="I37" i="5"/>
  <c r="I33" i="5"/>
  <c r="I29" i="5"/>
  <c r="I25" i="5"/>
  <c r="I21" i="5"/>
  <c r="I17" i="5"/>
  <c r="Q365" i="37"/>
  <c r="Q361" i="37"/>
  <c r="Q357" i="37"/>
  <c r="Q353" i="37"/>
  <c r="Q349" i="37"/>
  <c r="Q345" i="37"/>
  <c r="F9" i="43"/>
  <c r="J9" i="43"/>
  <c r="N9" i="43"/>
  <c r="R9" i="43"/>
  <c r="V9" i="43"/>
  <c r="Z9" i="43"/>
  <c r="AD9" i="43"/>
  <c r="AH9" i="43"/>
  <c r="AL9" i="43"/>
  <c r="AP9" i="43"/>
  <c r="AT9" i="43"/>
  <c r="AX9" i="43"/>
  <c r="BB9" i="43"/>
  <c r="BF9" i="43"/>
  <c r="E9" i="43"/>
  <c r="I9" i="43"/>
  <c r="M9" i="43"/>
  <c r="Q9" i="43"/>
  <c r="U9" i="43"/>
  <c r="Y9" i="43"/>
  <c r="AC9" i="43"/>
  <c r="AG9" i="43"/>
  <c r="AK9" i="43"/>
  <c r="AO9" i="43"/>
  <c r="AS9" i="43"/>
  <c r="AW9" i="43"/>
  <c r="BA9" i="43"/>
  <c r="BE9" i="43"/>
  <c r="E70" i="5"/>
  <c r="E66" i="5"/>
  <c r="E58" i="5"/>
  <c r="E54" i="5"/>
  <c r="E46" i="5"/>
  <c r="E42" i="5"/>
  <c r="E38" i="5"/>
  <c r="E34" i="5"/>
  <c r="E30" i="5"/>
  <c r="E26" i="5"/>
  <c r="E22" i="5"/>
  <c r="Q366" i="37"/>
  <c r="Q362" i="37"/>
  <c r="Q358" i="37"/>
  <c r="Q354" i="37"/>
  <c r="Q350" i="37"/>
  <c r="C3" i="43"/>
  <c r="C6" i="43" s="1"/>
  <c r="L3" i="37"/>
  <c r="L8" i="37" s="1"/>
  <c r="L13" i="37" s="1"/>
  <c r="K3" i="37"/>
  <c r="K8" i="37" s="1"/>
  <c r="K13" i="37" s="1"/>
  <c r="J3" i="37"/>
  <c r="J8" i="37" s="1"/>
  <c r="J13" i="37" s="1"/>
  <c r="I3" i="37"/>
  <c r="I8" i="37" s="1"/>
  <c r="I13" i="37" s="1"/>
  <c r="H3" i="40"/>
  <c r="H5" i="40" s="1"/>
  <c r="G2" i="40"/>
  <c r="G4" i="40" s="1"/>
  <c r="N12" i="40" s="1"/>
  <c r="E11" i="5" l="1"/>
  <c r="D3" i="43"/>
  <c r="E2" i="43"/>
  <c r="E5" i="43" s="1"/>
  <c r="I9" i="40"/>
  <c r="D39" i="40" s="1"/>
  <c r="M5" i="40"/>
  <c r="L9" i="40" s="1"/>
  <c r="M9" i="40" s="1"/>
  <c r="H8" i="40"/>
  <c r="D6" i="43" l="1"/>
  <c r="F2" i="43"/>
  <c r="F5" i="43" s="1"/>
  <c r="E3" i="43"/>
  <c r="E6" i="43" s="1"/>
  <c r="D40" i="40"/>
  <c r="L3" i="40"/>
  <c r="D34" i="40"/>
  <c r="N11" i="40"/>
  <c r="G2" i="43" l="1"/>
  <c r="G5" i="43" s="1"/>
  <c r="F3" i="43"/>
  <c r="F6" i="43" s="1"/>
  <c r="C10" i="29"/>
  <c r="G3" i="43" l="1"/>
  <c r="G6" i="43" s="1"/>
  <c r="H2" i="43"/>
  <c r="H5" i="43" s="1"/>
  <c r="NJ10" i="27"/>
  <c r="H3" i="43" l="1"/>
  <c r="H6" i="43" s="1"/>
  <c r="I2" i="43"/>
  <c r="I5" i="43" s="1"/>
  <c r="NJ12" i="31"/>
  <c r="NJ12" i="32"/>
  <c r="NJ12" i="29"/>
  <c r="NJ12" i="27"/>
  <c r="NC13" i="32"/>
  <c r="NB13" i="32"/>
  <c r="NA13" i="32"/>
  <c r="MZ13" i="32"/>
  <c r="MY13" i="32"/>
  <c r="MX13" i="32"/>
  <c r="MW13" i="32"/>
  <c r="MV13" i="32"/>
  <c r="MU13" i="32"/>
  <c r="MT13" i="32"/>
  <c r="MS13" i="32"/>
  <c r="MR13" i="32"/>
  <c r="MQ13" i="32"/>
  <c r="MP13" i="32"/>
  <c r="MO13" i="32"/>
  <c r="MN13" i="32"/>
  <c r="MM13" i="32"/>
  <c r="ML13" i="32"/>
  <c r="MK13" i="32"/>
  <c r="MJ13" i="32"/>
  <c r="MI13" i="32"/>
  <c r="MH13" i="32"/>
  <c r="MG13" i="32"/>
  <c r="MF13" i="32"/>
  <c r="ME13" i="32"/>
  <c r="MD13" i="32"/>
  <c r="MC13" i="32"/>
  <c r="MB13" i="32"/>
  <c r="MA13" i="32"/>
  <c r="LZ13" i="32"/>
  <c r="LY13" i="32"/>
  <c r="LX13" i="32"/>
  <c r="LW13" i="32"/>
  <c r="LV13" i="32"/>
  <c r="LU13" i="32"/>
  <c r="LT13" i="32"/>
  <c r="LS13" i="32"/>
  <c r="LR13" i="32"/>
  <c r="LQ13" i="32"/>
  <c r="LP13" i="32"/>
  <c r="LO13" i="32"/>
  <c r="LN13" i="32"/>
  <c r="LM13" i="32"/>
  <c r="LL13" i="32"/>
  <c r="LK13" i="32"/>
  <c r="LJ13" i="32"/>
  <c r="LI13" i="32"/>
  <c r="LH13" i="32"/>
  <c r="LG13" i="32"/>
  <c r="LF13" i="32"/>
  <c r="LE13" i="32"/>
  <c r="LD13" i="32"/>
  <c r="LC13" i="32"/>
  <c r="LB13" i="32"/>
  <c r="LA13" i="32"/>
  <c r="KZ13" i="32"/>
  <c r="KY13" i="32"/>
  <c r="KX13" i="32"/>
  <c r="KW13" i="32"/>
  <c r="KV13" i="32"/>
  <c r="KU13" i="32"/>
  <c r="KT13" i="32"/>
  <c r="KS13" i="32"/>
  <c r="KR13" i="32"/>
  <c r="KQ13" i="32"/>
  <c r="KP13" i="32"/>
  <c r="KO13" i="32"/>
  <c r="KN13" i="32"/>
  <c r="KM13" i="32"/>
  <c r="KL13" i="32"/>
  <c r="KK13" i="32"/>
  <c r="KJ13" i="32"/>
  <c r="KI13" i="32"/>
  <c r="KH13" i="32"/>
  <c r="KG13" i="32"/>
  <c r="KF13" i="32"/>
  <c r="KE13" i="32"/>
  <c r="KD13" i="32"/>
  <c r="KC13" i="32"/>
  <c r="KB13" i="32"/>
  <c r="KA13" i="32"/>
  <c r="JZ13" i="32"/>
  <c r="JY13" i="32"/>
  <c r="JX13" i="32"/>
  <c r="JW13" i="32"/>
  <c r="JV13" i="32"/>
  <c r="JU13" i="32"/>
  <c r="JT13" i="32"/>
  <c r="JS13" i="32"/>
  <c r="JR13" i="32"/>
  <c r="JQ13" i="32"/>
  <c r="JP13" i="32"/>
  <c r="JO13" i="32"/>
  <c r="JN13" i="32"/>
  <c r="JM13" i="32"/>
  <c r="JL13" i="32"/>
  <c r="JK13" i="32"/>
  <c r="JJ13" i="32"/>
  <c r="JI13" i="32"/>
  <c r="JH13" i="32"/>
  <c r="JG13" i="32"/>
  <c r="JF13" i="32"/>
  <c r="JE13" i="32"/>
  <c r="JD13" i="32"/>
  <c r="JC13" i="32"/>
  <c r="JB13" i="32"/>
  <c r="JA13" i="32"/>
  <c r="IZ13" i="32"/>
  <c r="IY13" i="32"/>
  <c r="IX13" i="32"/>
  <c r="IW13" i="32"/>
  <c r="IV13" i="32"/>
  <c r="IU13" i="32"/>
  <c r="IT13" i="32"/>
  <c r="IS13" i="32"/>
  <c r="IR13" i="32"/>
  <c r="IQ13" i="32"/>
  <c r="IP13" i="32"/>
  <c r="IO13" i="32"/>
  <c r="IN13" i="32"/>
  <c r="IM13" i="32"/>
  <c r="IL13" i="32"/>
  <c r="IK13" i="32"/>
  <c r="IJ13" i="32"/>
  <c r="II13" i="32"/>
  <c r="IH13" i="32"/>
  <c r="IG13" i="32"/>
  <c r="IF13" i="32"/>
  <c r="IE13" i="32"/>
  <c r="ID13" i="32"/>
  <c r="IC13" i="32"/>
  <c r="IB13" i="32"/>
  <c r="IA13" i="32"/>
  <c r="HZ13" i="32"/>
  <c r="HY13" i="32"/>
  <c r="HX13" i="32"/>
  <c r="HW13" i="32"/>
  <c r="HV13" i="32"/>
  <c r="HU13" i="32"/>
  <c r="HT13" i="32"/>
  <c r="HS13" i="32"/>
  <c r="HR13" i="32"/>
  <c r="HQ13" i="32"/>
  <c r="HP13" i="32"/>
  <c r="HO13" i="32"/>
  <c r="HN13" i="32"/>
  <c r="HM13" i="32"/>
  <c r="HL13" i="32"/>
  <c r="HK13" i="32"/>
  <c r="HJ13" i="32"/>
  <c r="HI13" i="32"/>
  <c r="HH13" i="32"/>
  <c r="HG13" i="32"/>
  <c r="HF13" i="32"/>
  <c r="HE13" i="32"/>
  <c r="HD13" i="32"/>
  <c r="HC13" i="32"/>
  <c r="HB13" i="32"/>
  <c r="HA13" i="32"/>
  <c r="GZ13" i="32"/>
  <c r="GY13" i="32"/>
  <c r="GX13" i="32"/>
  <c r="GW13" i="32"/>
  <c r="GV13" i="32"/>
  <c r="GU13" i="32"/>
  <c r="GT13" i="32"/>
  <c r="GS13" i="32"/>
  <c r="GR13" i="32"/>
  <c r="GQ13" i="32"/>
  <c r="GP13" i="32"/>
  <c r="GO13" i="32"/>
  <c r="GN13" i="32"/>
  <c r="GM13" i="32"/>
  <c r="GL13" i="32"/>
  <c r="GK13" i="32"/>
  <c r="GJ13" i="32"/>
  <c r="GI13" i="32"/>
  <c r="GH13" i="32"/>
  <c r="GG13" i="32"/>
  <c r="GF13" i="32"/>
  <c r="GE13" i="32"/>
  <c r="GD13" i="32"/>
  <c r="GC13" i="32"/>
  <c r="GB13" i="32"/>
  <c r="GA13" i="32"/>
  <c r="FZ13" i="32"/>
  <c r="FY13" i="32"/>
  <c r="FX13" i="32"/>
  <c r="FW13" i="32"/>
  <c r="FV13" i="32"/>
  <c r="FU13" i="32"/>
  <c r="FT13" i="32"/>
  <c r="FS13" i="32"/>
  <c r="FR13" i="32"/>
  <c r="FQ13" i="32"/>
  <c r="FP13" i="32"/>
  <c r="FO13" i="32"/>
  <c r="FN13" i="32"/>
  <c r="FM13" i="32"/>
  <c r="FL13" i="32"/>
  <c r="FK13" i="32"/>
  <c r="FJ13" i="32"/>
  <c r="FI13" i="32"/>
  <c r="FH13" i="32"/>
  <c r="FG13" i="32"/>
  <c r="FF13" i="32"/>
  <c r="FE13" i="32"/>
  <c r="FD13" i="32"/>
  <c r="FC13" i="32"/>
  <c r="FB13" i="32"/>
  <c r="FA13" i="32"/>
  <c r="EZ13" i="32"/>
  <c r="EY13" i="32"/>
  <c r="EX13" i="32"/>
  <c r="EW13" i="32"/>
  <c r="EV13" i="32"/>
  <c r="EU13" i="32"/>
  <c r="ET13" i="32"/>
  <c r="ES13" i="32"/>
  <c r="ER13" i="32"/>
  <c r="EQ13" i="32"/>
  <c r="EP13" i="32"/>
  <c r="EO13" i="32"/>
  <c r="EN13" i="32"/>
  <c r="EM13" i="32"/>
  <c r="EL13" i="32"/>
  <c r="EK13" i="32"/>
  <c r="EJ13" i="32"/>
  <c r="EI13" i="32"/>
  <c r="EH13" i="32"/>
  <c r="EG13" i="32"/>
  <c r="EF13" i="32"/>
  <c r="EE13" i="32"/>
  <c r="ED13" i="32"/>
  <c r="EC13" i="32"/>
  <c r="EB13" i="32"/>
  <c r="EA13" i="32"/>
  <c r="DZ13" i="32"/>
  <c r="DY13" i="32"/>
  <c r="DX13" i="32"/>
  <c r="DW13" i="32"/>
  <c r="DV13" i="32"/>
  <c r="DU13" i="32"/>
  <c r="DT13" i="32"/>
  <c r="DS13" i="32"/>
  <c r="DR13" i="32"/>
  <c r="DQ13" i="32"/>
  <c r="DP13" i="32"/>
  <c r="DO13" i="32"/>
  <c r="DN13" i="32"/>
  <c r="DM13" i="32"/>
  <c r="DL13" i="32"/>
  <c r="DK13" i="32"/>
  <c r="DJ13" i="32"/>
  <c r="DI13" i="32"/>
  <c r="DH13" i="32"/>
  <c r="DG13" i="32"/>
  <c r="DF13" i="32"/>
  <c r="DE13" i="32"/>
  <c r="DD13" i="32"/>
  <c r="DC13" i="32"/>
  <c r="DB13" i="32"/>
  <c r="DA13" i="32"/>
  <c r="CZ13" i="32"/>
  <c r="CY13" i="32"/>
  <c r="CX13" i="32"/>
  <c r="CW13" i="32"/>
  <c r="CV13" i="32"/>
  <c r="CU13" i="32"/>
  <c r="CT13" i="32"/>
  <c r="CS13" i="32"/>
  <c r="CR13" i="32"/>
  <c r="CQ13" i="32"/>
  <c r="CP13" i="32"/>
  <c r="CO13" i="32"/>
  <c r="CN13" i="32"/>
  <c r="CM13" i="32"/>
  <c r="CL13" i="32"/>
  <c r="CK13" i="32"/>
  <c r="CJ13" i="32"/>
  <c r="CI13" i="32"/>
  <c r="CH13" i="32"/>
  <c r="CG13" i="32"/>
  <c r="CF13" i="32"/>
  <c r="CE13" i="32"/>
  <c r="CD13" i="32"/>
  <c r="CC13" i="32"/>
  <c r="CB13" i="32"/>
  <c r="CA13" i="32"/>
  <c r="BZ13" i="32"/>
  <c r="BY13" i="32"/>
  <c r="BX13" i="32"/>
  <c r="BW13" i="32"/>
  <c r="BV13" i="32"/>
  <c r="BU13" i="32"/>
  <c r="BT13" i="32"/>
  <c r="BS13" i="32"/>
  <c r="BR13" i="32"/>
  <c r="BQ13" i="32"/>
  <c r="BP13" i="32"/>
  <c r="BO13" i="32"/>
  <c r="BN13" i="32"/>
  <c r="BM13" i="32"/>
  <c r="BL13" i="32"/>
  <c r="BK13" i="32"/>
  <c r="BJ13" i="32"/>
  <c r="BI13" i="32"/>
  <c r="BH13" i="32"/>
  <c r="BG13" i="32"/>
  <c r="BF13" i="32"/>
  <c r="BE13" i="32"/>
  <c r="BD13" i="32"/>
  <c r="BC13" i="32"/>
  <c r="BB13" i="32"/>
  <c r="BA13" i="32"/>
  <c r="AZ13" i="32"/>
  <c r="AY13" i="32"/>
  <c r="AX13" i="32"/>
  <c r="AW13" i="32"/>
  <c r="AV13" i="32"/>
  <c r="AU13" i="32"/>
  <c r="AT13" i="32"/>
  <c r="AS13" i="32"/>
  <c r="AR13" i="32"/>
  <c r="AQ13" i="32"/>
  <c r="AP13" i="32"/>
  <c r="AO13" i="32"/>
  <c r="AN13" i="32"/>
  <c r="AM13" i="32"/>
  <c r="AL13" i="32"/>
  <c r="AK13" i="32"/>
  <c r="AJ13" i="32"/>
  <c r="AI13" i="32"/>
  <c r="AH13" i="32"/>
  <c r="AG13" i="32"/>
  <c r="AF13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NC13" i="31"/>
  <c r="NB13" i="31"/>
  <c r="NA13" i="31"/>
  <c r="MZ13" i="31"/>
  <c r="MY13" i="31"/>
  <c r="MX13" i="31"/>
  <c r="MW13" i="31"/>
  <c r="MV13" i="31"/>
  <c r="MU13" i="31"/>
  <c r="MT13" i="31"/>
  <c r="MS13" i="31"/>
  <c r="MR13" i="31"/>
  <c r="MQ13" i="31"/>
  <c r="MP13" i="31"/>
  <c r="MO13" i="31"/>
  <c r="MN13" i="31"/>
  <c r="MM13" i="31"/>
  <c r="ML13" i="31"/>
  <c r="MK13" i="31"/>
  <c r="MJ13" i="31"/>
  <c r="MI13" i="31"/>
  <c r="MH13" i="31"/>
  <c r="MG13" i="31"/>
  <c r="MF13" i="31"/>
  <c r="ME13" i="31"/>
  <c r="MD13" i="31"/>
  <c r="MC13" i="31"/>
  <c r="MB13" i="31"/>
  <c r="MA13" i="31"/>
  <c r="LZ13" i="31"/>
  <c r="LY13" i="31"/>
  <c r="LX13" i="31"/>
  <c r="LW13" i="31"/>
  <c r="LV13" i="31"/>
  <c r="LU13" i="31"/>
  <c r="LT13" i="31"/>
  <c r="LS13" i="31"/>
  <c r="LR13" i="31"/>
  <c r="LQ13" i="31"/>
  <c r="LP13" i="31"/>
  <c r="LO13" i="31"/>
  <c r="LN13" i="31"/>
  <c r="LM13" i="31"/>
  <c r="LL13" i="31"/>
  <c r="LK13" i="31"/>
  <c r="LJ13" i="31"/>
  <c r="LI13" i="31"/>
  <c r="LH13" i="31"/>
  <c r="LG13" i="31"/>
  <c r="LF13" i="31"/>
  <c r="LE13" i="31"/>
  <c r="LD13" i="31"/>
  <c r="LC13" i="31"/>
  <c r="LB13" i="31"/>
  <c r="LA13" i="31"/>
  <c r="KZ13" i="31"/>
  <c r="KY13" i="31"/>
  <c r="KX13" i="31"/>
  <c r="KW13" i="31"/>
  <c r="KV13" i="31"/>
  <c r="KU13" i="31"/>
  <c r="KT13" i="31"/>
  <c r="KS13" i="31"/>
  <c r="KR13" i="31"/>
  <c r="KQ13" i="31"/>
  <c r="KP13" i="31"/>
  <c r="KO13" i="31"/>
  <c r="KN13" i="31"/>
  <c r="KM13" i="31"/>
  <c r="KL13" i="31"/>
  <c r="KK13" i="31"/>
  <c r="KJ13" i="31"/>
  <c r="KI13" i="31"/>
  <c r="KH13" i="31"/>
  <c r="KG13" i="31"/>
  <c r="KF13" i="31"/>
  <c r="KE13" i="31"/>
  <c r="KD13" i="31"/>
  <c r="KC13" i="31"/>
  <c r="KB13" i="31"/>
  <c r="KA13" i="31"/>
  <c r="JZ13" i="31"/>
  <c r="JY13" i="31"/>
  <c r="JX13" i="31"/>
  <c r="JW13" i="31"/>
  <c r="JV13" i="31"/>
  <c r="JU13" i="31"/>
  <c r="JT13" i="31"/>
  <c r="JS13" i="31"/>
  <c r="JR13" i="31"/>
  <c r="JQ13" i="31"/>
  <c r="JP13" i="31"/>
  <c r="JO13" i="31"/>
  <c r="JN13" i="31"/>
  <c r="JM13" i="31"/>
  <c r="JL13" i="31"/>
  <c r="JK13" i="31"/>
  <c r="JJ13" i="31"/>
  <c r="JI13" i="31"/>
  <c r="JH13" i="31"/>
  <c r="JG13" i="31"/>
  <c r="JF13" i="31"/>
  <c r="JE13" i="31"/>
  <c r="JD13" i="31"/>
  <c r="JC13" i="31"/>
  <c r="JB13" i="31"/>
  <c r="JA13" i="31"/>
  <c r="IZ13" i="31"/>
  <c r="IY13" i="31"/>
  <c r="IX13" i="31"/>
  <c r="IW13" i="31"/>
  <c r="IV13" i="31"/>
  <c r="IU13" i="31"/>
  <c r="IT13" i="31"/>
  <c r="IS13" i="31"/>
  <c r="IR13" i="31"/>
  <c r="IQ13" i="31"/>
  <c r="IP13" i="31"/>
  <c r="IO13" i="31"/>
  <c r="IN13" i="31"/>
  <c r="IM13" i="31"/>
  <c r="IL13" i="31"/>
  <c r="IK13" i="31"/>
  <c r="IJ13" i="31"/>
  <c r="II13" i="31"/>
  <c r="IH13" i="31"/>
  <c r="IG13" i="31"/>
  <c r="IF13" i="31"/>
  <c r="IE13" i="31"/>
  <c r="ID13" i="31"/>
  <c r="IC13" i="31"/>
  <c r="IB13" i="31"/>
  <c r="IA13" i="31"/>
  <c r="HZ13" i="31"/>
  <c r="HY13" i="31"/>
  <c r="HX13" i="31"/>
  <c r="HW13" i="31"/>
  <c r="HV13" i="31"/>
  <c r="HU13" i="31"/>
  <c r="HT13" i="31"/>
  <c r="HS13" i="31"/>
  <c r="HR13" i="31"/>
  <c r="HQ13" i="31"/>
  <c r="HP13" i="31"/>
  <c r="HO13" i="31"/>
  <c r="HN13" i="31"/>
  <c r="HM13" i="31"/>
  <c r="HL13" i="31"/>
  <c r="HK13" i="31"/>
  <c r="HJ13" i="31"/>
  <c r="HI13" i="31"/>
  <c r="HH13" i="31"/>
  <c r="HG13" i="31"/>
  <c r="HF13" i="31"/>
  <c r="HE13" i="31"/>
  <c r="HD13" i="31"/>
  <c r="HC13" i="31"/>
  <c r="HB13" i="31"/>
  <c r="HA13" i="31"/>
  <c r="GZ13" i="31"/>
  <c r="GY13" i="31"/>
  <c r="GX13" i="31"/>
  <c r="GW13" i="31"/>
  <c r="GV13" i="31"/>
  <c r="GU13" i="31"/>
  <c r="GT13" i="31"/>
  <c r="GS13" i="31"/>
  <c r="GR13" i="31"/>
  <c r="GQ13" i="31"/>
  <c r="GP13" i="31"/>
  <c r="GO13" i="31"/>
  <c r="GN13" i="31"/>
  <c r="GM13" i="31"/>
  <c r="GL13" i="31"/>
  <c r="GK13" i="31"/>
  <c r="GJ13" i="31"/>
  <c r="GI13" i="31"/>
  <c r="GH13" i="31"/>
  <c r="GG13" i="31"/>
  <c r="GF13" i="31"/>
  <c r="GE13" i="31"/>
  <c r="GD13" i="31"/>
  <c r="GC13" i="31"/>
  <c r="GB13" i="31"/>
  <c r="GA13" i="31"/>
  <c r="FZ13" i="31"/>
  <c r="FY13" i="31"/>
  <c r="FX13" i="31"/>
  <c r="FW13" i="31"/>
  <c r="FV13" i="31"/>
  <c r="FU13" i="31"/>
  <c r="FT13" i="31"/>
  <c r="FS13" i="31"/>
  <c r="FR13" i="31"/>
  <c r="FQ13" i="31"/>
  <c r="FP13" i="31"/>
  <c r="FO13" i="31"/>
  <c r="FN13" i="31"/>
  <c r="FM13" i="31"/>
  <c r="FL13" i="31"/>
  <c r="FK13" i="31"/>
  <c r="FJ13" i="31"/>
  <c r="FI13" i="31"/>
  <c r="FH13" i="31"/>
  <c r="FG13" i="31"/>
  <c r="FF13" i="31"/>
  <c r="FE13" i="31"/>
  <c r="FD13" i="31"/>
  <c r="FC13" i="31"/>
  <c r="FB13" i="31"/>
  <c r="FA13" i="31"/>
  <c r="EZ13" i="31"/>
  <c r="EY13" i="31"/>
  <c r="EX13" i="31"/>
  <c r="EW13" i="31"/>
  <c r="EV13" i="31"/>
  <c r="EU13" i="31"/>
  <c r="ET13" i="31"/>
  <c r="ES13" i="31"/>
  <c r="ER13" i="31"/>
  <c r="EQ13" i="31"/>
  <c r="EP13" i="31"/>
  <c r="EO13" i="31"/>
  <c r="EN13" i="31"/>
  <c r="EM13" i="31"/>
  <c r="EL13" i="31"/>
  <c r="EK13" i="31"/>
  <c r="EJ13" i="31"/>
  <c r="EI13" i="31"/>
  <c r="EH13" i="31"/>
  <c r="EG13" i="31"/>
  <c r="EF13" i="31"/>
  <c r="EE13" i="31"/>
  <c r="ED13" i="31"/>
  <c r="EC13" i="31"/>
  <c r="EB13" i="31"/>
  <c r="EA13" i="31"/>
  <c r="DZ13" i="31"/>
  <c r="DY13" i="31"/>
  <c r="DX13" i="31"/>
  <c r="DW13" i="31"/>
  <c r="DV13" i="31"/>
  <c r="DU13" i="31"/>
  <c r="DT13" i="31"/>
  <c r="DS13" i="31"/>
  <c r="DR13" i="31"/>
  <c r="DQ13" i="31"/>
  <c r="DP13" i="31"/>
  <c r="DO13" i="31"/>
  <c r="DN13" i="31"/>
  <c r="DM13" i="31"/>
  <c r="DL13" i="31"/>
  <c r="DK13" i="31"/>
  <c r="DJ13" i="31"/>
  <c r="DI13" i="31"/>
  <c r="DH13" i="31"/>
  <c r="DG13" i="31"/>
  <c r="DF13" i="31"/>
  <c r="DE13" i="31"/>
  <c r="DD13" i="31"/>
  <c r="DC13" i="31"/>
  <c r="DB13" i="31"/>
  <c r="DA13" i="31"/>
  <c r="CZ13" i="31"/>
  <c r="CY13" i="31"/>
  <c r="CX13" i="31"/>
  <c r="CW13" i="31"/>
  <c r="CV13" i="31"/>
  <c r="CU13" i="31"/>
  <c r="CT13" i="31"/>
  <c r="CS13" i="31"/>
  <c r="CR13" i="31"/>
  <c r="CQ13" i="31"/>
  <c r="CP13" i="31"/>
  <c r="CO13" i="31"/>
  <c r="CN13" i="31"/>
  <c r="CM13" i="31"/>
  <c r="CL13" i="31"/>
  <c r="CK13" i="31"/>
  <c r="CJ13" i="31"/>
  <c r="CI13" i="31"/>
  <c r="CH13" i="31"/>
  <c r="CG13" i="31"/>
  <c r="CF13" i="31"/>
  <c r="CE13" i="31"/>
  <c r="CD13" i="31"/>
  <c r="CC13" i="31"/>
  <c r="CB13" i="31"/>
  <c r="CA13" i="31"/>
  <c r="BZ13" i="31"/>
  <c r="BY13" i="31"/>
  <c r="BX13" i="31"/>
  <c r="BW13" i="31"/>
  <c r="BV13" i="31"/>
  <c r="BU13" i="31"/>
  <c r="BT13" i="31"/>
  <c r="BS13" i="31"/>
  <c r="BR13" i="31"/>
  <c r="BQ13" i="31"/>
  <c r="BP13" i="31"/>
  <c r="BO13" i="31"/>
  <c r="BN13" i="31"/>
  <c r="BM13" i="31"/>
  <c r="BL13" i="31"/>
  <c r="BK13" i="31"/>
  <c r="BJ13" i="31"/>
  <c r="BI13" i="31"/>
  <c r="BH13" i="31"/>
  <c r="BG13" i="31"/>
  <c r="BF13" i="31"/>
  <c r="BE13" i="31"/>
  <c r="BD13" i="31"/>
  <c r="BC13" i="31"/>
  <c r="BB13" i="31"/>
  <c r="BA13" i="31"/>
  <c r="AZ13" i="31"/>
  <c r="AY13" i="31"/>
  <c r="AX13" i="31"/>
  <c r="AW13" i="31"/>
  <c r="AV13" i="31"/>
  <c r="AU13" i="31"/>
  <c r="AT13" i="31"/>
  <c r="AS13" i="31"/>
  <c r="AR13" i="31"/>
  <c r="AQ13" i="31"/>
  <c r="AP13" i="31"/>
  <c r="AO13" i="31"/>
  <c r="AN13" i="31"/>
  <c r="AM13" i="31"/>
  <c r="AL13" i="31"/>
  <c r="AK13" i="31"/>
  <c r="AJ13" i="31"/>
  <c r="AI13" i="31"/>
  <c r="AH13" i="31"/>
  <c r="AG13" i="31"/>
  <c r="AF13" i="31"/>
  <c r="AE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B13" i="31"/>
  <c r="NC13" i="29"/>
  <c r="NB13" i="29"/>
  <c r="NA13" i="29"/>
  <c r="MZ13" i="29"/>
  <c r="MY13" i="29"/>
  <c r="MX13" i="29"/>
  <c r="MW13" i="29"/>
  <c r="MV13" i="29"/>
  <c r="MU13" i="29"/>
  <c r="MT13" i="29"/>
  <c r="MS13" i="29"/>
  <c r="MR13" i="29"/>
  <c r="MQ13" i="29"/>
  <c r="MP13" i="29"/>
  <c r="MO13" i="29"/>
  <c r="MN13" i="29"/>
  <c r="MM13" i="29"/>
  <c r="ML13" i="29"/>
  <c r="MK13" i="29"/>
  <c r="MJ13" i="29"/>
  <c r="MI13" i="29"/>
  <c r="MH13" i="29"/>
  <c r="MG13" i="29"/>
  <c r="MF13" i="29"/>
  <c r="ME13" i="29"/>
  <c r="MD13" i="29"/>
  <c r="MC13" i="29"/>
  <c r="MB13" i="29"/>
  <c r="MA13" i="29"/>
  <c r="LZ13" i="29"/>
  <c r="LY13" i="29"/>
  <c r="LX13" i="29"/>
  <c r="LW13" i="29"/>
  <c r="LV13" i="29"/>
  <c r="LU13" i="29"/>
  <c r="LT13" i="29"/>
  <c r="LS13" i="29"/>
  <c r="LR13" i="29"/>
  <c r="LQ13" i="29"/>
  <c r="LP13" i="29"/>
  <c r="LO13" i="29"/>
  <c r="LN13" i="29"/>
  <c r="LM13" i="29"/>
  <c r="LL13" i="29"/>
  <c r="LK13" i="29"/>
  <c r="LJ13" i="29"/>
  <c r="LI13" i="29"/>
  <c r="LH13" i="29"/>
  <c r="LG13" i="29"/>
  <c r="LF13" i="29"/>
  <c r="LE13" i="29"/>
  <c r="LD13" i="29"/>
  <c r="LC13" i="29"/>
  <c r="LB13" i="29"/>
  <c r="LA13" i="29"/>
  <c r="KZ13" i="29"/>
  <c r="KY13" i="29"/>
  <c r="KX13" i="29"/>
  <c r="KW13" i="29"/>
  <c r="KV13" i="29"/>
  <c r="KU13" i="29"/>
  <c r="KT13" i="29"/>
  <c r="KS13" i="29"/>
  <c r="KR13" i="29"/>
  <c r="KQ13" i="29"/>
  <c r="KP13" i="29"/>
  <c r="KO13" i="29"/>
  <c r="KN13" i="29"/>
  <c r="KM13" i="29"/>
  <c r="KL13" i="29"/>
  <c r="KK13" i="29"/>
  <c r="KJ13" i="29"/>
  <c r="KI13" i="29"/>
  <c r="KH13" i="29"/>
  <c r="KG13" i="29"/>
  <c r="KF13" i="29"/>
  <c r="KE13" i="29"/>
  <c r="KD13" i="29"/>
  <c r="KC13" i="29"/>
  <c r="KB13" i="29"/>
  <c r="KA13" i="29"/>
  <c r="JZ13" i="29"/>
  <c r="JY13" i="29"/>
  <c r="JX13" i="29"/>
  <c r="JW13" i="29"/>
  <c r="JV13" i="29"/>
  <c r="JU13" i="29"/>
  <c r="JT13" i="29"/>
  <c r="JS13" i="29"/>
  <c r="JR13" i="29"/>
  <c r="JQ13" i="29"/>
  <c r="JP13" i="29"/>
  <c r="JO13" i="29"/>
  <c r="JN13" i="29"/>
  <c r="JM13" i="29"/>
  <c r="JL13" i="29"/>
  <c r="JK13" i="29"/>
  <c r="JJ13" i="29"/>
  <c r="JI13" i="29"/>
  <c r="JH13" i="29"/>
  <c r="JG13" i="29"/>
  <c r="JF13" i="29"/>
  <c r="JE13" i="29"/>
  <c r="JD13" i="29"/>
  <c r="JC13" i="29"/>
  <c r="JB13" i="29"/>
  <c r="JA13" i="29"/>
  <c r="IZ13" i="29"/>
  <c r="IY13" i="29"/>
  <c r="IX13" i="29"/>
  <c r="IW13" i="29"/>
  <c r="IV13" i="29"/>
  <c r="IU13" i="29"/>
  <c r="IT13" i="29"/>
  <c r="IS13" i="29"/>
  <c r="IR13" i="29"/>
  <c r="IQ13" i="29"/>
  <c r="IP13" i="29"/>
  <c r="IO13" i="29"/>
  <c r="IN13" i="29"/>
  <c r="IM13" i="29"/>
  <c r="IL13" i="29"/>
  <c r="IK13" i="29"/>
  <c r="IJ13" i="29"/>
  <c r="II13" i="29"/>
  <c r="IH13" i="29"/>
  <c r="IG13" i="29"/>
  <c r="IF13" i="29"/>
  <c r="IE13" i="29"/>
  <c r="ID13" i="29"/>
  <c r="IC13" i="29"/>
  <c r="IB13" i="29"/>
  <c r="IA13" i="29"/>
  <c r="HZ13" i="29"/>
  <c r="HY13" i="29"/>
  <c r="HX13" i="29"/>
  <c r="HW13" i="29"/>
  <c r="HV13" i="29"/>
  <c r="HU13" i="29"/>
  <c r="HT13" i="29"/>
  <c r="HS13" i="29"/>
  <c r="HR13" i="29"/>
  <c r="HQ13" i="29"/>
  <c r="HP13" i="29"/>
  <c r="HO13" i="29"/>
  <c r="HN13" i="29"/>
  <c r="HM13" i="29"/>
  <c r="HL13" i="29"/>
  <c r="HK13" i="29"/>
  <c r="HJ13" i="29"/>
  <c r="HI13" i="29"/>
  <c r="HH13" i="29"/>
  <c r="HG13" i="29"/>
  <c r="HF13" i="29"/>
  <c r="HE13" i="29"/>
  <c r="HD13" i="29"/>
  <c r="HC13" i="29"/>
  <c r="HB13" i="29"/>
  <c r="HA13" i="29"/>
  <c r="GZ13" i="29"/>
  <c r="GY13" i="29"/>
  <c r="GX13" i="29"/>
  <c r="GW13" i="29"/>
  <c r="GV13" i="29"/>
  <c r="GU13" i="29"/>
  <c r="GT13" i="29"/>
  <c r="GS13" i="29"/>
  <c r="GR13" i="29"/>
  <c r="GQ13" i="29"/>
  <c r="GP13" i="29"/>
  <c r="GO13" i="29"/>
  <c r="GN13" i="29"/>
  <c r="GM13" i="29"/>
  <c r="GL13" i="29"/>
  <c r="GK13" i="29"/>
  <c r="GJ13" i="29"/>
  <c r="GI13" i="29"/>
  <c r="GH13" i="29"/>
  <c r="GG13" i="29"/>
  <c r="GF13" i="29"/>
  <c r="GE13" i="29"/>
  <c r="GD13" i="29"/>
  <c r="GC13" i="29"/>
  <c r="GB13" i="29"/>
  <c r="GA13" i="29"/>
  <c r="FZ13" i="29"/>
  <c r="FY13" i="29"/>
  <c r="FX13" i="29"/>
  <c r="FW13" i="29"/>
  <c r="FV13" i="29"/>
  <c r="FU13" i="29"/>
  <c r="FT13" i="29"/>
  <c r="FS13" i="29"/>
  <c r="FR13" i="29"/>
  <c r="FQ13" i="29"/>
  <c r="FP13" i="29"/>
  <c r="FO13" i="29"/>
  <c r="FN13" i="29"/>
  <c r="FM13" i="29"/>
  <c r="FL13" i="29"/>
  <c r="FK13" i="29"/>
  <c r="FJ13" i="29"/>
  <c r="FI13" i="29"/>
  <c r="FH13" i="29"/>
  <c r="FG13" i="29"/>
  <c r="FF13" i="29"/>
  <c r="FE13" i="29"/>
  <c r="FD13" i="29"/>
  <c r="FC13" i="29"/>
  <c r="FB13" i="29"/>
  <c r="FA13" i="29"/>
  <c r="EZ13" i="29"/>
  <c r="EY13" i="29"/>
  <c r="EX13" i="29"/>
  <c r="EW13" i="29"/>
  <c r="EV13" i="29"/>
  <c r="EU13" i="29"/>
  <c r="ET13" i="29"/>
  <c r="ES13" i="29"/>
  <c r="ER13" i="29"/>
  <c r="EQ13" i="29"/>
  <c r="EP13" i="29"/>
  <c r="EO13" i="29"/>
  <c r="EN13" i="29"/>
  <c r="EM13" i="29"/>
  <c r="EL13" i="29"/>
  <c r="EK13" i="29"/>
  <c r="EJ13" i="29"/>
  <c r="EI13" i="29"/>
  <c r="EH13" i="29"/>
  <c r="EG13" i="29"/>
  <c r="EF13" i="29"/>
  <c r="EE13" i="29"/>
  <c r="ED13" i="29"/>
  <c r="EC13" i="29"/>
  <c r="EB13" i="29"/>
  <c r="EA13" i="29"/>
  <c r="DZ13" i="29"/>
  <c r="DY13" i="29"/>
  <c r="DX13" i="29"/>
  <c r="DW13" i="29"/>
  <c r="DV13" i="29"/>
  <c r="DU13" i="29"/>
  <c r="DT13" i="29"/>
  <c r="DS13" i="29"/>
  <c r="DR13" i="29"/>
  <c r="DQ13" i="29"/>
  <c r="DP13" i="29"/>
  <c r="DO13" i="29"/>
  <c r="DN13" i="29"/>
  <c r="DM13" i="29"/>
  <c r="DL13" i="29"/>
  <c r="DK13" i="29"/>
  <c r="DJ13" i="29"/>
  <c r="DI13" i="29"/>
  <c r="DH13" i="29"/>
  <c r="DG13" i="29"/>
  <c r="DF13" i="29"/>
  <c r="DE13" i="29"/>
  <c r="DD13" i="29"/>
  <c r="DC13" i="29"/>
  <c r="DB13" i="29"/>
  <c r="DA13" i="29"/>
  <c r="CZ13" i="29"/>
  <c r="CY13" i="29"/>
  <c r="CX13" i="29"/>
  <c r="CW13" i="29"/>
  <c r="CV13" i="29"/>
  <c r="CU13" i="29"/>
  <c r="CT13" i="29"/>
  <c r="CS13" i="29"/>
  <c r="CR13" i="29"/>
  <c r="CQ13" i="29"/>
  <c r="CP13" i="29"/>
  <c r="CO13" i="29"/>
  <c r="CN13" i="29"/>
  <c r="CM13" i="29"/>
  <c r="CL13" i="29"/>
  <c r="CK13" i="29"/>
  <c r="CJ13" i="29"/>
  <c r="CI13" i="29"/>
  <c r="CH13" i="29"/>
  <c r="CG13" i="29"/>
  <c r="CF13" i="29"/>
  <c r="CE13" i="29"/>
  <c r="CD13" i="29"/>
  <c r="CC13" i="29"/>
  <c r="CB13" i="29"/>
  <c r="CA13" i="29"/>
  <c r="BZ13" i="29"/>
  <c r="BY13" i="29"/>
  <c r="BX13" i="29"/>
  <c r="BW13" i="29"/>
  <c r="BV13" i="29"/>
  <c r="BU13" i="29"/>
  <c r="BT13" i="29"/>
  <c r="BS13" i="29"/>
  <c r="BR13" i="29"/>
  <c r="BQ13" i="29"/>
  <c r="BP13" i="29"/>
  <c r="BO13" i="29"/>
  <c r="BN13" i="29"/>
  <c r="BM13" i="29"/>
  <c r="BL13" i="29"/>
  <c r="BK13" i="29"/>
  <c r="BJ13" i="29"/>
  <c r="BI13" i="29"/>
  <c r="BH13" i="29"/>
  <c r="BG13" i="29"/>
  <c r="BF13" i="29"/>
  <c r="BE13" i="29"/>
  <c r="BD13" i="29"/>
  <c r="BC13" i="29"/>
  <c r="BB13" i="29"/>
  <c r="BA13" i="29"/>
  <c r="AZ13" i="29"/>
  <c r="AY13" i="29"/>
  <c r="AX13" i="29"/>
  <c r="AW13" i="29"/>
  <c r="AV13" i="29"/>
  <c r="AU13" i="29"/>
  <c r="AT13" i="29"/>
  <c r="AS13" i="29"/>
  <c r="AR13" i="29"/>
  <c r="AQ13" i="29"/>
  <c r="AP13" i="29"/>
  <c r="AO13" i="29"/>
  <c r="AN13" i="29"/>
  <c r="AM13" i="29"/>
  <c r="AL13" i="29"/>
  <c r="AK13" i="29"/>
  <c r="AJ13" i="29"/>
  <c r="AI13" i="29"/>
  <c r="AH13" i="29"/>
  <c r="AG13" i="29"/>
  <c r="AF13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NC13" i="27"/>
  <c r="NB13" i="27"/>
  <c r="NA13" i="27"/>
  <c r="MZ13" i="27"/>
  <c r="MY13" i="27"/>
  <c r="MX13" i="27"/>
  <c r="MW13" i="27"/>
  <c r="MV13" i="27"/>
  <c r="MU13" i="27"/>
  <c r="MT13" i="27"/>
  <c r="MS13" i="27"/>
  <c r="MR13" i="27"/>
  <c r="MQ13" i="27"/>
  <c r="MP13" i="27"/>
  <c r="MO13" i="27"/>
  <c r="MN13" i="27"/>
  <c r="MM13" i="27"/>
  <c r="ML13" i="27"/>
  <c r="MK13" i="27"/>
  <c r="MJ13" i="27"/>
  <c r="MI13" i="27"/>
  <c r="MH13" i="27"/>
  <c r="MG13" i="27"/>
  <c r="MF13" i="27"/>
  <c r="ME13" i="27"/>
  <c r="MD13" i="27"/>
  <c r="MC13" i="27"/>
  <c r="MB13" i="27"/>
  <c r="MA13" i="27"/>
  <c r="LZ13" i="27"/>
  <c r="LY13" i="27"/>
  <c r="LX13" i="27"/>
  <c r="LW13" i="27"/>
  <c r="LV13" i="27"/>
  <c r="LU13" i="27"/>
  <c r="LT13" i="27"/>
  <c r="LS13" i="27"/>
  <c r="LR13" i="27"/>
  <c r="LQ13" i="27"/>
  <c r="LP13" i="27"/>
  <c r="LO13" i="27"/>
  <c r="LN13" i="27"/>
  <c r="LM13" i="27"/>
  <c r="LL13" i="27"/>
  <c r="LK13" i="27"/>
  <c r="LJ13" i="27"/>
  <c r="LI13" i="27"/>
  <c r="LH13" i="27"/>
  <c r="LG13" i="27"/>
  <c r="LF13" i="27"/>
  <c r="LE13" i="27"/>
  <c r="LD13" i="27"/>
  <c r="LC13" i="27"/>
  <c r="LB13" i="27"/>
  <c r="LA13" i="27"/>
  <c r="KZ13" i="27"/>
  <c r="KY13" i="27"/>
  <c r="KX13" i="27"/>
  <c r="KW13" i="27"/>
  <c r="KV13" i="27"/>
  <c r="KU13" i="27"/>
  <c r="KT13" i="27"/>
  <c r="KS13" i="27"/>
  <c r="KR13" i="27"/>
  <c r="KQ13" i="27"/>
  <c r="KP13" i="27"/>
  <c r="KO13" i="27"/>
  <c r="KN13" i="27"/>
  <c r="KM13" i="27"/>
  <c r="KL13" i="27"/>
  <c r="KK13" i="27"/>
  <c r="KJ13" i="27"/>
  <c r="KI13" i="27"/>
  <c r="KH13" i="27"/>
  <c r="KG13" i="27"/>
  <c r="KF13" i="27"/>
  <c r="KE13" i="27"/>
  <c r="KD13" i="27"/>
  <c r="KC13" i="27"/>
  <c r="KB13" i="27"/>
  <c r="KA13" i="27"/>
  <c r="JZ13" i="27"/>
  <c r="JY13" i="27"/>
  <c r="JX13" i="27"/>
  <c r="JW13" i="27"/>
  <c r="JV13" i="27"/>
  <c r="JU13" i="27"/>
  <c r="JT13" i="27"/>
  <c r="JS13" i="27"/>
  <c r="JR13" i="27"/>
  <c r="JQ13" i="27"/>
  <c r="JP13" i="27"/>
  <c r="JO13" i="27"/>
  <c r="JN13" i="27"/>
  <c r="JM13" i="27"/>
  <c r="JL13" i="27"/>
  <c r="JK13" i="27"/>
  <c r="JJ13" i="27"/>
  <c r="JI13" i="27"/>
  <c r="JH13" i="27"/>
  <c r="JG13" i="27"/>
  <c r="JF13" i="27"/>
  <c r="JE13" i="27"/>
  <c r="JD13" i="27"/>
  <c r="JC13" i="27"/>
  <c r="JB13" i="27"/>
  <c r="JA13" i="27"/>
  <c r="IZ13" i="27"/>
  <c r="IY13" i="27"/>
  <c r="IX13" i="27"/>
  <c r="IW13" i="27"/>
  <c r="IV13" i="27"/>
  <c r="IU13" i="27"/>
  <c r="IT13" i="27"/>
  <c r="IS13" i="27"/>
  <c r="IR13" i="27"/>
  <c r="IQ13" i="27"/>
  <c r="IP13" i="27"/>
  <c r="IO13" i="27"/>
  <c r="IN13" i="27"/>
  <c r="IM13" i="27"/>
  <c r="IL13" i="27"/>
  <c r="IK13" i="27"/>
  <c r="IJ13" i="27"/>
  <c r="II13" i="27"/>
  <c r="IH13" i="27"/>
  <c r="IG13" i="27"/>
  <c r="IF13" i="27"/>
  <c r="IE13" i="27"/>
  <c r="ID13" i="27"/>
  <c r="IC13" i="27"/>
  <c r="IB13" i="27"/>
  <c r="IA13" i="27"/>
  <c r="HZ13" i="27"/>
  <c r="HY13" i="27"/>
  <c r="HX13" i="27"/>
  <c r="HW13" i="27"/>
  <c r="HV13" i="27"/>
  <c r="HU13" i="27"/>
  <c r="HT13" i="27"/>
  <c r="HS13" i="27"/>
  <c r="HR13" i="27"/>
  <c r="HQ13" i="27"/>
  <c r="HP13" i="27"/>
  <c r="HO13" i="27"/>
  <c r="HN13" i="27"/>
  <c r="HM13" i="27"/>
  <c r="HL13" i="27"/>
  <c r="HK13" i="27"/>
  <c r="HJ13" i="27"/>
  <c r="HI13" i="27"/>
  <c r="HH13" i="27"/>
  <c r="HG13" i="27"/>
  <c r="HF13" i="27"/>
  <c r="HE13" i="27"/>
  <c r="HD13" i="27"/>
  <c r="HC13" i="27"/>
  <c r="HB13" i="27"/>
  <c r="HA13" i="27"/>
  <c r="GZ13" i="27"/>
  <c r="GY13" i="27"/>
  <c r="GX13" i="27"/>
  <c r="GW13" i="27"/>
  <c r="GV13" i="27"/>
  <c r="GU13" i="27"/>
  <c r="GT13" i="27"/>
  <c r="GS13" i="27"/>
  <c r="GR13" i="27"/>
  <c r="GQ13" i="27"/>
  <c r="GP13" i="27"/>
  <c r="GO13" i="27"/>
  <c r="GN13" i="27"/>
  <c r="GM13" i="27"/>
  <c r="GL13" i="27"/>
  <c r="GK13" i="27"/>
  <c r="GJ13" i="27"/>
  <c r="GI13" i="27"/>
  <c r="GH13" i="27"/>
  <c r="GG13" i="27"/>
  <c r="GF13" i="27"/>
  <c r="GE13" i="27"/>
  <c r="GD13" i="27"/>
  <c r="GC13" i="27"/>
  <c r="GB13" i="27"/>
  <c r="GA13" i="27"/>
  <c r="FZ13" i="27"/>
  <c r="FY13" i="27"/>
  <c r="FX13" i="27"/>
  <c r="FW13" i="27"/>
  <c r="FV13" i="27"/>
  <c r="FU13" i="27"/>
  <c r="FT13" i="27"/>
  <c r="FS13" i="27"/>
  <c r="FR13" i="27"/>
  <c r="FQ13" i="27"/>
  <c r="FP13" i="27"/>
  <c r="FO13" i="27"/>
  <c r="FN13" i="27"/>
  <c r="FM13" i="27"/>
  <c r="FL13" i="27"/>
  <c r="FK13" i="27"/>
  <c r="FJ13" i="27"/>
  <c r="FI13" i="27"/>
  <c r="FH13" i="27"/>
  <c r="FG13" i="27"/>
  <c r="FF13" i="27"/>
  <c r="FE13" i="27"/>
  <c r="FD13" i="27"/>
  <c r="FC13" i="27"/>
  <c r="FB13" i="27"/>
  <c r="FA13" i="27"/>
  <c r="EZ13" i="27"/>
  <c r="EY13" i="27"/>
  <c r="EX13" i="27"/>
  <c r="EW13" i="27"/>
  <c r="EV13" i="27"/>
  <c r="EU13" i="27"/>
  <c r="ET13" i="27"/>
  <c r="ES13" i="27"/>
  <c r="ER13" i="27"/>
  <c r="EQ13" i="27"/>
  <c r="EP13" i="27"/>
  <c r="EO13" i="27"/>
  <c r="EN13" i="27"/>
  <c r="EM13" i="27"/>
  <c r="EL13" i="27"/>
  <c r="EK13" i="27"/>
  <c r="EJ13" i="27"/>
  <c r="EI13" i="27"/>
  <c r="EH13" i="27"/>
  <c r="EG13" i="27"/>
  <c r="EF13" i="27"/>
  <c r="EE13" i="27"/>
  <c r="ED13" i="27"/>
  <c r="EC13" i="27"/>
  <c r="EB13" i="27"/>
  <c r="EA13" i="27"/>
  <c r="DZ13" i="27"/>
  <c r="DY13" i="27"/>
  <c r="DX13" i="27"/>
  <c r="DW13" i="27"/>
  <c r="DV13" i="27"/>
  <c r="DU13" i="27"/>
  <c r="DT13" i="27"/>
  <c r="DS13" i="27"/>
  <c r="DR13" i="27"/>
  <c r="DQ13" i="27"/>
  <c r="DP13" i="27"/>
  <c r="DO13" i="27"/>
  <c r="DN13" i="27"/>
  <c r="DM13" i="27"/>
  <c r="DL13" i="27"/>
  <c r="DK13" i="27"/>
  <c r="DJ13" i="27"/>
  <c r="DI13" i="27"/>
  <c r="DH13" i="27"/>
  <c r="DG13" i="27"/>
  <c r="DF13" i="27"/>
  <c r="DE13" i="27"/>
  <c r="DD13" i="27"/>
  <c r="DC13" i="27"/>
  <c r="DB13" i="27"/>
  <c r="DA13" i="27"/>
  <c r="CZ13" i="27"/>
  <c r="CY13" i="27"/>
  <c r="CX13" i="27"/>
  <c r="CW13" i="27"/>
  <c r="CV13" i="27"/>
  <c r="CU13" i="27"/>
  <c r="CT13" i="27"/>
  <c r="CS13" i="27"/>
  <c r="CR13" i="27"/>
  <c r="CQ13" i="27"/>
  <c r="CP13" i="27"/>
  <c r="CO13" i="27"/>
  <c r="CN13" i="27"/>
  <c r="CM13" i="27"/>
  <c r="CL13" i="27"/>
  <c r="CK13" i="27"/>
  <c r="CJ13" i="27"/>
  <c r="CI13" i="27"/>
  <c r="CH13" i="27"/>
  <c r="CG13" i="27"/>
  <c r="CF13" i="27"/>
  <c r="CE13" i="27"/>
  <c r="CD13" i="27"/>
  <c r="CC13" i="27"/>
  <c r="CB13" i="27"/>
  <c r="CA13" i="27"/>
  <c r="BZ13" i="27"/>
  <c r="BY13" i="27"/>
  <c r="BX13" i="27"/>
  <c r="BW13" i="27"/>
  <c r="BV13" i="27"/>
  <c r="BU13" i="27"/>
  <c r="BT13" i="27"/>
  <c r="BS13" i="27"/>
  <c r="BR13" i="27"/>
  <c r="BQ13" i="27"/>
  <c r="BP13" i="27"/>
  <c r="BO13" i="27"/>
  <c r="BN13" i="27"/>
  <c r="BM13" i="27"/>
  <c r="BL13" i="27"/>
  <c r="BK13" i="27"/>
  <c r="BJ13" i="27"/>
  <c r="BI13" i="27"/>
  <c r="BH13" i="27"/>
  <c r="BG13" i="27"/>
  <c r="BF13" i="27"/>
  <c r="BE13" i="27"/>
  <c r="BD13" i="27"/>
  <c r="BC13" i="27"/>
  <c r="BB13" i="27"/>
  <c r="BA13" i="27"/>
  <c r="AZ13" i="27"/>
  <c r="AY13" i="27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C16" i="1"/>
  <c r="C17" i="1" s="1"/>
  <c r="D16" i="1"/>
  <c r="D17" i="1" s="1"/>
  <c r="E16" i="1"/>
  <c r="E17" i="1" s="1"/>
  <c r="F16" i="1"/>
  <c r="F17" i="1" s="1"/>
  <c r="G16" i="1"/>
  <c r="G17" i="1" s="1"/>
  <c r="H16" i="1"/>
  <c r="H17" i="1" s="1"/>
  <c r="I16" i="1"/>
  <c r="I17" i="1" s="1"/>
  <c r="J16" i="1"/>
  <c r="J17" i="1" s="1"/>
  <c r="K16" i="1"/>
  <c r="K17" i="1" s="1"/>
  <c r="L16" i="1"/>
  <c r="L17" i="1" s="1"/>
  <c r="M16" i="1"/>
  <c r="M17" i="1" s="1"/>
  <c r="B16" i="1"/>
  <c r="B17" i="1" s="1"/>
  <c r="NJ13" i="31" l="1"/>
  <c r="NJ14" i="31" s="1"/>
  <c r="NJ13" i="29"/>
  <c r="NJ14" i="29" s="1"/>
  <c r="J2" i="43"/>
  <c r="J5" i="43" s="1"/>
  <c r="I3" i="43"/>
  <c r="I6" i="43" s="1"/>
  <c r="N17" i="1"/>
  <c r="NJ13" i="32"/>
  <c r="NJ14" i="32" s="1"/>
  <c r="NJ13" i="27"/>
  <c r="NJ14" i="27" s="1"/>
  <c r="K2" i="43" l="1"/>
  <c r="K5" i="43" s="1"/>
  <c r="J3" i="43"/>
  <c r="J6" i="43" s="1"/>
  <c r="K3" i="43" l="1"/>
  <c r="K6" i="43" s="1"/>
  <c r="L2" i="43"/>
  <c r="L5" i="43" s="1"/>
  <c r="B3" i="5"/>
  <c r="C7" i="26"/>
  <c r="D7" i="26"/>
  <c r="E7" i="26"/>
  <c r="F7" i="26"/>
  <c r="G7" i="26"/>
  <c r="H7" i="26"/>
  <c r="I7" i="26"/>
  <c r="J7" i="26"/>
  <c r="K7" i="26"/>
  <c r="L7" i="26"/>
  <c r="M7" i="26"/>
  <c r="N7" i="26"/>
  <c r="O7" i="26"/>
  <c r="P7" i="26"/>
  <c r="Q7" i="26"/>
  <c r="R7" i="26"/>
  <c r="S7" i="26"/>
  <c r="T7" i="26"/>
  <c r="U7" i="26"/>
  <c r="V7" i="26"/>
  <c r="W7" i="26"/>
  <c r="X7" i="26"/>
  <c r="Y7" i="26"/>
  <c r="Z7" i="26"/>
  <c r="AA7" i="26"/>
  <c r="AB7" i="26"/>
  <c r="AC7" i="26"/>
  <c r="AD7" i="26"/>
  <c r="AE7" i="26"/>
  <c r="AF7" i="26"/>
  <c r="AG7" i="26"/>
  <c r="AH7" i="26"/>
  <c r="AI7" i="26"/>
  <c r="AJ7" i="26"/>
  <c r="AK7" i="26"/>
  <c r="AL7" i="26"/>
  <c r="AM7" i="26"/>
  <c r="AN7" i="26"/>
  <c r="AO7" i="26"/>
  <c r="AP7" i="26"/>
  <c r="AQ7" i="26"/>
  <c r="AR7" i="26"/>
  <c r="AS7" i="26"/>
  <c r="AT7" i="26"/>
  <c r="AU7" i="26"/>
  <c r="AV7" i="26"/>
  <c r="AW7" i="26"/>
  <c r="AX7" i="26"/>
  <c r="AY7" i="26"/>
  <c r="AZ7" i="26"/>
  <c r="BA7" i="26"/>
  <c r="BB7" i="26"/>
  <c r="BC7" i="26"/>
  <c r="BD7" i="26"/>
  <c r="BE7" i="26"/>
  <c r="BF7" i="26"/>
  <c r="BG7" i="26"/>
  <c r="E8" i="26"/>
  <c r="F8" i="26"/>
  <c r="G8" i="26"/>
  <c r="H8" i="26"/>
  <c r="I8" i="26"/>
  <c r="J8" i="26"/>
  <c r="K8" i="26"/>
  <c r="L8" i="26"/>
  <c r="M8" i="26"/>
  <c r="N8" i="26"/>
  <c r="O8" i="26"/>
  <c r="P8" i="26"/>
  <c r="Q8" i="26"/>
  <c r="R8" i="26"/>
  <c r="S8" i="26"/>
  <c r="T8" i="26"/>
  <c r="U8" i="26"/>
  <c r="V8" i="26"/>
  <c r="W8" i="26"/>
  <c r="X8" i="26"/>
  <c r="Y8" i="26"/>
  <c r="Z8" i="26"/>
  <c r="AA8" i="26"/>
  <c r="AB8" i="26"/>
  <c r="AC8" i="26"/>
  <c r="AD8" i="26"/>
  <c r="AE8" i="26"/>
  <c r="AF8" i="26"/>
  <c r="AG8" i="26"/>
  <c r="AH8" i="26"/>
  <c r="AI8" i="26"/>
  <c r="AJ8" i="26"/>
  <c r="AK8" i="26"/>
  <c r="AL8" i="26"/>
  <c r="AM8" i="26"/>
  <c r="AN8" i="26"/>
  <c r="AO8" i="26"/>
  <c r="AP8" i="26"/>
  <c r="AQ8" i="26"/>
  <c r="AR8" i="26"/>
  <c r="AS8" i="26"/>
  <c r="AT8" i="26"/>
  <c r="AU8" i="26"/>
  <c r="AV8" i="26"/>
  <c r="AW8" i="26"/>
  <c r="AX8" i="26"/>
  <c r="AY8" i="26"/>
  <c r="AZ8" i="26"/>
  <c r="BA8" i="26"/>
  <c r="BB8" i="26"/>
  <c r="BC8" i="26"/>
  <c r="BD8" i="26"/>
  <c r="BE8" i="26"/>
  <c r="BF8" i="26"/>
  <c r="BG8" i="26"/>
  <c r="C8" i="26"/>
  <c r="D8" i="26"/>
  <c r="BH4" i="26"/>
  <c r="BI4" i="5"/>
  <c r="M13" i="1"/>
  <c r="L13" i="1"/>
  <c r="K13" i="1"/>
  <c r="J13" i="1"/>
  <c r="I13" i="1"/>
  <c r="H13" i="1"/>
  <c r="G13" i="1"/>
  <c r="F13" i="1"/>
  <c r="E13" i="1"/>
  <c r="D13" i="1"/>
  <c r="C13" i="1"/>
  <c r="B13" i="1"/>
  <c r="L3" i="43" l="1"/>
  <c r="L6" i="43" s="1"/>
  <c r="M2" i="43"/>
  <c r="M5" i="43" s="1"/>
  <c r="NH11" i="32"/>
  <c r="NG11" i="32"/>
  <c r="NC11" i="32"/>
  <c r="MZ11" i="32"/>
  <c r="MY11" i="32"/>
  <c r="MU11" i="32"/>
  <c r="MR11" i="32"/>
  <c r="MQ11" i="32"/>
  <c r="MM11" i="32"/>
  <c r="MJ11" i="32"/>
  <c r="MI11" i="32"/>
  <c r="ME11" i="32"/>
  <c r="MB11" i="32"/>
  <c r="MA11" i="32"/>
  <c r="LW11" i="32"/>
  <c r="LT11" i="32"/>
  <c r="LS11" i="32"/>
  <c r="LO11" i="32"/>
  <c r="LL11" i="32"/>
  <c r="LK11" i="32"/>
  <c r="LG11" i="32"/>
  <c r="LD11" i="32"/>
  <c r="LC11" i="32"/>
  <c r="KY11" i="32"/>
  <c r="KV11" i="32"/>
  <c r="KU11" i="32"/>
  <c r="KQ11" i="32"/>
  <c r="KN11" i="32"/>
  <c r="KM11" i="32"/>
  <c r="KI11" i="32"/>
  <c r="KF11" i="32"/>
  <c r="KE11" i="32"/>
  <c r="KA11" i="32"/>
  <c r="JX11" i="32"/>
  <c r="JW11" i="32"/>
  <c r="JS11" i="32"/>
  <c r="JP11" i="32"/>
  <c r="JO11" i="32"/>
  <c r="JK11" i="32"/>
  <c r="JH11" i="32"/>
  <c r="JG11" i="32"/>
  <c r="JC11" i="32"/>
  <c r="IZ11" i="32"/>
  <c r="IY11" i="32"/>
  <c r="IU11" i="32"/>
  <c r="IR11" i="32"/>
  <c r="IQ11" i="32"/>
  <c r="IM11" i="32"/>
  <c r="IJ11" i="32"/>
  <c r="II11" i="32"/>
  <c r="IE11" i="32"/>
  <c r="IB11" i="32"/>
  <c r="IA11" i="32"/>
  <c r="HW11" i="32"/>
  <c r="HT11" i="32"/>
  <c r="HS11" i="32"/>
  <c r="HO11" i="32"/>
  <c r="HL11" i="32"/>
  <c r="HK11" i="32"/>
  <c r="HG11" i="32"/>
  <c r="HD11" i="32"/>
  <c r="HC11" i="32"/>
  <c r="GY11" i="32"/>
  <c r="GV11" i="32"/>
  <c r="GU11" i="32"/>
  <c r="GQ11" i="32"/>
  <c r="GN11" i="32"/>
  <c r="GM11" i="32"/>
  <c r="GI11" i="32"/>
  <c r="GF11" i="32"/>
  <c r="GE11" i="32"/>
  <c r="GA11" i="32"/>
  <c r="FX11" i="32"/>
  <c r="FW11" i="32"/>
  <c r="FS11" i="32"/>
  <c r="FP11" i="32"/>
  <c r="FO11" i="32"/>
  <c r="FK11" i="32"/>
  <c r="FH11" i="32"/>
  <c r="FG11" i="32"/>
  <c r="FC11" i="32"/>
  <c r="EZ11" i="32"/>
  <c r="EY11" i="32"/>
  <c r="EU11" i="32"/>
  <c r="ER11" i="32"/>
  <c r="EQ11" i="32"/>
  <c r="EM11" i="32"/>
  <c r="EJ11" i="32"/>
  <c r="EI11" i="32"/>
  <c r="EE11" i="32"/>
  <c r="EB11" i="32"/>
  <c r="EA11" i="32"/>
  <c r="DW11" i="32"/>
  <c r="DT11" i="32"/>
  <c r="DS11" i="32"/>
  <c r="DO11" i="32"/>
  <c r="DL11" i="32"/>
  <c r="DK11" i="32"/>
  <c r="DG11" i="32"/>
  <c r="DD11" i="32"/>
  <c r="DC11" i="32"/>
  <c r="CY11" i="32"/>
  <c r="CV11" i="32"/>
  <c r="CU11" i="32"/>
  <c r="CQ11" i="32"/>
  <c r="CN11" i="32"/>
  <c r="CM11" i="32"/>
  <c r="CI11" i="32"/>
  <c r="CF11" i="32"/>
  <c r="CE11" i="32"/>
  <c r="CA11" i="32"/>
  <c r="BX11" i="32"/>
  <c r="BW11" i="32"/>
  <c r="BS11" i="32"/>
  <c r="BP11" i="32"/>
  <c r="BO11" i="32"/>
  <c r="BK11" i="32"/>
  <c r="BH11" i="32"/>
  <c r="BG11" i="32"/>
  <c r="BC11" i="32"/>
  <c r="AZ11" i="32"/>
  <c r="AY11" i="32"/>
  <c r="AU11" i="32"/>
  <c r="AR11" i="32"/>
  <c r="AQ11" i="32"/>
  <c r="AM11" i="32"/>
  <c r="AJ11" i="32"/>
  <c r="AI11" i="32"/>
  <c r="AE11" i="32"/>
  <c r="AB11" i="32"/>
  <c r="AA11" i="32"/>
  <c r="W11" i="32"/>
  <c r="T11" i="32"/>
  <c r="S11" i="32"/>
  <c r="O11" i="32"/>
  <c r="L11" i="32"/>
  <c r="K11" i="32"/>
  <c r="G11" i="32"/>
  <c r="D11" i="32"/>
  <c r="C10" i="32"/>
  <c r="C9" i="32"/>
  <c r="B9" i="32"/>
  <c r="B11" i="32" s="1"/>
  <c r="NE11" i="31"/>
  <c r="NA11" i="31"/>
  <c r="MW11" i="31"/>
  <c r="MS11" i="31"/>
  <c r="MO11" i="31"/>
  <c r="MK11" i="31"/>
  <c r="MG11" i="31"/>
  <c r="MC11" i="31"/>
  <c r="LY11" i="31"/>
  <c r="LU11" i="31"/>
  <c r="LQ11" i="31"/>
  <c r="LM11" i="31"/>
  <c r="LI11" i="31"/>
  <c r="LE11" i="31"/>
  <c r="LA11" i="31"/>
  <c r="KW11" i="31"/>
  <c r="KS11" i="31"/>
  <c r="KO11" i="31"/>
  <c r="KK11" i="31"/>
  <c r="KG11" i="31"/>
  <c r="KC11" i="31"/>
  <c r="JY11" i="31"/>
  <c r="JU11" i="31"/>
  <c r="JQ11" i="31"/>
  <c r="JM11" i="31"/>
  <c r="JI11" i="31"/>
  <c r="JE11" i="31"/>
  <c r="JA11" i="31"/>
  <c r="IW11" i="31"/>
  <c r="IS11" i="31"/>
  <c r="IO11" i="31"/>
  <c r="IK11" i="31"/>
  <c r="IG11" i="31"/>
  <c r="IC11" i="31"/>
  <c r="HY11" i="31"/>
  <c r="HU11" i="31"/>
  <c r="HQ11" i="31"/>
  <c r="HM11" i="31"/>
  <c r="HI11" i="31"/>
  <c r="HE11" i="31"/>
  <c r="HA11" i="31"/>
  <c r="GW11" i="31"/>
  <c r="GS11" i="31"/>
  <c r="GO11" i="31"/>
  <c r="GK11" i="31"/>
  <c r="GG11" i="31"/>
  <c r="GC11" i="31"/>
  <c r="FY11" i="31"/>
  <c r="FU11" i="31"/>
  <c r="FQ11" i="31"/>
  <c r="FM11" i="31"/>
  <c r="FI11" i="31"/>
  <c r="FE11" i="31"/>
  <c r="FA11" i="31"/>
  <c r="EW11" i="31"/>
  <c r="ES11" i="31"/>
  <c r="EO11" i="31"/>
  <c r="EK11" i="31"/>
  <c r="EG11" i="31"/>
  <c r="EC11" i="31"/>
  <c r="DY11" i="31"/>
  <c r="DU11" i="31"/>
  <c r="DQ11" i="31"/>
  <c r="DM11" i="31"/>
  <c r="DI11" i="31"/>
  <c r="DE11" i="31"/>
  <c r="DA11" i="31"/>
  <c r="CW11" i="31"/>
  <c r="CS11" i="31"/>
  <c r="CO11" i="31"/>
  <c r="CK11" i="31"/>
  <c r="CG11" i="31"/>
  <c r="CC11" i="31"/>
  <c r="BY11" i="31"/>
  <c r="BU11" i="31"/>
  <c r="BQ11" i="31"/>
  <c r="BM11" i="31"/>
  <c r="BI11" i="31"/>
  <c r="BE11" i="31"/>
  <c r="BA11" i="31"/>
  <c r="AW11" i="31"/>
  <c r="AS11" i="31"/>
  <c r="AO11" i="31"/>
  <c r="AK11" i="31"/>
  <c r="AG11" i="31"/>
  <c r="AC11" i="31"/>
  <c r="Y11" i="31"/>
  <c r="U11" i="31"/>
  <c r="Q11" i="31"/>
  <c r="M11" i="31"/>
  <c r="I11" i="31"/>
  <c r="E11" i="31"/>
  <c r="C10" i="31"/>
  <c r="B9" i="31"/>
  <c r="B11" i="31" s="1"/>
  <c r="B7" i="31" s="1"/>
  <c r="NH11" i="29"/>
  <c r="NG11" i="29"/>
  <c r="NF11" i="29"/>
  <c r="NC11" i="29"/>
  <c r="NB11" i="29"/>
  <c r="MZ11" i="29"/>
  <c r="MY11" i="29"/>
  <c r="MX11" i="29"/>
  <c r="MU11" i="29"/>
  <c r="MT11" i="29"/>
  <c r="MR11" i="29"/>
  <c r="MQ11" i="29"/>
  <c r="MP11" i="29"/>
  <c r="MM11" i="29"/>
  <c r="ML11" i="29"/>
  <c r="MJ11" i="29"/>
  <c r="MI11" i="29"/>
  <c r="MH11" i="29"/>
  <c r="ME11" i="29"/>
  <c r="MD11" i="29"/>
  <c r="MB11" i="29"/>
  <c r="MA11" i="29"/>
  <c r="LZ11" i="29"/>
  <c r="LW11" i="29"/>
  <c r="LV11" i="29"/>
  <c r="LT11" i="29"/>
  <c r="LS11" i="29"/>
  <c r="LR11" i="29"/>
  <c r="LO11" i="29"/>
  <c r="LN11" i="29"/>
  <c r="LL11" i="29"/>
  <c r="LK11" i="29"/>
  <c r="LJ11" i="29"/>
  <c r="LG11" i="29"/>
  <c r="LF11" i="29"/>
  <c r="LD11" i="29"/>
  <c r="LC11" i="29"/>
  <c r="LB11" i="29"/>
  <c r="KY11" i="29"/>
  <c r="KX11" i="29"/>
  <c r="KV11" i="29"/>
  <c r="KU11" i="29"/>
  <c r="KT11" i="29"/>
  <c r="KQ11" i="29"/>
  <c r="KP11" i="29"/>
  <c r="KN11" i="29"/>
  <c r="KM11" i="29"/>
  <c r="KL11" i="29"/>
  <c r="KI11" i="29"/>
  <c r="KH11" i="29"/>
  <c r="KF11" i="29"/>
  <c r="KE11" i="29"/>
  <c r="KD11" i="29"/>
  <c r="KA11" i="29"/>
  <c r="JZ11" i="29"/>
  <c r="JX11" i="29"/>
  <c r="JW11" i="29"/>
  <c r="JV11" i="29"/>
  <c r="JS11" i="29"/>
  <c r="JR11" i="29"/>
  <c r="JP11" i="29"/>
  <c r="JO11" i="29"/>
  <c r="JN11" i="29"/>
  <c r="JK11" i="29"/>
  <c r="JJ11" i="29"/>
  <c r="JH11" i="29"/>
  <c r="JG11" i="29"/>
  <c r="JF11" i="29"/>
  <c r="JC11" i="29"/>
  <c r="JB11" i="29"/>
  <c r="IZ11" i="29"/>
  <c r="IY11" i="29"/>
  <c r="IX11" i="29"/>
  <c r="IU11" i="29"/>
  <c r="IT11" i="29"/>
  <c r="IR11" i="29"/>
  <c r="IQ11" i="29"/>
  <c r="IP11" i="29"/>
  <c r="IM11" i="29"/>
  <c r="IL11" i="29"/>
  <c r="IJ11" i="29"/>
  <c r="II11" i="29"/>
  <c r="IH11" i="29"/>
  <c r="IE11" i="29"/>
  <c r="ID11" i="29"/>
  <c r="IB11" i="29"/>
  <c r="IA11" i="29"/>
  <c r="HZ11" i="29"/>
  <c r="HW11" i="29"/>
  <c r="HV11" i="29"/>
  <c r="HT11" i="29"/>
  <c r="HS11" i="29"/>
  <c r="HR11" i="29"/>
  <c r="HO11" i="29"/>
  <c r="HN11" i="29"/>
  <c r="HL11" i="29"/>
  <c r="HK11" i="29"/>
  <c r="HJ11" i="29"/>
  <c r="HG11" i="29"/>
  <c r="HF11" i="29"/>
  <c r="HD11" i="29"/>
  <c r="HC11" i="29"/>
  <c r="HB11" i="29"/>
  <c r="GY11" i="29"/>
  <c r="GX11" i="29"/>
  <c r="GV11" i="29"/>
  <c r="GU11" i="29"/>
  <c r="GT11" i="29"/>
  <c r="GQ11" i="29"/>
  <c r="GP11" i="29"/>
  <c r="GN11" i="29"/>
  <c r="GM11" i="29"/>
  <c r="GL11" i="29"/>
  <c r="GI11" i="29"/>
  <c r="GH11" i="29"/>
  <c r="GF11" i="29"/>
  <c r="GE11" i="29"/>
  <c r="GD11" i="29"/>
  <c r="GA11" i="29"/>
  <c r="FZ11" i="29"/>
  <c r="FX11" i="29"/>
  <c r="FW11" i="29"/>
  <c r="FV11" i="29"/>
  <c r="FS11" i="29"/>
  <c r="FR11" i="29"/>
  <c r="FP11" i="29"/>
  <c r="FO11" i="29"/>
  <c r="FN11" i="29"/>
  <c r="FK11" i="29"/>
  <c r="FJ11" i="29"/>
  <c r="FH11" i="29"/>
  <c r="FG11" i="29"/>
  <c r="FF11" i="29"/>
  <c r="FC11" i="29"/>
  <c r="FB11" i="29"/>
  <c r="EZ11" i="29"/>
  <c r="EY11" i="29"/>
  <c r="EX11" i="29"/>
  <c r="EU11" i="29"/>
  <c r="ET11" i="29"/>
  <c r="ER11" i="29"/>
  <c r="EQ11" i="29"/>
  <c r="EP11" i="29"/>
  <c r="EM11" i="29"/>
  <c r="EL11" i="29"/>
  <c r="EJ11" i="29"/>
  <c r="EI11" i="29"/>
  <c r="EH11" i="29"/>
  <c r="EE11" i="29"/>
  <c r="ED11" i="29"/>
  <c r="EB11" i="29"/>
  <c r="EA11" i="29"/>
  <c r="DZ11" i="29"/>
  <c r="DW11" i="29"/>
  <c r="DV11" i="29"/>
  <c r="DT11" i="29"/>
  <c r="DS11" i="29"/>
  <c r="DR11" i="29"/>
  <c r="DO11" i="29"/>
  <c r="DN11" i="29"/>
  <c r="DL11" i="29"/>
  <c r="DK11" i="29"/>
  <c r="DJ11" i="29"/>
  <c r="DG11" i="29"/>
  <c r="DF11" i="29"/>
  <c r="DD11" i="29"/>
  <c r="DC11" i="29"/>
  <c r="DB11" i="29"/>
  <c r="CY11" i="29"/>
  <c r="CX11" i="29"/>
  <c r="CV11" i="29"/>
  <c r="CU11" i="29"/>
  <c r="CT11" i="29"/>
  <c r="CQ11" i="29"/>
  <c r="CP11" i="29"/>
  <c r="CN11" i="29"/>
  <c r="CM11" i="29"/>
  <c r="CL11" i="29"/>
  <c r="CI11" i="29"/>
  <c r="CH11" i="29"/>
  <c r="CF11" i="29"/>
  <c r="CE11" i="29"/>
  <c r="CD11" i="29"/>
  <c r="CA11" i="29"/>
  <c r="BZ11" i="29"/>
  <c r="BX11" i="29"/>
  <c r="BW11" i="29"/>
  <c r="BV11" i="29"/>
  <c r="BS11" i="29"/>
  <c r="BR11" i="29"/>
  <c r="BP11" i="29"/>
  <c r="BO11" i="29"/>
  <c r="BN11" i="29"/>
  <c r="BK11" i="29"/>
  <c r="BJ11" i="29"/>
  <c r="BH11" i="29"/>
  <c r="BG11" i="29"/>
  <c r="BF11" i="29"/>
  <c r="BC11" i="29"/>
  <c r="BB11" i="29"/>
  <c r="AZ11" i="29"/>
  <c r="AY11" i="29"/>
  <c r="AX11" i="29"/>
  <c r="AU11" i="29"/>
  <c r="AT11" i="29"/>
  <c r="AR11" i="29"/>
  <c r="AQ11" i="29"/>
  <c r="AP11" i="29"/>
  <c r="AM11" i="29"/>
  <c r="AL11" i="29"/>
  <c r="AJ11" i="29"/>
  <c r="AI11" i="29"/>
  <c r="AH11" i="29"/>
  <c r="AE11" i="29"/>
  <c r="AD11" i="29"/>
  <c r="AB11" i="29"/>
  <c r="AA11" i="29"/>
  <c r="Z11" i="29"/>
  <c r="W11" i="29"/>
  <c r="V11" i="29"/>
  <c r="T11" i="29"/>
  <c r="S11" i="29"/>
  <c r="R11" i="29"/>
  <c r="O11" i="29"/>
  <c r="N11" i="29"/>
  <c r="L11" i="29"/>
  <c r="K11" i="29"/>
  <c r="J11" i="29"/>
  <c r="G11" i="29"/>
  <c r="F11" i="29"/>
  <c r="D11" i="29"/>
  <c r="C9" i="29"/>
  <c r="B9" i="29"/>
  <c r="B11" i="29" s="1"/>
  <c r="B7" i="29" s="1"/>
  <c r="NA11" i="27"/>
  <c r="MW11" i="27"/>
  <c r="MV11" i="27"/>
  <c r="MS11" i="27"/>
  <c r="MO11" i="27"/>
  <c r="MK11" i="27"/>
  <c r="MG11" i="27"/>
  <c r="LZ11" i="27"/>
  <c r="LY11" i="27"/>
  <c r="LU11" i="27"/>
  <c r="LM11" i="27"/>
  <c r="LJ11" i="27"/>
  <c r="LI11" i="27"/>
  <c r="LE11" i="27"/>
  <c r="KW11" i="27"/>
  <c r="KT11" i="27"/>
  <c r="KS11" i="27"/>
  <c r="KO11" i="27"/>
  <c r="KJ11" i="27"/>
  <c r="KG11" i="27"/>
  <c r="KD11" i="27"/>
  <c r="KC11" i="27"/>
  <c r="JU11" i="27"/>
  <c r="JQ11" i="27"/>
  <c r="JM11" i="27"/>
  <c r="JE11" i="27"/>
  <c r="JA11" i="27"/>
  <c r="IW11" i="27"/>
  <c r="IT11" i="27"/>
  <c r="IO11" i="27"/>
  <c r="IK11" i="27"/>
  <c r="IG11" i="27"/>
  <c r="HY11" i="27"/>
  <c r="HX11" i="27"/>
  <c r="HU11" i="27"/>
  <c r="HQ11" i="27"/>
  <c r="HI11" i="27"/>
  <c r="HE11" i="27"/>
  <c r="HA11" i="27"/>
  <c r="GS11" i="27"/>
  <c r="GO11" i="27"/>
  <c r="GK11" i="27"/>
  <c r="GG11" i="27"/>
  <c r="GC11" i="27"/>
  <c r="FY11" i="27"/>
  <c r="FV11" i="27"/>
  <c r="FQ11" i="27"/>
  <c r="FM11" i="27"/>
  <c r="FI11" i="27"/>
  <c r="FA11" i="27"/>
  <c r="EW11" i="27"/>
  <c r="ES11" i="27"/>
  <c r="EO11" i="27"/>
  <c r="EL11" i="27"/>
  <c r="EK11" i="27"/>
  <c r="EG11" i="27"/>
  <c r="DY11" i="27"/>
  <c r="DU11" i="27"/>
  <c r="DQ11" i="27"/>
  <c r="DI11" i="27"/>
  <c r="DE11" i="27"/>
  <c r="DA11" i="27"/>
  <c r="CZ11" i="27"/>
  <c r="CS11" i="27"/>
  <c r="CO11" i="27"/>
  <c r="CG11" i="27"/>
  <c r="CC11" i="27"/>
  <c r="BY11" i="27"/>
  <c r="BQ11" i="27"/>
  <c r="BN11" i="27"/>
  <c r="BM11" i="27"/>
  <c r="BI11" i="27"/>
  <c r="BA11" i="27"/>
  <c r="AX11" i="27"/>
  <c r="AW11" i="27"/>
  <c r="AO11" i="27"/>
  <c r="AN11" i="27"/>
  <c r="AK11" i="27"/>
  <c r="AI11" i="27"/>
  <c r="AH11" i="27"/>
  <c r="AG11" i="27"/>
  <c r="AC11" i="27"/>
  <c r="Y11" i="27"/>
  <c r="M11" i="27"/>
  <c r="I11" i="27"/>
  <c r="E11" i="27"/>
  <c r="LV11" i="27"/>
  <c r="KP11" i="27"/>
  <c r="JJ11" i="27"/>
  <c r="IX11" i="27"/>
  <c r="ID11" i="27"/>
  <c r="GX11" i="27"/>
  <c r="GL11" i="27"/>
  <c r="DZ11" i="27"/>
  <c r="CD11" i="27"/>
  <c r="BZ11" i="27"/>
  <c r="R11" i="27"/>
  <c r="NF11" i="27"/>
  <c r="ML11" i="27"/>
  <c r="JZ11" i="27"/>
  <c r="IH11" i="27"/>
  <c r="HN11" i="27"/>
  <c r="FB11" i="27"/>
  <c r="DJ11" i="27"/>
  <c r="CP11" i="27"/>
  <c r="AD11" i="27"/>
  <c r="FL11" i="27"/>
  <c r="U11" i="27"/>
  <c r="B9" i="27"/>
  <c r="NE11" i="27"/>
  <c r="MP11" i="27"/>
  <c r="MC11" i="27"/>
  <c r="LQ11" i="27"/>
  <c r="LA11" i="27"/>
  <c r="KK11" i="27"/>
  <c r="JY11" i="27"/>
  <c r="JI11" i="27"/>
  <c r="IS11" i="27"/>
  <c r="IC11" i="27"/>
  <c r="HM11" i="27"/>
  <c r="GW11" i="27"/>
  <c r="GH11" i="27"/>
  <c r="FU11" i="27"/>
  <c r="FE11" i="27"/>
  <c r="EP11" i="27"/>
  <c r="EC11" i="27"/>
  <c r="DM11" i="27"/>
  <c r="CW11" i="27"/>
  <c r="CT11" i="27"/>
  <c r="CK11" i="27"/>
  <c r="BU11" i="27"/>
  <c r="BE11" i="27"/>
  <c r="AT11" i="27"/>
  <c r="AS11" i="27"/>
  <c r="Q11" i="27"/>
  <c r="B14" i="29" l="1"/>
  <c r="B14" i="32"/>
  <c r="N2" i="43"/>
  <c r="N5" i="43" s="1"/>
  <c r="M3" i="43"/>
  <c r="M6" i="43" s="1"/>
  <c r="B14" i="31"/>
  <c r="K11" i="31"/>
  <c r="S11" i="31"/>
  <c r="AA11" i="31"/>
  <c r="AI11" i="31"/>
  <c r="AQ11" i="31"/>
  <c r="AY11" i="31"/>
  <c r="BG11" i="31"/>
  <c r="BO11" i="31"/>
  <c r="BW11" i="31"/>
  <c r="CE11" i="31"/>
  <c r="CM11" i="31"/>
  <c r="CU11" i="31"/>
  <c r="DC11" i="31"/>
  <c r="DK11" i="31"/>
  <c r="DS11" i="31"/>
  <c r="EA11" i="31"/>
  <c r="EI11" i="31"/>
  <c r="EQ11" i="31"/>
  <c r="EY11" i="31"/>
  <c r="FG11" i="31"/>
  <c r="FO11" i="31"/>
  <c r="FW11" i="31"/>
  <c r="GE11" i="31"/>
  <c r="GM11" i="31"/>
  <c r="GU11" i="31"/>
  <c r="HC11" i="31"/>
  <c r="HK11" i="31"/>
  <c r="HS11" i="31"/>
  <c r="IA11" i="31"/>
  <c r="II11" i="31"/>
  <c r="IQ11" i="31"/>
  <c r="IY11" i="31"/>
  <c r="JG11" i="31"/>
  <c r="JO11" i="31"/>
  <c r="JW11" i="31"/>
  <c r="KE11" i="31"/>
  <c r="KM11" i="31"/>
  <c r="KU11" i="31"/>
  <c r="LC11" i="31"/>
  <c r="LK11" i="31"/>
  <c r="LS11" i="31"/>
  <c r="MA11" i="31"/>
  <c r="MI11" i="31"/>
  <c r="MQ11" i="31"/>
  <c r="MY11" i="31"/>
  <c r="NG11" i="31"/>
  <c r="F11" i="32"/>
  <c r="J11" i="32"/>
  <c r="N11" i="32"/>
  <c r="R11" i="32"/>
  <c r="V11" i="32"/>
  <c r="Z11" i="32"/>
  <c r="AD11" i="32"/>
  <c r="AH11" i="32"/>
  <c r="AL11" i="32"/>
  <c r="AP11" i="32"/>
  <c r="AT11" i="32"/>
  <c r="AX11" i="32"/>
  <c r="BB11" i="32"/>
  <c r="BF11" i="32"/>
  <c r="BN11" i="32"/>
  <c r="BR11" i="32"/>
  <c r="BV11" i="32"/>
  <c r="BZ11" i="32"/>
  <c r="CD11" i="32"/>
  <c r="CH11" i="32"/>
  <c r="CL11" i="32"/>
  <c r="CP11" i="32"/>
  <c r="CT11" i="32"/>
  <c r="CX11" i="32"/>
  <c r="DB11" i="32"/>
  <c r="DF11" i="32"/>
  <c r="DJ11" i="32"/>
  <c r="DN11" i="32"/>
  <c r="DR11" i="32"/>
  <c r="DV11" i="32"/>
  <c r="DZ11" i="32"/>
  <c r="ED11" i="32"/>
  <c r="EH11" i="32"/>
  <c r="EL11" i="32"/>
  <c r="EP11" i="32"/>
  <c r="ET11" i="32"/>
  <c r="EX11" i="32"/>
  <c r="FB11" i="32"/>
  <c r="FF11" i="32"/>
  <c r="FJ11" i="32"/>
  <c r="FN11" i="32"/>
  <c r="FR11" i="32"/>
  <c r="FV11" i="32"/>
  <c r="FZ11" i="32"/>
  <c r="GD11" i="32"/>
  <c r="GH11" i="32"/>
  <c r="GL11" i="32"/>
  <c r="GP11" i="32"/>
  <c r="GT11" i="32"/>
  <c r="GX11" i="32"/>
  <c r="HB11" i="32"/>
  <c r="HF11" i="32"/>
  <c r="HJ11" i="32"/>
  <c r="HN11" i="32"/>
  <c r="HR11" i="32"/>
  <c r="HV11" i="32"/>
  <c r="HZ11" i="32"/>
  <c r="ID11" i="32"/>
  <c r="IH11" i="32"/>
  <c r="IL11" i="32"/>
  <c r="IP11" i="32"/>
  <c r="IT11" i="32"/>
  <c r="IX11" i="32"/>
  <c r="JB11" i="32"/>
  <c r="JF11" i="32"/>
  <c r="JJ11" i="32"/>
  <c r="JN11" i="32"/>
  <c r="JR11" i="32"/>
  <c r="JV11" i="32"/>
  <c r="JZ11" i="32"/>
  <c r="KD11" i="32"/>
  <c r="KH11" i="32"/>
  <c r="KL11" i="32"/>
  <c r="KP11" i="32"/>
  <c r="KT11" i="32"/>
  <c r="KX11" i="32"/>
  <c r="LB11" i="32"/>
  <c r="LF11" i="32"/>
  <c r="LJ11" i="32"/>
  <c r="LN11" i="32"/>
  <c r="LR11" i="32"/>
  <c r="LV11" i="32"/>
  <c r="LZ11" i="32"/>
  <c r="MD11" i="32"/>
  <c r="MH11" i="32"/>
  <c r="ML11" i="32"/>
  <c r="MP11" i="32"/>
  <c r="MT11" i="32"/>
  <c r="MX11" i="32"/>
  <c r="NB11" i="32"/>
  <c r="NF11" i="32"/>
  <c r="BJ11" i="32"/>
  <c r="F11" i="31"/>
  <c r="J11" i="31"/>
  <c r="N11" i="31"/>
  <c r="R11" i="31"/>
  <c r="V11" i="31"/>
  <c r="Z11" i="31"/>
  <c r="AD11" i="31"/>
  <c r="AH11" i="31"/>
  <c r="AL11" i="31"/>
  <c r="AP11" i="31"/>
  <c r="AT11" i="31"/>
  <c r="AX11" i="31"/>
  <c r="BB11" i="31"/>
  <c r="BF11" i="31"/>
  <c r="BJ11" i="31"/>
  <c r="BN11" i="31"/>
  <c r="BR11" i="31"/>
  <c r="BV11" i="31"/>
  <c r="BZ11" i="31"/>
  <c r="CD11" i="31"/>
  <c r="CH11" i="31"/>
  <c r="CL11" i="31"/>
  <c r="CP11" i="31"/>
  <c r="CT11" i="31"/>
  <c r="CX11" i="31"/>
  <c r="DB11" i="31"/>
  <c r="DF11" i="31"/>
  <c r="DJ11" i="31"/>
  <c r="DN11" i="31"/>
  <c r="DR11" i="31"/>
  <c r="DV11" i="31"/>
  <c r="DZ11" i="31"/>
  <c r="ED11" i="31"/>
  <c r="EH11" i="31"/>
  <c r="EL11" i="31"/>
  <c r="EP11" i="31"/>
  <c r="ET11" i="31"/>
  <c r="EX11" i="31"/>
  <c r="FB11" i="31"/>
  <c r="FF11" i="31"/>
  <c r="FJ11" i="31"/>
  <c r="FN11" i="31"/>
  <c r="FR11" i="31"/>
  <c r="FV11" i="31"/>
  <c r="FZ11" i="31"/>
  <c r="GD11" i="31"/>
  <c r="GH11" i="31"/>
  <c r="GL11" i="31"/>
  <c r="GP11" i="31"/>
  <c r="GT11" i="31"/>
  <c r="GX11" i="31"/>
  <c r="HB11" i="31"/>
  <c r="HF11" i="31"/>
  <c r="HJ11" i="31"/>
  <c r="HN11" i="31"/>
  <c r="HR11" i="31"/>
  <c r="HV11" i="31"/>
  <c r="HZ11" i="31"/>
  <c r="ID11" i="31"/>
  <c r="IH11" i="31"/>
  <c r="IL11" i="31"/>
  <c r="IP11" i="31"/>
  <c r="IT11" i="31"/>
  <c r="IX11" i="31"/>
  <c r="JB11" i="31"/>
  <c r="JF11" i="31"/>
  <c r="JJ11" i="31"/>
  <c r="JN11" i="31"/>
  <c r="JR11" i="31"/>
  <c r="JV11" i="31"/>
  <c r="JZ11" i="31"/>
  <c r="KD11" i="31"/>
  <c r="KH11" i="31"/>
  <c r="KL11" i="31"/>
  <c r="KP11" i="31"/>
  <c r="KT11" i="31"/>
  <c r="KX11" i="31"/>
  <c r="LB11" i="31"/>
  <c r="LF11" i="31"/>
  <c r="LJ11" i="31"/>
  <c r="LN11" i="31"/>
  <c r="LR11" i="31"/>
  <c r="LV11" i="31"/>
  <c r="LZ11" i="31"/>
  <c r="MD11" i="31"/>
  <c r="MH11" i="31"/>
  <c r="ML11" i="31"/>
  <c r="MP11" i="31"/>
  <c r="MT11" i="31"/>
  <c r="MX11" i="31"/>
  <c r="NB11" i="31"/>
  <c r="NF11" i="31"/>
  <c r="C11" i="31"/>
  <c r="C11" i="29"/>
  <c r="H11" i="29"/>
  <c r="P11" i="29"/>
  <c r="X11" i="29"/>
  <c r="AF11" i="29"/>
  <c r="AN11" i="29"/>
  <c r="AV11" i="29"/>
  <c r="BD11" i="29"/>
  <c r="BL11" i="29"/>
  <c r="BT11" i="29"/>
  <c r="CB11" i="29"/>
  <c r="CJ11" i="29"/>
  <c r="CR11" i="29"/>
  <c r="CZ11" i="29"/>
  <c r="DH11" i="29"/>
  <c r="DP11" i="29"/>
  <c r="DX11" i="29"/>
  <c r="EF11" i="29"/>
  <c r="EN11" i="29"/>
  <c r="EV11" i="29"/>
  <c r="FD11" i="29"/>
  <c r="FL11" i="29"/>
  <c r="FT11" i="29"/>
  <c r="GB11" i="29"/>
  <c r="GJ11" i="29"/>
  <c r="GR11" i="29"/>
  <c r="GZ11" i="29"/>
  <c r="HH11" i="29"/>
  <c r="HP11" i="29"/>
  <c r="HX11" i="29"/>
  <c r="IF11" i="29"/>
  <c r="IN11" i="29"/>
  <c r="IV11" i="29"/>
  <c r="JD11" i="29"/>
  <c r="JL11" i="29"/>
  <c r="JT11" i="29"/>
  <c r="KB11" i="29"/>
  <c r="KJ11" i="29"/>
  <c r="KR11" i="29"/>
  <c r="KZ11" i="29"/>
  <c r="LH11" i="29"/>
  <c r="LP11" i="29"/>
  <c r="LX11" i="29"/>
  <c r="MF11" i="29"/>
  <c r="MN11" i="29"/>
  <c r="MV11" i="29"/>
  <c r="ND11" i="29"/>
  <c r="X11" i="27"/>
  <c r="BD11" i="27"/>
  <c r="BT11" i="27"/>
  <c r="CJ11" i="27"/>
  <c r="DP11" i="27"/>
  <c r="EF11" i="27"/>
  <c r="EV11" i="27"/>
  <c r="GB11" i="27"/>
  <c r="GR11" i="27"/>
  <c r="HH11" i="27"/>
  <c r="IN11" i="27"/>
  <c r="JD11" i="27"/>
  <c r="JT11" i="27"/>
  <c r="KZ11" i="27"/>
  <c r="LP11" i="27"/>
  <c r="MF11" i="27"/>
  <c r="G11" i="31"/>
  <c r="O11" i="31"/>
  <c r="W11" i="31"/>
  <c r="AE11" i="31"/>
  <c r="AM11" i="31"/>
  <c r="AU11" i="31"/>
  <c r="BC11" i="31"/>
  <c r="BK11" i="31"/>
  <c r="BS11" i="31"/>
  <c r="CA11" i="31"/>
  <c r="CI11" i="31"/>
  <c r="CQ11" i="31"/>
  <c r="CY11" i="31"/>
  <c r="DG11" i="31"/>
  <c r="DO11" i="31"/>
  <c r="DW11" i="31"/>
  <c r="EE11" i="31"/>
  <c r="EM11" i="31"/>
  <c r="EU11" i="31"/>
  <c r="FC11" i="31"/>
  <c r="FK11" i="31"/>
  <c r="FS11" i="31"/>
  <c r="GA11" i="31"/>
  <c r="GI11" i="31"/>
  <c r="GQ11" i="31"/>
  <c r="GY11" i="31"/>
  <c r="HG11" i="31"/>
  <c r="HO11" i="31"/>
  <c r="HW11" i="31"/>
  <c r="IE11" i="31"/>
  <c r="IM11" i="31"/>
  <c r="IU11" i="31"/>
  <c r="JC11" i="31"/>
  <c r="JK11" i="31"/>
  <c r="JS11" i="31"/>
  <c r="KA11" i="31"/>
  <c r="KI11" i="31"/>
  <c r="KQ11" i="31"/>
  <c r="KY11" i="31"/>
  <c r="LG11" i="31"/>
  <c r="LO11" i="31"/>
  <c r="LW11" i="31"/>
  <c r="ME11" i="31"/>
  <c r="MM11" i="31"/>
  <c r="MU11" i="31"/>
  <c r="NC11" i="31"/>
  <c r="C11" i="32"/>
  <c r="H11" i="32"/>
  <c r="P11" i="32"/>
  <c r="X11" i="32"/>
  <c r="AF11" i="32"/>
  <c r="AN11" i="32"/>
  <c r="AV11" i="32"/>
  <c r="BD11" i="32"/>
  <c r="BL11" i="32"/>
  <c r="BT11" i="32"/>
  <c r="CB11" i="32"/>
  <c r="CJ11" i="32"/>
  <c r="CR11" i="32"/>
  <c r="CZ11" i="32"/>
  <c r="DH11" i="32"/>
  <c r="DP11" i="32"/>
  <c r="DX11" i="32"/>
  <c r="EF11" i="32"/>
  <c r="EN11" i="32"/>
  <c r="EV11" i="32"/>
  <c r="FD11" i="32"/>
  <c r="FL11" i="32"/>
  <c r="FT11" i="32"/>
  <c r="GB11" i="32"/>
  <c r="GJ11" i="32"/>
  <c r="GR11" i="32"/>
  <c r="GZ11" i="32"/>
  <c r="HH11" i="32"/>
  <c r="HP11" i="32"/>
  <c r="HX11" i="32"/>
  <c r="IF11" i="32"/>
  <c r="IN11" i="32"/>
  <c r="IV11" i="32"/>
  <c r="JD11" i="32"/>
  <c r="JL11" i="32"/>
  <c r="JT11" i="32"/>
  <c r="KB11" i="32"/>
  <c r="KJ11" i="32"/>
  <c r="KR11" i="32"/>
  <c r="KZ11" i="32"/>
  <c r="LH11" i="32"/>
  <c r="LP11" i="32"/>
  <c r="LX11" i="32"/>
  <c r="MF11" i="32"/>
  <c r="MN11" i="32"/>
  <c r="MV11" i="32"/>
  <c r="ND11" i="32"/>
  <c r="I11" i="32"/>
  <c r="Q11" i="32"/>
  <c r="Y11" i="32"/>
  <c r="AG11" i="32"/>
  <c r="AO11" i="32"/>
  <c r="BA11" i="32"/>
  <c r="BI11" i="32"/>
  <c r="BQ11" i="32"/>
  <c r="BU11" i="32"/>
  <c r="CC11" i="32"/>
  <c r="CK11" i="32"/>
  <c r="CS11" i="32"/>
  <c r="DA11" i="32"/>
  <c r="DM11" i="32"/>
  <c r="DU11" i="32"/>
  <c r="EG11" i="32"/>
  <c r="EK11" i="32"/>
  <c r="EW11" i="32"/>
  <c r="FE11" i="32"/>
  <c r="FQ11" i="32"/>
  <c r="FY11" i="32"/>
  <c r="GG11" i="32"/>
  <c r="GO11" i="32"/>
  <c r="GW11" i="32"/>
  <c r="HE11" i="32"/>
  <c r="HM11" i="32"/>
  <c r="HU11" i="32"/>
  <c r="IC11" i="32"/>
  <c r="IK11" i="32"/>
  <c r="IS11" i="32"/>
  <c r="JA11" i="32"/>
  <c r="JI11" i="32"/>
  <c r="JQ11" i="32"/>
  <c r="JY11" i="32"/>
  <c r="KC11" i="32"/>
  <c r="KO11" i="32"/>
  <c r="KW11" i="32"/>
  <c r="LE11" i="32"/>
  <c r="LQ11" i="32"/>
  <c r="LY11" i="32"/>
  <c r="MG11" i="32"/>
  <c r="MK11" i="32"/>
  <c r="MS11" i="32"/>
  <c r="NA11" i="32"/>
  <c r="E11" i="32"/>
  <c r="M11" i="32"/>
  <c r="U11" i="32"/>
  <c r="AC11" i="32"/>
  <c r="AK11" i="32"/>
  <c r="AS11" i="32"/>
  <c r="AW11" i="32"/>
  <c r="BE11" i="32"/>
  <c r="BM11" i="32"/>
  <c r="BY11" i="32"/>
  <c r="CG11" i="32"/>
  <c r="CO11" i="32"/>
  <c r="CW11" i="32"/>
  <c r="DE11" i="32"/>
  <c r="DI11" i="32"/>
  <c r="DQ11" i="32"/>
  <c r="DY11" i="32"/>
  <c r="EC11" i="32"/>
  <c r="EO11" i="32"/>
  <c r="ES11" i="32"/>
  <c r="FA11" i="32"/>
  <c r="FI11" i="32"/>
  <c r="FM11" i="32"/>
  <c r="FU11" i="32"/>
  <c r="GC11" i="32"/>
  <c r="GK11" i="32"/>
  <c r="GS11" i="32"/>
  <c r="HA11" i="32"/>
  <c r="HI11" i="32"/>
  <c r="HQ11" i="32"/>
  <c r="HY11" i="32"/>
  <c r="IG11" i="32"/>
  <c r="IO11" i="32"/>
  <c r="IW11" i="32"/>
  <c r="JE11" i="32"/>
  <c r="JM11" i="32"/>
  <c r="JU11" i="32"/>
  <c r="KG11" i="32"/>
  <c r="KK11" i="32"/>
  <c r="KS11" i="32"/>
  <c r="LA11" i="32"/>
  <c r="LI11" i="32"/>
  <c r="LM11" i="32"/>
  <c r="LU11" i="32"/>
  <c r="MC11" i="32"/>
  <c r="MO11" i="32"/>
  <c r="MW11" i="32"/>
  <c r="NE11" i="32"/>
  <c r="B5" i="32"/>
  <c r="C4" i="32"/>
  <c r="D11" i="31"/>
  <c r="H11" i="31"/>
  <c r="P11" i="31"/>
  <c r="X11" i="31"/>
  <c r="AB11" i="31"/>
  <c r="AN11" i="31"/>
  <c r="AV11" i="31"/>
  <c r="BD11" i="31"/>
  <c r="BH11" i="31"/>
  <c r="BP11" i="31"/>
  <c r="BX11" i="31"/>
  <c r="CF11" i="31"/>
  <c r="CR11" i="31"/>
  <c r="CZ11" i="31"/>
  <c r="DH11" i="31"/>
  <c r="DP11" i="31"/>
  <c r="DX11" i="31"/>
  <c r="EF11" i="31"/>
  <c r="EN11" i="31"/>
  <c r="EV11" i="31"/>
  <c r="FD11" i="31"/>
  <c r="FP11" i="31"/>
  <c r="FX11" i="31"/>
  <c r="GF11" i="31"/>
  <c r="GN11" i="31"/>
  <c r="GR11" i="31"/>
  <c r="GZ11" i="31"/>
  <c r="HL11" i="31"/>
  <c r="HT11" i="31"/>
  <c r="IB11" i="31"/>
  <c r="IJ11" i="31"/>
  <c r="IR11" i="31"/>
  <c r="IV11" i="31"/>
  <c r="JH11" i="31"/>
  <c r="JP11" i="31"/>
  <c r="JX11" i="31"/>
  <c r="KF11" i="31"/>
  <c r="KN11" i="31"/>
  <c r="KV11" i="31"/>
  <c r="LD11" i="31"/>
  <c r="LL11" i="31"/>
  <c r="LT11" i="31"/>
  <c r="MB11" i="31"/>
  <c r="MJ11" i="31"/>
  <c r="MR11" i="31"/>
  <c r="MZ11" i="31"/>
  <c r="NH11" i="31"/>
  <c r="L11" i="31"/>
  <c r="T11" i="31"/>
  <c r="AF11" i="31"/>
  <c r="AJ11" i="31"/>
  <c r="AR11" i="31"/>
  <c r="AZ11" i="31"/>
  <c r="BL11" i="31"/>
  <c r="BT11" i="31"/>
  <c r="CB11" i="31"/>
  <c r="CJ11" i="31"/>
  <c r="CN11" i="31"/>
  <c r="CV11" i="31"/>
  <c r="DD11" i="31"/>
  <c r="DL11" i="31"/>
  <c r="DT11" i="31"/>
  <c r="EB11" i="31"/>
  <c r="EJ11" i="31"/>
  <c r="ER11" i="31"/>
  <c r="EZ11" i="31"/>
  <c r="FH11" i="31"/>
  <c r="FL11" i="31"/>
  <c r="FT11" i="31"/>
  <c r="GB11" i="31"/>
  <c r="GJ11" i="31"/>
  <c r="GV11" i="31"/>
  <c r="HD11" i="31"/>
  <c r="HH11" i="31"/>
  <c r="HP11" i="31"/>
  <c r="HX11" i="31"/>
  <c r="IF11" i="31"/>
  <c r="IN11" i="31"/>
  <c r="IZ11" i="31"/>
  <c r="JD11" i="31"/>
  <c r="JL11" i="31"/>
  <c r="JT11" i="31"/>
  <c r="KB11" i="31"/>
  <c r="KJ11" i="31"/>
  <c r="KR11" i="31"/>
  <c r="KZ11" i="31"/>
  <c r="LH11" i="31"/>
  <c r="LP11" i="31"/>
  <c r="LX11" i="31"/>
  <c r="MF11" i="31"/>
  <c r="MN11" i="31"/>
  <c r="MV11" i="31"/>
  <c r="ND11" i="31"/>
  <c r="C4" i="31"/>
  <c r="B5" i="31"/>
  <c r="E11" i="29"/>
  <c r="M11" i="29"/>
  <c r="U11" i="29"/>
  <c r="Y11" i="29"/>
  <c r="AG11" i="29"/>
  <c r="AO11" i="29"/>
  <c r="AW11" i="29"/>
  <c r="BE11" i="29"/>
  <c r="BM11" i="29"/>
  <c r="BU11" i="29"/>
  <c r="CC11" i="29"/>
  <c r="CK11" i="29"/>
  <c r="CS11" i="29"/>
  <c r="DA11" i="29"/>
  <c r="DI11" i="29"/>
  <c r="DQ11" i="29"/>
  <c r="DY11" i="29"/>
  <c r="EG11" i="29"/>
  <c r="EO11" i="29"/>
  <c r="EW11" i="29"/>
  <c r="FE11" i="29"/>
  <c r="FM11" i="29"/>
  <c r="FU11" i="29"/>
  <c r="FY11" i="29"/>
  <c r="GG11" i="29"/>
  <c r="GO11" i="29"/>
  <c r="GW11" i="29"/>
  <c r="HE11" i="29"/>
  <c r="HM11" i="29"/>
  <c r="HU11" i="29"/>
  <c r="IC11" i="29"/>
  <c r="IK11" i="29"/>
  <c r="IS11" i="29"/>
  <c r="JA11" i="29"/>
  <c r="JE11" i="29"/>
  <c r="JM11" i="29"/>
  <c r="JU11" i="29"/>
  <c r="KG11" i="29"/>
  <c r="KO11" i="29"/>
  <c r="KW11" i="29"/>
  <c r="LE11" i="29"/>
  <c r="LM11" i="29"/>
  <c r="LU11" i="29"/>
  <c r="MC11" i="29"/>
  <c r="MK11" i="29"/>
  <c r="MS11" i="29"/>
  <c r="NA11" i="29"/>
  <c r="I11" i="29"/>
  <c r="Q11" i="29"/>
  <c r="AC11" i="29"/>
  <c r="AK11" i="29"/>
  <c r="AS11" i="29"/>
  <c r="BA11" i="29"/>
  <c r="BI11" i="29"/>
  <c r="BQ11" i="29"/>
  <c r="BY11" i="29"/>
  <c r="CG11" i="29"/>
  <c r="CO11" i="29"/>
  <c r="CW11" i="29"/>
  <c r="DE11" i="29"/>
  <c r="DM11" i="29"/>
  <c r="DU11" i="29"/>
  <c r="EC11" i="29"/>
  <c r="EK11" i="29"/>
  <c r="ES11" i="29"/>
  <c r="FA11" i="29"/>
  <c r="FI11" i="29"/>
  <c r="FQ11" i="29"/>
  <c r="GC11" i="29"/>
  <c r="GK11" i="29"/>
  <c r="GS11" i="29"/>
  <c r="HA11" i="29"/>
  <c r="HI11" i="29"/>
  <c r="HQ11" i="29"/>
  <c r="HY11" i="29"/>
  <c r="IG11" i="29"/>
  <c r="IO11" i="29"/>
  <c r="IW11" i="29"/>
  <c r="JI11" i="29"/>
  <c r="JQ11" i="29"/>
  <c r="JY11" i="29"/>
  <c r="KC11" i="29"/>
  <c r="KK11" i="29"/>
  <c r="KS11" i="29"/>
  <c r="LA11" i="29"/>
  <c r="LI11" i="29"/>
  <c r="LQ11" i="29"/>
  <c r="LY11" i="29"/>
  <c r="MG11" i="29"/>
  <c r="MO11" i="29"/>
  <c r="MW11" i="29"/>
  <c r="NE11" i="29"/>
  <c r="C4" i="29"/>
  <c r="B5" i="29"/>
  <c r="H11" i="27"/>
  <c r="L11" i="27"/>
  <c r="P11" i="27"/>
  <c r="T11" i="27"/>
  <c r="AB11" i="27"/>
  <c r="AF11" i="27"/>
  <c r="AJ11" i="27"/>
  <c r="AR11" i="27"/>
  <c r="AV11" i="27"/>
  <c r="AZ11" i="27"/>
  <c r="BH11" i="27"/>
  <c r="BL11" i="27"/>
  <c r="BP11" i="27"/>
  <c r="BX11" i="27"/>
  <c r="CB11" i="27"/>
  <c r="CF11" i="27"/>
  <c r="CN11" i="27"/>
  <c r="CR11" i="27"/>
  <c r="CV11" i="27"/>
  <c r="DD11" i="27"/>
  <c r="DH11" i="27"/>
  <c r="DL11" i="27"/>
  <c r="DT11" i="27"/>
  <c r="DX11" i="27"/>
  <c r="EB11" i="27"/>
  <c r="EJ11" i="27"/>
  <c r="EN11" i="27"/>
  <c r="ER11" i="27"/>
  <c r="EZ11" i="27"/>
  <c r="FD11" i="27"/>
  <c r="FH11" i="27"/>
  <c r="FP11" i="27"/>
  <c r="FT11" i="27"/>
  <c r="FX11" i="27"/>
  <c r="GF11" i="27"/>
  <c r="GJ11" i="27"/>
  <c r="GN11" i="27"/>
  <c r="GV11" i="27"/>
  <c r="GZ11" i="27"/>
  <c r="HD11" i="27"/>
  <c r="HL11" i="27"/>
  <c r="HP11" i="27"/>
  <c r="HT11" i="27"/>
  <c r="IB11" i="27"/>
  <c r="IF11" i="27"/>
  <c r="IJ11" i="27"/>
  <c r="IR11" i="27"/>
  <c r="IV11" i="27"/>
  <c r="IZ11" i="27"/>
  <c r="JH11" i="27"/>
  <c r="JL11" i="27"/>
  <c r="JP11" i="27"/>
  <c r="JX11" i="27"/>
  <c r="KB11" i="27"/>
  <c r="KF11" i="27"/>
  <c r="KN11" i="27"/>
  <c r="KR11" i="27"/>
  <c r="KV11" i="27"/>
  <c r="LD11" i="27"/>
  <c r="LH11" i="27"/>
  <c r="LL11" i="27"/>
  <c r="LT11" i="27"/>
  <c r="LX11" i="27"/>
  <c r="MB11" i="27"/>
  <c r="MJ11" i="27"/>
  <c r="MN11" i="27"/>
  <c r="MR11" i="27"/>
  <c r="MZ11" i="27"/>
  <c r="ND11" i="27"/>
  <c r="NH11" i="27"/>
  <c r="D11" i="27"/>
  <c r="KE11" i="27"/>
  <c r="N11" i="27"/>
  <c r="BJ11" i="27"/>
  <c r="DF11" i="27"/>
  <c r="DV11" i="27"/>
  <c r="FF11" i="27"/>
  <c r="FR11" i="27"/>
  <c r="HB11" i="27"/>
  <c r="HR11" i="27"/>
  <c r="JN11" i="27"/>
  <c r="LF11" i="27"/>
  <c r="NB11" i="27"/>
  <c r="CU11" i="27"/>
  <c r="FG11" i="27"/>
  <c r="HS11" i="27"/>
  <c r="MQ11" i="27"/>
  <c r="AY11" i="27"/>
  <c r="BO11" i="27"/>
  <c r="CE11" i="27"/>
  <c r="DK11" i="27"/>
  <c r="EA11" i="27"/>
  <c r="EQ11" i="27"/>
  <c r="FW11" i="27"/>
  <c r="GM11" i="27"/>
  <c r="HC11" i="27"/>
  <c r="II11" i="27"/>
  <c r="IY11" i="27"/>
  <c r="JO11" i="27"/>
  <c r="KU11" i="27"/>
  <c r="LK11" i="27"/>
  <c r="MA11" i="27"/>
  <c r="NG11" i="27"/>
  <c r="G11" i="27"/>
  <c r="O11" i="27"/>
  <c r="AA11" i="27"/>
  <c r="AM11" i="27"/>
  <c r="AU11" i="27"/>
  <c r="BG11" i="27"/>
  <c r="BS11" i="27"/>
  <c r="CA11" i="27"/>
  <c r="CM11" i="27"/>
  <c r="CY11" i="27"/>
  <c r="DG11" i="27"/>
  <c r="DS11" i="27"/>
  <c r="EE11" i="27"/>
  <c r="EM11" i="27"/>
  <c r="EY11" i="27"/>
  <c r="FK11" i="27"/>
  <c r="FS11" i="27"/>
  <c r="GE11" i="27"/>
  <c r="GQ11" i="27"/>
  <c r="GY11" i="27"/>
  <c r="HK11" i="27"/>
  <c r="HW11" i="27"/>
  <c r="IE11" i="27"/>
  <c r="IM11" i="27"/>
  <c r="IU11" i="27"/>
  <c r="JG11" i="27"/>
  <c r="JS11" i="27"/>
  <c r="KA11" i="27"/>
  <c r="KM11" i="27"/>
  <c r="KY11" i="27"/>
  <c r="LG11" i="27"/>
  <c r="LS11" i="27"/>
  <c r="ME11" i="27"/>
  <c r="MM11" i="27"/>
  <c r="MU11" i="27"/>
  <c r="MY11" i="27"/>
  <c r="NC11" i="27"/>
  <c r="J11" i="27"/>
  <c r="V11" i="27"/>
  <c r="AP11" i="27"/>
  <c r="BF11" i="27"/>
  <c r="K11" i="27"/>
  <c r="S11" i="27"/>
  <c r="W11" i="27"/>
  <c r="AE11" i="27"/>
  <c r="AQ11" i="27"/>
  <c r="BC11" i="27"/>
  <c r="BK11" i="27"/>
  <c r="BW11" i="27"/>
  <c r="CI11" i="27"/>
  <c r="CQ11" i="27"/>
  <c r="DC11" i="27"/>
  <c r="DO11" i="27"/>
  <c r="DW11" i="27"/>
  <c r="EI11" i="27"/>
  <c r="EU11" i="27"/>
  <c r="FC11" i="27"/>
  <c r="FO11" i="27"/>
  <c r="GA11" i="27"/>
  <c r="GI11" i="27"/>
  <c r="GU11" i="27"/>
  <c r="HG11" i="27"/>
  <c r="HO11" i="27"/>
  <c r="IA11" i="27"/>
  <c r="IQ11" i="27"/>
  <c r="JC11" i="27"/>
  <c r="JK11" i="27"/>
  <c r="JW11" i="27"/>
  <c r="KI11" i="27"/>
  <c r="KQ11" i="27"/>
  <c r="LC11" i="27"/>
  <c r="LO11" i="27"/>
  <c r="LW11" i="27"/>
  <c r="MI11" i="27"/>
  <c r="F11" i="27"/>
  <c r="Z11" i="27"/>
  <c r="AL11" i="27"/>
  <c r="BB11" i="27"/>
  <c r="BR11" i="27"/>
  <c r="BV11" i="27"/>
  <c r="CH11" i="27"/>
  <c r="CL11" i="27"/>
  <c r="CX11" i="27"/>
  <c r="DB11" i="27"/>
  <c r="DN11" i="27"/>
  <c r="DR11" i="27"/>
  <c r="ED11" i="27"/>
  <c r="EH11" i="27"/>
  <c r="ET11" i="27"/>
  <c r="EX11" i="27"/>
  <c r="FJ11" i="27"/>
  <c r="FN11" i="27"/>
  <c r="FZ11" i="27"/>
  <c r="GD11" i="27"/>
  <c r="GP11" i="27"/>
  <c r="GT11" i="27"/>
  <c r="HF11" i="27"/>
  <c r="HJ11" i="27"/>
  <c r="HV11" i="27"/>
  <c r="HZ11" i="27"/>
  <c r="IL11" i="27"/>
  <c r="IP11" i="27"/>
  <c r="JB11" i="27"/>
  <c r="JF11" i="27"/>
  <c r="JR11" i="27"/>
  <c r="JV11" i="27"/>
  <c r="KH11" i="27"/>
  <c r="KL11" i="27"/>
  <c r="KX11" i="27"/>
  <c r="LB11" i="27"/>
  <c r="LN11" i="27"/>
  <c r="LR11" i="27"/>
  <c r="MD11" i="27"/>
  <c r="MH11" i="27"/>
  <c r="MT11" i="27"/>
  <c r="MX11" i="27"/>
  <c r="C11" i="27"/>
  <c r="B11" i="27"/>
  <c r="B7" i="27" s="1"/>
  <c r="B5" i="27" l="1"/>
  <c r="B8" i="29"/>
  <c r="B8" i="31"/>
  <c r="B8" i="32"/>
  <c r="O2" i="43"/>
  <c r="O5" i="43" s="1"/>
  <c r="N3" i="43"/>
  <c r="N6" i="43" s="1"/>
  <c r="C7" i="31"/>
  <c r="B14" i="27"/>
  <c r="C7" i="29"/>
  <c r="NJ11" i="27"/>
  <c r="C7" i="32"/>
  <c r="C5" i="31"/>
  <c r="C8" i="31" s="1"/>
  <c r="D4" i="31"/>
  <c r="D7" i="31" s="1"/>
  <c r="C4" i="27"/>
  <c r="C2" i="5"/>
  <c r="BF5" i="5"/>
  <c r="BC5" i="5"/>
  <c r="BC9" i="5" s="1"/>
  <c r="BC10" i="5" s="1"/>
  <c r="AZ5" i="5"/>
  <c r="AZ9" i="5" s="1"/>
  <c r="AZ10" i="5" s="1"/>
  <c r="AW5" i="5"/>
  <c r="AW9" i="5" s="1"/>
  <c r="AW10" i="5" s="1"/>
  <c r="AT5" i="5"/>
  <c r="AT9" i="5" s="1"/>
  <c r="AT10" i="5" s="1"/>
  <c r="AQ5" i="5"/>
  <c r="AQ9" i="5" s="1"/>
  <c r="AQ10" i="5" s="1"/>
  <c r="AN5" i="5"/>
  <c r="AN9" i="5" s="1"/>
  <c r="AN10" i="5" s="1"/>
  <c r="AK5" i="5"/>
  <c r="AK9" i="5" s="1"/>
  <c r="AK10" i="5" s="1"/>
  <c r="AH5" i="5"/>
  <c r="AH9" i="5" s="1"/>
  <c r="AH10" i="5" s="1"/>
  <c r="AE5" i="5"/>
  <c r="AE9" i="5" s="1"/>
  <c r="AE10" i="5" s="1"/>
  <c r="AB5" i="5"/>
  <c r="AB9" i="5" s="1"/>
  <c r="AB10" i="5" s="1"/>
  <c r="Y5" i="5"/>
  <c r="Y9" i="5" s="1"/>
  <c r="Y10" i="5" s="1"/>
  <c r="V5" i="5"/>
  <c r="V9" i="5" s="1"/>
  <c r="V10" i="5" s="1"/>
  <c r="S5" i="5"/>
  <c r="S9" i="5" s="1"/>
  <c r="S10" i="5" s="1"/>
  <c r="P5" i="5"/>
  <c r="P9" i="5" s="1"/>
  <c r="P10" i="5" s="1"/>
  <c r="M5" i="5"/>
  <c r="M9" i="5" s="1"/>
  <c r="M10" i="5" s="1"/>
  <c r="J5" i="5"/>
  <c r="J9" i="5" s="1"/>
  <c r="J10" i="5" s="1"/>
  <c r="G5" i="5"/>
  <c r="G9" i="5" s="1"/>
  <c r="G10" i="5" s="1"/>
  <c r="D5" i="5"/>
  <c r="C16" i="31" l="1"/>
  <c r="C15" i="31"/>
  <c r="B16" i="32"/>
  <c r="B15" i="32"/>
  <c r="C5" i="29"/>
  <c r="B16" i="31"/>
  <c r="B15" i="31"/>
  <c r="B16" i="29"/>
  <c r="B15" i="29"/>
  <c r="D14" i="31"/>
  <c r="O3" i="43"/>
  <c r="O6" i="43" s="1"/>
  <c r="P2" i="43"/>
  <c r="P5" i="43" s="1"/>
  <c r="BH6" i="5"/>
  <c r="BF9" i="5"/>
  <c r="BF10" i="5" s="1"/>
  <c r="C5" i="32"/>
  <c r="C14" i="32"/>
  <c r="C14" i="31"/>
  <c r="D9" i="5"/>
  <c r="BI5" i="5"/>
  <c r="BK5" i="5" s="1"/>
  <c r="C3" i="5"/>
  <c r="D4" i="29"/>
  <c r="C14" i="29"/>
  <c r="BI6" i="5"/>
  <c r="D4" i="32"/>
  <c r="D5" i="31"/>
  <c r="D8" i="31" s="1"/>
  <c r="D16" i="31" s="1"/>
  <c r="E4" i="31"/>
  <c r="C7" i="27"/>
  <c r="C5" i="27" s="1"/>
  <c r="B6" i="26"/>
  <c r="D9" i="26"/>
  <c r="L9" i="26"/>
  <c r="T9" i="26"/>
  <c r="AB9" i="26"/>
  <c r="AJ9" i="26"/>
  <c r="AR9" i="26"/>
  <c r="AZ9" i="26"/>
  <c r="C9" i="26"/>
  <c r="BG9" i="26"/>
  <c r="B9" i="26"/>
  <c r="Z9" i="26"/>
  <c r="BB9" i="26"/>
  <c r="BF9" i="26"/>
  <c r="I9" i="26"/>
  <c r="M9" i="26"/>
  <c r="Q9" i="26"/>
  <c r="U9" i="26"/>
  <c r="Y9" i="26"/>
  <c r="AC9" i="26"/>
  <c r="AG9" i="26"/>
  <c r="AK9" i="26"/>
  <c r="AO9" i="26"/>
  <c r="AS9" i="26"/>
  <c r="AW9" i="26"/>
  <c r="BA9" i="26"/>
  <c r="BE9" i="26"/>
  <c r="H9" i="26"/>
  <c r="P9" i="26"/>
  <c r="X9" i="26"/>
  <c r="AF9" i="26"/>
  <c r="AN9" i="26"/>
  <c r="AV9" i="26"/>
  <c r="BD9" i="26"/>
  <c r="S9" i="26"/>
  <c r="AY9" i="26"/>
  <c r="E9" i="26"/>
  <c r="S4" i="1"/>
  <c r="S5" i="1" s="1"/>
  <c r="S6" i="1" s="1"/>
  <c r="R4" i="1"/>
  <c r="R5" i="1" s="1"/>
  <c r="R6" i="1" s="1"/>
  <c r="Q4" i="1"/>
  <c r="Q5" i="1" s="1"/>
  <c r="Q6" i="1" s="1"/>
  <c r="P4" i="1"/>
  <c r="P5" i="1" s="1"/>
  <c r="P6" i="1" s="1"/>
  <c r="O4" i="1"/>
  <c r="O5" i="1" s="1"/>
  <c r="O6" i="1" s="1"/>
  <c r="N4" i="1"/>
  <c r="N5" i="1" s="1"/>
  <c r="N6" i="1" s="1"/>
  <c r="M4" i="1"/>
  <c r="M5" i="1" s="1"/>
  <c r="M6" i="1" s="1"/>
  <c r="L4" i="1"/>
  <c r="L5" i="1" s="1"/>
  <c r="L6" i="1" s="1"/>
  <c r="K4" i="1"/>
  <c r="K5" i="1" s="1"/>
  <c r="K6" i="1" s="1"/>
  <c r="J4" i="1"/>
  <c r="J5" i="1" s="1"/>
  <c r="J6" i="1" s="1"/>
  <c r="I4" i="1"/>
  <c r="I5" i="1" s="1"/>
  <c r="I6" i="1" s="1"/>
  <c r="H4" i="1"/>
  <c r="H5" i="1" s="1"/>
  <c r="H6" i="1" s="1"/>
  <c r="G4" i="1"/>
  <c r="G5" i="1" s="1"/>
  <c r="G6" i="1" s="1"/>
  <c r="F4" i="1"/>
  <c r="F5" i="1" s="1"/>
  <c r="F6" i="1" s="1"/>
  <c r="E4" i="1"/>
  <c r="E5" i="1" s="1"/>
  <c r="E6" i="1" s="1"/>
  <c r="D4" i="1"/>
  <c r="D5" i="1" s="1"/>
  <c r="D6" i="1" s="1"/>
  <c r="C4" i="1"/>
  <c r="C5" i="1" s="1"/>
  <c r="C6" i="1" s="1"/>
  <c r="B4" i="1"/>
  <c r="B5" i="1" s="1"/>
  <c r="B6" i="1" s="1"/>
  <c r="C8" i="32" l="1"/>
  <c r="D15" i="31"/>
  <c r="E7" i="31"/>
  <c r="P3" i="43"/>
  <c r="P6" i="43" s="1"/>
  <c r="Q2" i="43"/>
  <c r="Q5" i="43" s="1"/>
  <c r="B5" i="26"/>
  <c r="C2" i="26" s="1"/>
  <c r="C3" i="26" s="1"/>
  <c r="D7" i="32"/>
  <c r="D10" i="5"/>
  <c r="BI10" i="5" s="1"/>
  <c r="BJ10" i="5" s="1"/>
  <c r="BK10" i="5" s="1"/>
  <c r="BI9" i="5"/>
  <c r="D7" i="29"/>
  <c r="D4" i="27"/>
  <c r="C14" i="27"/>
  <c r="B12" i="26"/>
  <c r="F4" i="31"/>
  <c r="D7" i="27"/>
  <c r="AI9" i="26"/>
  <c r="AT9" i="26"/>
  <c r="AD9" i="26"/>
  <c r="N9" i="26"/>
  <c r="AL9" i="26"/>
  <c r="V9" i="26"/>
  <c r="F9" i="26"/>
  <c r="AM9" i="26"/>
  <c r="K9" i="26"/>
  <c r="AQ9" i="26"/>
  <c r="G9" i="26"/>
  <c r="AP9" i="26"/>
  <c r="J9" i="26"/>
  <c r="AU9" i="26"/>
  <c r="O9" i="26"/>
  <c r="W9" i="26"/>
  <c r="BC9" i="26"/>
  <c r="AA9" i="26"/>
  <c r="AX9" i="26"/>
  <c r="AH9" i="26"/>
  <c r="R9" i="26"/>
  <c r="AE9" i="26"/>
  <c r="D5" i="27" l="1"/>
  <c r="E5" i="31"/>
  <c r="BI9" i="26"/>
  <c r="C16" i="32"/>
  <c r="C15" i="32"/>
  <c r="E14" i="31"/>
  <c r="R2" i="43"/>
  <c r="R5" i="43" s="1"/>
  <c r="Q3" i="43"/>
  <c r="Q6" i="43" s="1"/>
  <c r="F7" i="31"/>
  <c r="G4" i="31" s="1"/>
  <c r="D14" i="32"/>
  <c r="E4" i="32"/>
  <c r="D5" i="32"/>
  <c r="D14" i="29"/>
  <c r="E4" i="29"/>
  <c r="D5" i="29"/>
  <c r="E4" i="27"/>
  <c r="D14" i="27"/>
  <c r="C5" i="26"/>
  <c r="C6" i="26"/>
  <c r="S10" i="1"/>
  <c r="S11" i="1" s="1"/>
  <c r="S12" i="1" s="1"/>
  <c r="R10" i="1"/>
  <c r="R11" i="1" s="1"/>
  <c r="R12" i="1" s="1"/>
  <c r="Q10" i="1"/>
  <c r="Q11" i="1" s="1"/>
  <c r="Q12" i="1" s="1"/>
  <c r="P10" i="1"/>
  <c r="P11" i="1" s="1"/>
  <c r="P12" i="1" s="1"/>
  <c r="O10" i="1"/>
  <c r="O11" i="1" s="1"/>
  <c r="O12" i="1" s="1"/>
  <c r="N10" i="1"/>
  <c r="N11" i="1" s="1"/>
  <c r="N12" i="1" s="1"/>
  <c r="M10" i="1"/>
  <c r="M11" i="1" s="1"/>
  <c r="M12" i="1" s="1"/>
  <c r="L10" i="1"/>
  <c r="L11" i="1" s="1"/>
  <c r="L12" i="1" s="1"/>
  <c r="K10" i="1"/>
  <c r="K11" i="1" s="1"/>
  <c r="K12" i="1" s="1"/>
  <c r="J10" i="1"/>
  <c r="J11" i="1" s="1"/>
  <c r="J12" i="1" s="1"/>
  <c r="I10" i="1"/>
  <c r="I11" i="1" s="1"/>
  <c r="I12" i="1" s="1"/>
  <c r="H10" i="1"/>
  <c r="H11" i="1" s="1"/>
  <c r="H12" i="1" s="1"/>
  <c r="G10" i="1"/>
  <c r="G11" i="1" s="1"/>
  <c r="G12" i="1" s="1"/>
  <c r="F10" i="1"/>
  <c r="F11" i="1" s="1"/>
  <c r="F12" i="1" s="1"/>
  <c r="E10" i="1"/>
  <c r="E11" i="1" s="1"/>
  <c r="E12" i="1" s="1"/>
  <c r="D10" i="1"/>
  <c r="D11" i="1" s="1"/>
  <c r="D12" i="1" s="1"/>
  <c r="C10" i="1"/>
  <c r="C11" i="1" s="1"/>
  <c r="C12" i="1" s="1"/>
  <c r="B10" i="1"/>
  <c r="D8" i="29" l="1"/>
  <c r="D16" i="29" s="1"/>
  <c r="D8" i="32"/>
  <c r="D16" i="32" s="1"/>
  <c r="E8" i="31"/>
  <c r="G7" i="31"/>
  <c r="G14" i="31" s="1"/>
  <c r="F5" i="31"/>
  <c r="F8" i="31" s="1"/>
  <c r="F16" i="31" s="1"/>
  <c r="S2" i="43"/>
  <c r="S5" i="43" s="1"/>
  <c r="R3" i="43"/>
  <c r="R6" i="43" s="1"/>
  <c r="E7" i="32"/>
  <c r="F14" i="31"/>
  <c r="E7" i="29"/>
  <c r="E7" i="27"/>
  <c r="E5" i="27" s="1"/>
  <c r="D2" i="26"/>
  <c r="C12" i="26"/>
  <c r="B11" i="1"/>
  <c r="F4" i="27" l="1"/>
  <c r="E15" i="31"/>
  <c r="E16" i="31"/>
  <c r="D15" i="29"/>
  <c r="D15" i="32"/>
  <c r="E14" i="32"/>
  <c r="H4" i="31"/>
  <c r="F15" i="31"/>
  <c r="G5" i="31"/>
  <c r="G8" i="31" s="1"/>
  <c r="E5" i="29"/>
  <c r="S3" i="43"/>
  <c r="S6" i="43" s="1"/>
  <c r="T2" i="43"/>
  <c r="T5" i="43" s="1"/>
  <c r="F4" i="32"/>
  <c r="E5" i="32"/>
  <c r="F4" i="29"/>
  <c r="E14" i="29"/>
  <c r="E14" i="27"/>
  <c r="D5" i="26"/>
  <c r="D3" i="26"/>
  <c r="D6" i="26" s="1"/>
  <c r="B12" i="1"/>
  <c r="E8" i="29" l="1"/>
  <c r="E16" i="29" s="1"/>
  <c r="E8" i="32"/>
  <c r="E16" i="32" s="1"/>
  <c r="F7" i="27"/>
  <c r="G15" i="31"/>
  <c r="G16" i="31"/>
  <c r="H7" i="31"/>
  <c r="F7" i="29"/>
  <c r="T3" i="43"/>
  <c r="T6" i="43" s="1"/>
  <c r="U2" i="43"/>
  <c r="U5" i="43" s="1"/>
  <c r="F7" i="32"/>
  <c r="G4" i="27"/>
  <c r="F14" i="27"/>
  <c r="E2" i="26"/>
  <c r="D12" i="26"/>
  <c r="E15" i="29" l="1"/>
  <c r="E15" i="32"/>
  <c r="F5" i="27"/>
  <c r="F14" i="32"/>
  <c r="F5" i="32"/>
  <c r="H14" i="31"/>
  <c r="I4" i="31"/>
  <c r="H5" i="31"/>
  <c r="H8" i="31" s="1"/>
  <c r="H16" i="31" s="1"/>
  <c r="F14" i="29"/>
  <c r="F5" i="29"/>
  <c r="F8" i="29" s="1"/>
  <c r="F16" i="29" s="1"/>
  <c r="G4" i="29"/>
  <c r="V2" i="43"/>
  <c r="V5" i="43" s="1"/>
  <c r="U3" i="43"/>
  <c r="U6" i="43" s="1"/>
  <c r="G4" i="32"/>
  <c r="G7" i="27"/>
  <c r="G5" i="27" s="1"/>
  <c r="E3" i="26"/>
  <c r="E6" i="26" s="1"/>
  <c r="E5" i="26"/>
  <c r="E12" i="26" s="1"/>
  <c r="F8" i="32" l="1"/>
  <c r="F16" i="32" s="1"/>
  <c r="H15" i="31"/>
  <c r="I7" i="31"/>
  <c r="I14" i="31" s="1"/>
  <c r="G7" i="29"/>
  <c r="G5" i="29" s="1"/>
  <c r="G8" i="29" s="1"/>
  <c r="F15" i="29"/>
  <c r="W2" i="43"/>
  <c r="W5" i="43" s="1"/>
  <c r="V3" i="43"/>
  <c r="V6" i="43" s="1"/>
  <c r="G7" i="32"/>
  <c r="G14" i="27"/>
  <c r="H4" i="27"/>
  <c r="F2" i="26"/>
  <c r="G15" i="29" l="1"/>
  <c r="G16" i="29"/>
  <c r="F15" i="32"/>
  <c r="G14" i="32"/>
  <c r="I5" i="31"/>
  <c r="I8" i="31" s="1"/>
  <c r="J4" i="31"/>
  <c r="J7" i="31" s="1"/>
  <c r="J14" i="31" s="1"/>
  <c r="H4" i="29"/>
  <c r="H7" i="29" s="1"/>
  <c r="H14" i="29" s="1"/>
  <c r="G14" i="29"/>
  <c r="W3" i="43"/>
  <c r="W6" i="43" s="1"/>
  <c r="X2" i="43"/>
  <c r="X5" i="43" s="1"/>
  <c r="H4" i="32"/>
  <c r="G5" i="32"/>
  <c r="G8" i="32" s="1"/>
  <c r="G16" i="32" s="1"/>
  <c r="H7" i="27"/>
  <c r="H5" i="27" s="1"/>
  <c r="F5" i="26"/>
  <c r="F3" i="26"/>
  <c r="F6" i="26" s="1"/>
  <c r="I15" i="31" l="1"/>
  <c r="I16" i="31"/>
  <c r="G15" i="32"/>
  <c r="K4" i="31"/>
  <c r="J5" i="31"/>
  <c r="J8" i="31" s="1"/>
  <c r="H5" i="29"/>
  <c r="H8" i="29" s="1"/>
  <c r="I4" i="29"/>
  <c r="I7" i="29" s="1"/>
  <c r="I14" i="29" s="1"/>
  <c r="X3" i="43"/>
  <c r="X6" i="43" s="1"/>
  <c r="Y2" i="43"/>
  <c r="Y5" i="43" s="1"/>
  <c r="H7" i="32"/>
  <c r="H14" i="32" s="1"/>
  <c r="I4" i="27"/>
  <c r="H14" i="27"/>
  <c r="G2" i="26"/>
  <c r="F12" i="26"/>
  <c r="J15" i="31" l="1"/>
  <c r="J16" i="31"/>
  <c r="H15" i="29"/>
  <c r="H16" i="29"/>
  <c r="K7" i="31"/>
  <c r="K14" i="31" s="1"/>
  <c r="Z2" i="43"/>
  <c r="Z5" i="43" s="1"/>
  <c r="Y3" i="43"/>
  <c r="Y6" i="43" s="1"/>
  <c r="J4" i="29"/>
  <c r="J7" i="29" s="1"/>
  <c r="J14" i="29" s="1"/>
  <c r="H5" i="32"/>
  <c r="H8" i="32" s="1"/>
  <c r="H16" i="32" s="1"/>
  <c r="I5" i="29"/>
  <c r="I8" i="29" s="1"/>
  <c r="I4" i="32"/>
  <c r="I7" i="27"/>
  <c r="I5" i="27" s="1"/>
  <c r="G3" i="26"/>
  <c r="G6" i="26" s="1"/>
  <c r="G5" i="26"/>
  <c r="I15" i="29" l="1"/>
  <c r="I16" i="29"/>
  <c r="H15" i="32"/>
  <c r="L4" i="31"/>
  <c r="K5" i="31"/>
  <c r="K8" i="31" s="1"/>
  <c r="AA2" i="43"/>
  <c r="AA5" i="43" s="1"/>
  <c r="Z3" i="43"/>
  <c r="Z6" i="43" s="1"/>
  <c r="I7" i="32"/>
  <c r="I14" i="32" s="1"/>
  <c r="K4" i="29"/>
  <c r="J5" i="29"/>
  <c r="J8" i="29" s="1"/>
  <c r="J4" i="27"/>
  <c r="I14" i="27"/>
  <c r="H2" i="26"/>
  <c r="G12" i="26"/>
  <c r="K15" i="31" l="1"/>
  <c r="K16" i="31"/>
  <c r="J15" i="29"/>
  <c r="J16" i="29"/>
  <c r="I5" i="32"/>
  <c r="I8" i="32" s="1"/>
  <c r="L7" i="31"/>
  <c r="L14" i="31" s="1"/>
  <c r="AA3" i="43"/>
  <c r="AA6" i="43" s="1"/>
  <c r="AB2" i="43"/>
  <c r="AB5" i="43" s="1"/>
  <c r="J4" i="32"/>
  <c r="K7" i="29"/>
  <c r="K14" i="29" s="1"/>
  <c r="J7" i="27"/>
  <c r="J5" i="27" s="1"/>
  <c r="H3" i="26"/>
  <c r="H6" i="26" s="1"/>
  <c r="H5" i="26"/>
  <c r="H12" i="26" s="1"/>
  <c r="I15" i="32" l="1"/>
  <c r="I16" i="32"/>
  <c r="M4" i="31"/>
  <c r="M7" i="31" s="1"/>
  <c r="M14" i="31" s="1"/>
  <c r="L5" i="31"/>
  <c r="L8" i="31" s="1"/>
  <c r="AB3" i="43"/>
  <c r="AB6" i="43" s="1"/>
  <c r="AC2" i="43"/>
  <c r="AC5" i="43" s="1"/>
  <c r="J7" i="32"/>
  <c r="J14" i="32" s="1"/>
  <c r="K5" i="29"/>
  <c r="K8" i="29" s="1"/>
  <c r="L4" i="29"/>
  <c r="K4" i="27"/>
  <c r="J14" i="27"/>
  <c r="I2" i="26"/>
  <c r="K15" i="29" l="1"/>
  <c r="K16" i="29"/>
  <c r="L15" i="31"/>
  <c r="L16" i="31"/>
  <c r="M5" i="31"/>
  <c r="M8" i="31" s="1"/>
  <c r="N4" i="31"/>
  <c r="AD2" i="43"/>
  <c r="AD5" i="43" s="1"/>
  <c r="AC3" i="43"/>
  <c r="AC6" i="43" s="1"/>
  <c r="K4" i="32"/>
  <c r="J5" i="32"/>
  <c r="J8" i="32" s="1"/>
  <c r="L7" i="29"/>
  <c r="L14" i="29" s="1"/>
  <c r="K7" i="27"/>
  <c r="L4" i="27" s="1"/>
  <c r="I3" i="26"/>
  <c r="I6" i="26" s="1"/>
  <c r="I5" i="26"/>
  <c r="M15" i="31" l="1"/>
  <c r="M16" i="31"/>
  <c r="K5" i="27"/>
  <c r="J15" i="32"/>
  <c r="J16" i="32"/>
  <c r="N7" i="31"/>
  <c r="N14" i="31" s="1"/>
  <c r="AE2" i="43"/>
  <c r="AE5" i="43" s="1"/>
  <c r="AD3" i="43"/>
  <c r="AD6" i="43" s="1"/>
  <c r="K7" i="32"/>
  <c r="K14" i="32" s="1"/>
  <c r="L5" i="29"/>
  <c r="L8" i="29" s="1"/>
  <c r="M4" i="29"/>
  <c r="M7" i="29" s="1"/>
  <c r="L7" i="27"/>
  <c r="M4" i="27" s="1"/>
  <c r="K14" i="27"/>
  <c r="J2" i="26"/>
  <c r="I12" i="26"/>
  <c r="L15" i="29" l="1"/>
  <c r="L16" i="29"/>
  <c r="L5" i="27"/>
  <c r="K5" i="32"/>
  <c r="K8" i="32" s="1"/>
  <c r="L4" i="32"/>
  <c r="O4" i="31"/>
  <c r="O7" i="31" s="1"/>
  <c r="O14" i="31" s="1"/>
  <c r="N5" i="31"/>
  <c r="N8" i="31" s="1"/>
  <c r="AE3" i="43"/>
  <c r="AE6" i="43" s="1"/>
  <c r="AF2" i="43"/>
  <c r="AF5" i="43" s="1"/>
  <c r="L7" i="32"/>
  <c r="L14" i="32" s="1"/>
  <c r="M14" i="29"/>
  <c r="M5" i="29"/>
  <c r="M8" i="29" s="1"/>
  <c r="N4" i="29"/>
  <c r="N7" i="29" s="1"/>
  <c r="N14" i="29" s="1"/>
  <c r="M7" i="27"/>
  <c r="M14" i="27" s="1"/>
  <c r="L14" i="27"/>
  <c r="J3" i="26"/>
  <c r="J6" i="26" s="1"/>
  <c r="J5" i="26"/>
  <c r="M5" i="27" l="1"/>
  <c r="N15" i="31"/>
  <c r="N16" i="31"/>
  <c r="K15" i="32"/>
  <c r="K16" i="32"/>
  <c r="M15" i="29"/>
  <c r="M16" i="29"/>
  <c r="P4" i="31"/>
  <c r="O5" i="31"/>
  <c r="O8" i="31" s="1"/>
  <c r="AF3" i="43"/>
  <c r="AF6" i="43" s="1"/>
  <c r="AG2" i="43"/>
  <c r="AG5" i="43" s="1"/>
  <c r="L5" i="32"/>
  <c r="L8" i="32" s="1"/>
  <c r="M4" i="32"/>
  <c r="N5" i="29"/>
  <c r="N8" i="29" s="1"/>
  <c r="O4" i="29"/>
  <c r="O7" i="29" s="1"/>
  <c r="O14" i="29" s="1"/>
  <c r="N4" i="27"/>
  <c r="K2" i="26"/>
  <c r="J12" i="26"/>
  <c r="N15" i="29" l="1"/>
  <c r="N16" i="29"/>
  <c r="N7" i="27"/>
  <c r="N14" i="27" s="1"/>
  <c r="L15" i="32"/>
  <c r="L16" i="32"/>
  <c r="O15" i="31"/>
  <c r="O16" i="31"/>
  <c r="P7" i="31"/>
  <c r="P14" i="31" s="1"/>
  <c r="AH2" i="43"/>
  <c r="AH5" i="43" s="1"/>
  <c r="AG3" i="43"/>
  <c r="AG6" i="43" s="1"/>
  <c r="M7" i="32"/>
  <c r="M14" i="32" s="1"/>
  <c r="P4" i="29"/>
  <c r="O5" i="29"/>
  <c r="O8" i="29" s="1"/>
  <c r="O4" i="27"/>
  <c r="K3" i="26"/>
  <c r="K6" i="26" s="1"/>
  <c r="K5" i="26"/>
  <c r="O15" i="29" l="1"/>
  <c r="O16" i="29"/>
  <c r="N5" i="27"/>
  <c r="P5" i="31"/>
  <c r="P8" i="31" s="1"/>
  <c r="Q4" i="31"/>
  <c r="AI2" i="43"/>
  <c r="AI5" i="43" s="1"/>
  <c r="AH3" i="43"/>
  <c r="AH6" i="43" s="1"/>
  <c r="M5" i="32"/>
  <c r="M8" i="32" s="1"/>
  <c r="N4" i="32"/>
  <c r="P7" i="29"/>
  <c r="P14" i="29" s="1"/>
  <c r="O7" i="27"/>
  <c r="P4" i="27" s="1"/>
  <c r="L2" i="26"/>
  <c r="K12" i="26"/>
  <c r="M15" i="32" l="1"/>
  <c r="M16" i="32"/>
  <c r="P15" i="31"/>
  <c r="P16" i="31"/>
  <c r="O5" i="27"/>
  <c r="Q7" i="31"/>
  <c r="Q14" i="31" s="1"/>
  <c r="AI3" i="43"/>
  <c r="AI6" i="43" s="1"/>
  <c r="AJ2" i="43"/>
  <c r="AJ5" i="43" s="1"/>
  <c r="N7" i="32"/>
  <c r="N14" i="32" s="1"/>
  <c r="Q4" i="29"/>
  <c r="Q7" i="29" s="1"/>
  <c r="Q14" i="29" s="1"/>
  <c r="P5" i="29"/>
  <c r="P8" i="29" s="1"/>
  <c r="O14" i="27"/>
  <c r="P7" i="27"/>
  <c r="P5" i="27" s="1"/>
  <c r="L3" i="26"/>
  <c r="L6" i="26" s="1"/>
  <c r="L5" i="26"/>
  <c r="P15" i="29" l="1"/>
  <c r="P16" i="29"/>
  <c r="Q5" i="31"/>
  <c r="Q8" i="31" s="1"/>
  <c r="R4" i="31"/>
  <c r="AJ3" i="43"/>
  <c r="AJ6" i="43" s="1"/>
  <c r="AK2" i="43"/>
  <c r="AK5" i="43" s="1"/>
  <c r="N5" i="32"/>
  <c r="N8" i="32" s="1"/>
  <c r="O4" i="32"/>
  <c r="R4" i="29"/>
  <c r="Q5" i="29"/>
  <c r="Q8" i="29" s="1"/>
  <c r="Q4" i="27"/>
  <c r="P14" i="27"/>
  <c r="M2" i="26"/>
  <c r="L12" i="26"/>
  <c r="Q15" i="29" l="1"/>
  <c r="Q16" i="29"/>
  <c r="N15" i="32"/>
  <c r="N16" i="32"/>
  <c r="Q15" i="31"/>
  <c r="Q16" i="31"/>
  <c r="R7" i="31"/>
  <c r="R14" i="31" s="1"/>
  <c r="AL2" i="43"/>
  <c r="AL5" i="43" s="1"/>
  <c r="AK3" i="43"/>
  <c r="AK6" i="43" s="1"/>
  <c r="O7" i="32"/>
  <c r="O14" i="32" s="1"/>
  <c r="R7" i="29"/>
  <c r="R14" i="29" s="1"/>
  <c r="Q7" i="27"/>
  <c r="Q5" i="27" s="1"/>
  <c r="M3" i="26"/>
  <c r="M6" i="26" s="1"/>
  <c r="M5" i="26"/>
  <c r="O5" i="32" l="1"/>
  <c r="O8" i="32" s="1"/>
  <c r="R5" i="31"/>
  <c r="R8" i="31" s="1"/>
  <c r="S4" i="31"/>
  <c r="AM2" i="43"/>
  <c r="AM5" i="43" s="1"/>
  <c r="AL3" i="43"/>
  <c r="AL6" i="43" s="1"/>
  <c r="P4" i="32"/>
  <c r="S4" i="29"/>
  <c r="R5" i="29"/>
  <c r="R8" i="29" s="1"/>
  <c r="R4" i="27"/>
  <c r="Q14" i="27"/>
  <c r="N2" i="26"/>
  <c r="M12" i="26"/>
  <c r="O15" i="32" l="1"/>
  <c r="O16" i="32"/>
  <c r="R15" i="31"/>
  <c r="R16" i="31"/>
  <c r="R15" i="29"/>
  <c r="R16" i="29"/>
  <c r="S7" i="31"/>
  <c r="S14" i="31" s="1"/>
  <c r="AM3" i="43"/>
  <c r="AM6" i="43" s="1"/>
  <c r="AN2" i="43"/>
  <c r="AN5" i="43" s="1"/>
  <c r="P7" i="32"/>
  <c r="P14" i="32" s="1"/>
  <c r="S7" i="29"/>
  <c r="S14" i="29" s="1"/>
  <c r="R7" i="27"/>
  <c r="R5" i="27" s="1"/>
  <c r="N3" i="26"/>
  <c r="N6" i="26" s="1"/>
  <c r="N5" i="26"/>
  <c r="Q4" i="32" l="1"/>
  <c r="P5" i="32"/>
  <c r="P8" i="32" s="1"/>
  <c r="T4" i="31"/>
  <c r="S5" i="31"/>
  <c r="S8" i="31" s="1"/>
  <c r="AN3" i="43"/>
  <c r="AN6" i="43" s="1"/>
  <c r="AO2" i="43"/>
  <c r="AO5" i="43" s="1"/>
  <c r="T4" i="29"/>
  <c r="S5" i="29"/>
  <c r="S8" i="29" s="1"/>
  <c r="S4" i="27"/>
  <c r="R14" i="27"/>
  <c r="O2" i="26"/>
  <c r="N12" i="26"/>
  <c r="S15" i="31" l="1"/>
  <c r="S16" i="31"/>
  <c r="S15" i="29"/>
  <c r="S16" i="29"/>
  <c r="P15" i="32"/>
  <c r="P16" i="32"/>
  <c r="Q7" i="32"/>
  <c r="Q14" i="32" s="1"/>
  <c r="T7" i="31"/>
  <c r="T14" i="31" s="1"/>
  <c r="AP2" i="43"/>
  <c r="AP5" i="43" s="1"/>
  <c r="AO3" i="43"/>
  <c r="AO6" i="43" s="1"/>
  <c r="T7" i="29"/>
  <c r="T14" i="29" s="1"/>
  <c r="S7" i="27"/>
  <c r="S5" i="27" s="1"/>
  <c r="O3" i="26"/>
  <c r="O6" i="26" s="1"/>
  <c r="O5" i="26"/>
  <c r="Q5" i="32" l="1"/>
  <c r="Q8" i="32" s="1"/>
  <c r="R4" i="32"/>
  <c r="R7" i="32" s="1"/>
  <c r="R14" i="32" s="1"/>
  <c r="T5" i="31"/>
  <c r="T8" i="31" s="1"/>
  <c r="U4" i="31"/>
  <c r="AQ2" i="43"/>
  <c r="AQ5" i="43" s="1"/>
  <c r="AP3" i="43"/>
  <c r="AP6" i="43" s="1"/>
  <c r="T5" i="29"/>
  <c r="T8" i="29" s="1"/>
  <c r="U4" i="29"/>
  <c r="U7" i="29" s="1"/>
  <c r="U14" i="29" s="1"/>
  <c r="T4" i="27"/>
  <c r="S14" i="27"/>
  <c r="P2" i="26"/>
  <c r="O12" i="26"/>
  <c r="R5" i="32" l="1"/>
  <c r="R8" i="32" s="1"/>
  <c r="S4" i="32"/>
  <c r="Q15" i="32"/>
  <c r="Q16" i="32"/>
  <c r="R15" i="32"/>
  <c r="R16" i="32"/>
  <c r="T15" i="29"/>
  <c r="T16" i="29"/>
  <c r="T15" i="31"/>
  <c r="T16" i="31"/>
  <c r="U7" i="31"/>
  <c r="U14" i="31" s="1"/>
  <c r="AQ3" i="43"/>
  <c r="AQ6" i="43" s="1"/>
  <c r="AR2" i="43"/>
  <c r="AR5" i="43" s="1"/>
  <c r="S7" i="32"/>
  <c r="S14" i="32" s="1"/>
  <c r="U5" i="29"/>
  <c r="U8" i="29" s="1"/>
  <c r="V4" i="29"/>
  <c r="V7" i="29" s="1"/>
  <c r="V14" i="29" s="1"/>
  <c r="T7" i="27"/>
  <c r="T5" i="27" s="1"/>
  <c r="P3" i="26"/>
  <c r="P6" i="26" s="1"/>
  <c r="P5" i="26"/>
  <c r="U15" i="29" l="1"/>
  <c r="U16" i="29"/>
  <c r="S5" i="32"/>
  <c r="S8" i="32" s="1"/>
  <c r="T4" i="32"/>
  <c r="V4" i="31"/>
  <c r="U5" i="31"/>
  <c r="U8" i="31" s="1"/>
  <c r="AR3" i="43"/>
  <c r="AR6" i="43" s="1"/>
  <c r="AS2" i="43"/>
  <c r="AS5" i="43" s="1"/>
  <c r="W4" i="29"/>
  <c r="V5" i="29"/>
  <c r="V8" i="29" s="1"/>
  <c r="U4" i="27"/>
  <c r="T14" i="27"/>
  <c r="Q2" i="26"/>
  <c r="P12" i="26"/>
  <c r="V15" i="29" l="1"/>
  <c r="V16" i="29"/>
  <c r="U15" i="31"/>
  <c r="U16" i="31"/>
  <c r="S15" i="32"/>
  <c r="S16" i="32"/>
  <c r="T7" i="32"/>
  <c r="T14" i="32" s="1"/>
  <c r="V7" i="31"/>
  <c r="V14" i="31" s="1"/>
  <c r="AT2" i="43"/>
  <c r="AT5" i="43" s="1"/>
  <c r="AS3" i="43"/>
  <c r="AS6" i="43" s="1"/>
  <c r="W7" i="29"/>
  <c r="X4" i="29" s="1"/>
  <c r="X7" i="29" s="1"/>
  <c r="X14" i="29" s="1"/>
  <c r="U7" i="27"/>
  <c r="U5" i="27" s="1"/>
  <c r="Q3" i="26"/>
  <c r="Q6" i="26" s="1"/>
  <c r="Q5" i="26"/>
  <c r="U4" i="32" l="1"/>
  <c r="U7" i="32" s="1"/>
  <c r="U14" i="32" s="1"/>
  <c r="T5" i="32"/>
  <c r="T8" i="32" s="1"/>
  <c r="W4" i="31"/>
  <c r="V5" i="31"/>
  <c r="V8" i="31" s="1"/>
  <c r="AU2" i="43"/>
  <c r="AU5" i="43" s="1"/>
  <c r="AT3" i="43"/>
  <c r="AT6" i="43" s="1"/>
  <c r="W14" i="29"/>
  <c r="W5" i="29"/>
  <c r="W8" i="29" s="1"/>
  <c r="Y4" i="29"/>
  <c r="X5" i="29"/>
  <c r="X8" i="29" s="1"/>
  <c r="V4" i="27"/>
  <c r="U14" i="27"/>
  <c r="R2" i="26"/>
  <c r="Q12" i="26"/>
  <c r="W15" i="29" l="1"/>
  <c r="W16" i="29"/>
  <c r="T15" i="32"/>
  <c r="T16" i="32"/>
  <c r="X15" i="29"/>
  <c r="X16" i="29"/>
  <c r="V15" i="31"/>
  <c r="V16" i="31"/>
  <c r="V4" i="32"/>
  <c r="V7" i="32" s="1"/>
  <c r="V14" i="32" s="1"/>
  <c r="U5" i="32"/>
  <c r="U8" i="32" s="1"/>
  <c r="W7" i="31"/>
  <c r="W14" i="31" s="1"/>
  <c r="AU3" i="43"/>
  <c r="AU6" i="43" s="1"/>
  <c r="AV2" i="43"/>
  <c r="AV5" i="43" s="1"/>
  <c r="Y7" i="29"/>
  <c r="Y14" i="29" s="1"/>
  <c r="V7" i="27"/>
  <c r="V5" i="27" s="1"/>
  <c r="R3" i="26"/>
  <c r="R6" i="26" s="1"/>
  <c r="R5" i="26"/>
  <c r="U15" i="32" l="1"/>
  <c r="U16" i="32"/>
  <c r="V5" i="32"/>
  <c r="V8" i="32" s="1"/>
  <c r="W4" i="32"/>
  <c r="X4" i="31"/>
  <c r="X7" i="31" s="1"/>
  <c r="X14" i="31" s="1"/>
  <c r="W5" i="31"/>
  <c r="W8" i="31" s="1"/>
  <c r="AV3" i="43"/>
  <c r="AV6" i="43" s="1"/>
  <c r="AW2" i="43"/>
  <c r="AW5" i="43" s="1"/>
  <c r="Z4" i="29"/>
  <c r="Z7" i="29" s="1"/>
  <c r="Z14" i="29" s="1"/>
  <c r="Y5" i="29"/>
  <c r="Y8" i="29" s="1"/>
  <c r="W4" i="27"/>
  <c r="V14" i="27"/>
  <c r="S2" i="26"/>
  <c r="R12" i="26"/>
  <c r="Y15" i="29" l="1"/>
  <c r="Y16" i="29"/>
  <c r="W15" i="31"/>
  <c r="W16" i="31"/>
  <c r="V15" i="32"/>
  <c r="V16" i="32"/>
  <c r="W7" i="32"/>
  <c r="W14" i="32" s="1"/>
  <c r="Y4" i="31"/>
  <c r="Y7" i="31" s="1"/>
  <c r="Y14" i="31" s="1"/>
  <c r="X5" i="31"/>
  <c r="X8" i="31" s="1"/>
  <c r="AX2" i="43"/>
  <c r="AX5" i="43" s="1"/>
  <c r="AW3" i="43"/>
  <c r="AW6" i="43" s="1"/>
  <c r="Z5" i="29"/>
  <c r="Z8" i="29" s="1"/>
  <c r="AA4" i="29"/>
  <c r="W7" i="27"/>
  <c r="W5" i="27" s="1"/>
  <c r="S3" i="26"/>
  <c r="S6" i="26" s="1"/>
  <c r="S5" i="26"/>
  <c r="X15" i="31" l="1"/>
  <c r="X16" i="31"/>
  <c r="Z15" i="29"/>
  <c r="Z16" i="29"/>
  <c r="X4" i="32"/>
  <c r="W5" i="32"/>
  <c r="W8" i="32" s="1"/>
  <c r="Z4" i="31"/>
  <c r="Y5" i="31"/>
  <c r="Y8" i="31" s="1"/>
  <c r="AY2" i="43"/>
  <c r="AY5" i="43" s="1"/>
  <c r="AX3" i="43"/>
  <c r="AX6" i="43" s="1"/>
  <c r="X7" i="32"/>
  <c r="X14" i="32" s="1"/>
  <c r="AA7" i="29"/>
  <c r="AA14" i="29" s="1"/>
  <c r="X4" i="27"/>
  <c r="W14" i="27"/>
  <c r="T2" i="26"/>
  <c r="S12" i="26"/>
  <c r="Y15" i="31" l="1"/>
  <c r="Y16" i="31"/>
  <c r="W15" i="32"/>
  <c r="W16" i="32"/>
  <c r="Y4" i="32"/>
  <c r="Z7" i="31"/>
  <c r="Z14" i="31" s="1"/>
  <c r="AY3" i="43"/>
  <c r="AY6" i="43" s="1"/>
  <c r="AZ2" i="43"/>
  <c r="AZ5" i="43" s="1"/>
  <c r="X5" i="32"/>
  <c r="X8" i="32" s="1"/>
  <c r="AB4" i="29"/>
  <c r="AA5" i="29"/>
  <c r="AA8" i="29" s="1"/>
  <c r="X7" i="27"/>
  <c r="X5" i="27" s="1"/>
  <c r="T3" i="26"/>
  <c r="T6" i="26" s="1"/>
  <c r="T5" i="26"/>
  <c r="AA15" i="29" l="1"/>
  <c r="AA16" i="29"/>
  <c r="X15" i="32"/>
  <c r="X16" i="32"/>
  <c r="Y7" i="32"/>
  <c r="Y14" i="32" s="1"/>
  <c r="AA4" i="31"/>
  <c r="AA7" i="31" s="1"/>
  <c r="AA14" i="31" s="1"/>
  <c r="Z5" i="31"/>
  <c r="Z8" i="31" s="1"/>
  <c r="AZ3" i="43"/>
  <c r="AZ6" i="43" s="1"/>
  <c r="BA2" i="43"/>
  <c r="BA5" i="43" s="1"/>
  <c r="BH5" i="43" s="1"/>
  <c r="BJ5" i="43" s="1"/>
  <c r="AB7" i="29"/>
  <c r="AB14" i="29" s="1"/>
  <c r="Y4" i="27"/>
  <c r="X14" i="27"/>
  <c r="U2" i="26"/>
  <c r="T12" i="26"/>
  <c r="Z15" i="31" l="1"/>
  <c r="Z16" i="31"/>
  <c r="Y5" i="32"/>
  <c r="Y8" i="32" s="1"/>
  <c r="Z4" i="32"/>
  <c r="Z7" i="32" s="1"/>
  <c r="Z14" i="32" s="1"/>
  <c r="AA5" i="31"/>
  <c r="AA8" i="31" s="1"/>
  <c r="AB4" i="31"/>
  <c r="BB2" i="43"/>
  <c r="BB5" i="43" s="1"/>
  <c r="BA3" i="43"/>
  <c r="BH2" i="43"/>
  <c r="BJ2" i="43" s="1"/>
  <c r="AC4" i="29"/>
  <c r="AB5" i="29"/>
  <c r="AB8" i="29" s="1"/>
  <c r="Y7" i="27"/>
  <c r="Y5" i="27" s="1"/>
  <c r="U3" i="26"/>
  <c r="U6" i="26" s="1"/>
  <c r="U5" i="26"/>
  <c r="AA15" i="31" l="1"/>
  <c r="AA16" i="31"/>
  <c r="AB15" i="29"/>
  <c r="AB16" i="29"/>
  <c r="Y15" i="32"/>
  <c r="Y16" i="32"/>
  <c r="Z5" i="32"/>
  <c r="Z8" i="32" s="1"/>
  <c r="AA4" i="32"/>
  <c r="AB7" i="31"/>
  <c r="AB14" i="31" s="1"/>
  <c r="BA6" i="43"/>
  <c r="BH6" i="43" s="1"/>
  <c r="BH3" i="43"/>
  <c r="BJ3" i="43" s="1"/>
  <c r="BC2" i="43"/>
  <c r="BC5" i="43" s="1"/>
  <c r="BB3" i="43"/>
  <c r="BB6" i="43" s="1"/>
  <c r="AC7" i="29"/>
  <c r="AC14" i="29" s="1"/>
  <c r="Z4" i="27"/>
  <c r="Y14" i="27"/>
  <c r="V2" i="26"/>
  <c r="U12" i="26"/>
  <c r="Z15" i="32" l="1"/>
  <c r="Z16" i="32"/>
  <c r="AA7" i="32"/>
  <c r="AA14" i="32" s="1"/>
  <c r="AC4" i="31"/>
  <c r="AB5" i="31"/>
  <c r="AB8" i="31" s="1"/>
  <c r="BC3" i="43"/>
  <c r="BC6" i="43" s="1"/>
  <c r="BD2" i="43"/>
  <c r="BD5" i="43" s="1"/>
  <c r="AD4" i="29"/>
  <c r="AC5" i="29"/>
  <c r="AC8" i="29" s="1"/>
  <c r="Z7" i="27"/>
  <c r="Z5" i="27" s="1"/>
  <c r="V3" i="26"/>
  <c r="V6" i="26" s="1"/>
  <c r="V5" i="26"/>
  <c r="AA5" i="32" l="1"/>
  <c r="AA8" i="32" s="1"/>
  <c r="AC15" i="29"/>
  <c r="AC16" i="29"/>
  <c r="AB15" i="31"/>
  <c r="AB16" i="31"/>
  <c r="AB4" i="32"/>
  <c r="AB7" i="32" s="1"/>
  <c r="AC7" i="31"/>
  <c r="AC14" i="31" s="1"/>
  <c r="BD3" i="43"/>
  <c r="BD6" i="43" s="1"/>
  <c r="BE2" i="43"/>
  <c r="BE5" i="43" s="1"/>
  <c r="AD7" i="29"/>
  <c r="AD14" i="29" s="1"/>
  <c r="AA4" i="27"/>
  <c r="Z14" i="27"/>
  <c r="W2" i="26"/>
  <c r="V12" i="26"/>
  <c r="AD4" i="31" l="1"/>
  <c r="AD7" i="31" s="1"/>
  <c r="AD14" i="31" s="1"/>
  <c r="AA15" i="32"/>
  <c r="AA16" i="32"/>
  <c r="AB14" i="32"/>
  <c r="AB5" i="32"/>
  <c r="AB8" i="32" s="1"/>
  <c r="AC4" i="32"/>
  <c r="AC5" i="31"/>
  <c r="AC8" i="31" s="1"/>
  <c r="AE4" i="31"/>
  <c r="AD5" i="31"/>
  <c r="AD8" i="31" s="1"/>
  <c r="BF2" i="43"/>
  <c r="BF5" i="43" s="1"/>
  <c r="BE3" i="43"/>
  <c r="BE6" i="43" s="1"/>
  <c r="AC7" i="32"/>
  <c r="AC14" i="32" s="1"/>
  <c r="AE4" i="29"/>
  <c r="AE7" i="29" s="1"/>
  <c r="AE14" i="29" s="1"/>
  <c r="AD5" i="29"/>
  <c r="AD8" i="29" s="1"/>
  <c r="AA7" i="27"/>
  <c r="AA5" i="27" s="1"/>
  <c r="W3" i="26"/>
  <c r="W6" i="26" s="1"/>
  <c r="W5" i="26"/>
  <c r="AD15" i="29" l="1"/>
  <c r="AD16" i="29"/>
  <c r="AD15" i="31"/>
  <c r="AD16" i="31"/>
  <c r="AB15" i="32"/>
  <c r="AB16" i="32"/>
  <c r="AC15" i="31"/>
  <c r="AC16" i="31"/>
  <c r="AE7" i="31"/>
  <c r="AE14" i="31" s="1"/>
  <c r="BG2" i="43"/>
  <c r="BF3" i="43"/>
  <c r="BF6" i="43" s="1"/>
  <c r="AC5" i="32"/>
  <c r="AC8" i="32" s="1"/>
  <c r="AD4" i="32"/>
  <c r="AE5" i="29"/>
  <c r="AE8" i="29" s="1"/>
  <c r="AF4" i="29"/>
  <c r="AB4" i="27"/>
  <c r="AA14" i="27"/>
  <c r="X2" i="26"/>
  <c r="W12" i="26"/>
  <c r="AC15" i="32" l="1"/>
  <c r="AC16" i="32"/>
  <c r="AE15" i="29"/>
  <c r="AE16" i="29"/>
  <c r="AE5" i="31"/>
  <c r="AE8" i="31" s="1"/>
  <c r="AF4" i="31"/>
  <c r="BG3" i="43"/>
  <c r="BG6" i="43" s="1"/>
  <c r="BG5" i="43"/>
  <c r="AD7" i="32"/>
  <c r="AD14" i="32" s="1"/>
  <c r="AF7" i="29"/>
  <c r="AF14" i="29" s="1"/>
  <c r="AB7" i="27"/>
  <c r="AB5" i="27" s="1"/>
  <c r="X3" i="26"/>
  <c r="X6" i="26" s="1"/>
  <c r="X5" i="26"/>
  <c r="AE15" i="31" l="1"/>
  <c r="AE16" i="31"/>
  <c r="AD5" i="32"/>
  <c r="AD8" i="32" s="1"/>
  <c r="AE4" i="32"/>
  <c r="AE7" i="32" s="1"/>
  <c r="AE14" i="32" s="1"/>
  <c r="AF7" i="31"/>
  <c r="AF14" i="31" s="1"/>
  <c r="AF5" i="29"/>
  <c r="AF8" i="29" s="1"/>
  <c r="AG4" i="29"/>
  <c r="AG7" i="29" s="1"/>
  <c r="AG14" i="29" s="1"/>
  <c r="AC4" i="27"/>
  <c r="AB14" i="27"/>
  <c r="Y2" i="26"/>
  <c r="X12" i="26"/>
  <c r="AF15" i="29" l="1"/>
  <c r="AF16" i="29"/>
  <c r="AD15" i="32"/>
  <c r="AD16" i="32"/>
  <c r="AF5" i="31"/>
  <c r="AF8" i="31" s="1"/>
  <c r="AG4" i="31"/>
  <c r="AE5" i="32"/>
  <c r="AE8" i="32" s="1"/>
  <c r="AF4" i="32"/>
  <c r="AH4" i="29"/>
  <c r="AH7" i="29" s="1"/>
  <c r="AH14" i="29" s="1"/>
  <c r="AG5" i="29"/>
  <c r="AG8" i="29" s="1"/>
  <c r="AC7" i="27"/>
  <c r="AC5" i="27" s="1"/>
  <c r="Y3" i="26"/>
  <c r="Y6" i="26" s="1"/>
  <c r="Y5" i="26"/>
  <c r="AG15" i="29" l="1"/>
  <c r="AG16" i="29"/>
  <c r="AF15" i="31"/>
  <c r="AF16" i="31"/>
  <c r="AE15" i="32"/>
  <c r="AE16" i="32"/>
  <c r="AG7" i="31"/>
  <c r="AG14" i="31" s="1"/>
  <c r="AF7" i="32"/>
  <c r="AF14" i="32" s="1"/>
  <c r="AI4" i="29"/>
  <c r="AI7" i="29" s="1"/>
  <c r="AI14" i="29" s="1"/>
  <c r="AH5" i="29"/>
  <c r="AH8" i="29" s="1"/>
  <c r="AD4" i="27"/>
  <c r="AC14" i="27"/>
  <c r="Z2" i="26"/>
  <c r="Y12" i="26"/>
  <c r="AH15" i="29" l="1"/>
  <c r="AH16" i="29"/>
  <c r="AF5" i="32"/>
  <c r="AF8" i="32" s="1"/>
  <c r="AG4" i="32"/>
  <c r="AG7" i="32" s="1"/>
  <c r="AG14" i="32" s="1"/>
  <c r="AG5" i="31"/>
  <c r="AG8" i="31" s="1"/>
  <c r="AH4" i="31"/>
  <c r="AI5" i="29"/>
  <c r="AI8" i="29" s="1"/>
  <c r="AJ4" i="29"/>
  <c r="AD7" i="27"/>
  <c r="AD5" i="27" s="1"/>
  <c r="Z3" i="26"/>
  <c r="Z6" i="26" s="1"/>
  <c r="Z5" i="26"/>
  <c r="AG15" i="31" l="1"/>
  <c r="AG16" i="31"/>
  <c r="AI15" i="29"/>
  <c r="AI16" i="29"/>
  <c r="AF15" i="32"/>
  <c r="AF16" i="32"/>
  <c r="AH4" i="32"/>
  <c r="AH7" i="32" s="1"/>
  <c r="AH14" i="32" s="1"/>
  <c r="AG5" i="32"/>
  <c r="AG8" i="32" s="1"/>
  <c r="AH7" i="31"/>
  <c r="AH14" i="31" s="1"/>
  <c r="AJ7" i="29"/>
  <c r="AK4" i="29" s="1"/>
  <c r="AE4" i="27"/>
  <c r="AD14" i="27"/>
  <c r="AA2" i="26"/>
  <c r="Z12" i="26"/>
  <c r="AG15" i="32" l="1"/>
  <c r="AG16" i="32"/>
  <c r="AI4" i="31"/>
  <c r="AH5" i="31"/>
  <c r="AH8" i="31" s="1"/>
  <c r="AI4" i="32"/>
  <c r="AH5" i="32"/>
  <c r="AH8" i="32" s="1"/>
  <c r="AJ14" i="29"/>
  <c r="AJ5" i="29"/>
  <c r="AJ8" i="29" s="1"/>
  <c r="AK7" i="29"/>
  <c r="AK14" i="29" s="1"/>
  <c r="AE7" i="27"/>
  <c r="AE5" i="27" s="1"/>
  <c r="AA3" i="26"/>
  <c r="AA6" i="26" s="1"/>
  <c r="AA5" i="26"/>
  <c r="AH15" i="31" l="1"/>
  <c r="AH16" i="31"/>
  <c r="AJ15" i="29"/>
  <c r="AJ16" i="29"/>
  <c r="AH15" i="32"/>
  <c r="AH16" i="32"/>
  <c r="AI7" i="31"/>
  <c r="AI14" i="31" s="1"/>
  <c r="AI7" i="32"/>
  <c r="AI14" i="32" s="1"/>
  <c r="AK5" i="29"/>
  <c r="AK8" i="29" s="1"/>
  <c r="AL4" i="29"/>
  <c r="AF4" i="27"/>
  <c r="AE14" i="27"/>
  <c r="AB2" i="26"/>
  <c r="AA12" i="26"/>
  <c r="AK15" i="29" l="1"/>
  <c r="AK16" i="29"/>
  <c r="AI5" i="31"/>
  <c r="AI8" i="31" s="1"/>
  <c r="AJ4" i="31"/>
  <c r="AJ4" i="32"/>
  <c r="AI5" i="32"/>
  <c r="AI8" i="32" s="1"/>
  <c r="AL7" i="29"/>
  <c r="AL14" i="29" s="1"/>
  <c r="AF7" i="27"/>
  <c r="AF5" i="27" s="1"/>
  <c r="AB3" i="26"/>
  <c r="AB6" i="26" s="1"/>
  <c r="AB5" i="26"/>
  <c r="AI15" i="32" l="1"/>
  <c r="AI16" i="32"/>
  <c r="AI15" i="31"/>
  <c r="AI16" i="31"/>
  <c r="AJ7" i="31"/>
  <c r="AJ14" i="31" s="1"/>
  <c r="AJ7" i="32"/>
  <c r="AJ14" i="32" s="1"/>
  <c r="AM4" i="29"/>
  <c r="AM7" i="29" s="1"/>
  <c r="AM14" i="29" s="1"/>
  <c r="AL5" i="29"/>
  <c r="AL8" i="29" s="1"/>
  <c r="AG4" i="27"/>
  <c r="AF14" i="27"/>
  <c r="AC2" i="26"/>
  <c r="AB12" i="26"/>
  <c r="AL15" i="29" l="1"/>
  <c r="AL16" i="29"/>
  <c r="AJ5" i="31"/>
  <c r="AJ8" i="31" s="1"/>
  <c r="AK4" i="31"/>
  <c r="AJ5" i="32"/>
  <c r="AJ8" i="32" s="1"/>
  <c r="AK4" i="32"/>
  <c r="AN4" i="29"/>
  <c r="AN7" i="29" s="1"/>
  <c r="AN14" i="29" s="1"/>
  <c r="AM5" i="29"/>
  <c r="AM8" i="29" s="1"/>
  <c r="AG7" i="27"/>
  <c r="AG5" i="27" s="1"/>
  <c r="AC3" i="26"/>
  <c r="AC5" i="26"/>
  <c r="AM15" i="29" l="1"/>
  <c r="AM16" i="29"/>
  <c r="AJ15" i="32"/>
  <c r="AJ16" i="32"/>
  <c r="AJ15" i="31"/>
  <c r="AJ16" i="31"/>
  <c r="AK7" i="31"/>
  <c r="AK14" i="31" s="1"/>
  <c r="AK7" i="32"/>
  <c r="AK14" i="32" s="1"/>
  <c r="AO4" i="29"/>
  <c r="AO7" i="29" s="1"/>
  <c r="AO14" i="29" s="1"/>
  <c r="AN5" i="29"/>
  <c r="AN8" i="29" s="1"/>
  <c r="AH4" i="27"/>
  <c r="AG14" i="27"/>
  <c r="AC6" i="26"/>
  <c r="AD2" i="26"/>
  <c r="AC12" i="26"/>
  <c r="AN15" i="29" l="1"/>
  <c r="AN16" i="29"/>
  <c r="AL4" i="31"/>
  <c r="AL7" i="31" s="1"/>
  <c r="AL14" i="31" s="1"/>
  <c r="AK5" i="31"/>
  <c r="AK8" i="31" s="1"/>
  <c r="AL4" i="32"/>
  <c r="AK5" i="32"/>
  <c r="AK8" i="32" s="1"/>
  <c r="AP4" i="29"/>
  <c r="AO5" i="29"/>
  <c r="AO8" i="29" s="1"/>
  <c r="AH7" i="27"/>
  <c r="AH5" i="27" s="1"/>
  <c r="AD3" i="26"/>
  <c r="AD5" i="26"/>
  <c r="AK15" i="32" l="1"/>
  <c r="AK16" i="32"/>
  <c r="AK15" i="31"/>
  <c r="AK16" i="31"/>
  <c r="AO15" i="29"/>
  <c r="AO16" i="29"/>
  <c r="AM4" i="31"/>
  <c r="AM7" i="31" s="1"/>
  <c r="AM14" i="31" s="1"/>
  <c r="AL5" i="31"/>
  <c r="AL8" i="31" s="1"/>
  <c r="AL7" i="32"/>
  <c r="AL14" i="32" s="1"/>
  <c r="AP7" i="29"/>
  <c r="AP14" i="29" s="1"/>
  <c r="AI4" i="27"/>
  <c r="AH14" i="27"/>
  <c r="AE2" i="26"/>
  <c r="AD12" i="26"/>
  <c r="AD6" i="26"/>
  <c r="AL15" i="31" l="1"/>
  <c r="AL16" i="31"/>
  <c r="AN4" i="31"/>
  <c r="AM5" i="31"/>
  <c r="AM8" i="31" s="1"/>
  <c r="AL5" i="32"/>
  <c r="AL8" i="32" s="1"/>
  <c r="AM4" i="32"/>
  <c r="AP5" i="29"/>
  <c r="AP8" i="29" s="1"/>
  <c r="AQ4" i="29"/>
  <c r="AQ7" i="29" s="1"/>
  <c r="AQ14" i="29" s="1"/>
  <c r="AI7" i="27"/>
  <c r="AI5" i="27" s="1"/>
  <c r="AE3" i="26"/>
  <c r="AE5" i="26"/>
  <c r="AP15" i="29" l="1"/>
  <c r="AP16" i="29"/>
  <c r="AM15" i="31"/>
  <c r="AM16" i="31"/>
  <c r="AL15" i="32"/>
  <c r="AL16" i="32"/>
  <c r="AN7" i="31"/>
  <c r="AN14" i="31" s="1"/>
  <c r="AM7" i="32"/>
  <c r="AM14" i="32" s="1"/>
  <c r="AQ5" i="29"/>
  <c r="AQ8" i="29" s="1"/>
  <c r="AR4" i="29"/>
  <c r="AJ4" i="27"/>
  <c r="AI14" i="27"/>
  <c r="AF2" i="26"/>
  <c r="AE12" i="26"/>
  <c r="AE6" i="26"/>
  <c r="AQ15" i="29" l="1"/>
  <c r="AQ16" i="29"/>
  <c r="AO4" i="31"/>
  <c r="AN5" i="31"/>
  <c r="AN8" i="31" s="1"/>
  <c r="AN4" i="32"/>
  <c r="AM5" i="32"/>
  <c r="AM8" i="32" s="1"/>
  <c r="AR7" i="29"/>
  <c r="AR5" i="29" s="1"/>
  <c r="AR8" i="29" s="1"/>
  <c r="AJ7" i="27"/>
  <c r="AJ5" i="27" s="1"/>
  <c r="AF3" i="26"/>
  <c r="AF5" i="26"/>
  <c r="AN15" i="31" l="1"/>
  <c r="AN16" i="31"/>
  <c r="AR15" i="29"/>
  <c r="AR16" i="29"/>
  <c r="AM15" i="32"/>
  <c r="AM16" i="32"/>
  <c r="AO7" i="31"/>
  <c r="AO14" i="31" s="1"/>
  <c r="AN7" i="32"/>
  <c r="AN14" i="32" s="1"/>
  <c r="AS4" i="29"/>
  <c r="AS7" i="29" s="1"/>
  <c r="AS14" i="29" s="1"/>
  <c r="AR14" i="29"/>
  <c r="AK4" i="27"/>
  <c r="AJ14" i="27"/>
  <c r="AF6" i="26"/>
  <c r="AG2" i="26"/>
  <c r="AF12" i="26"/>
  <c r="AN5" i="32" l="1"/>
  <c r="AN8" i="32" s="1"/>
  <c r="AO4" i="32"/>
  <c r="AO7" i="32" s="1"/>
  <c r="AO14" i="32" s="1"/>
  <c r="AP4" i="31"/>
  <c r="AO5" i="31"/>
  <c r="AO8" i="31" s="1"/>
  <c r="AT4" i="29"/>
  <c r="AS5" i="29"/>
  <c r="AS8" i="29" s="1"/>
  <c r="AK7" i="27"/>
  <c r="AK5" i="27" s="1"/>
  <c r="AG3" i="26"/>
  <c r="AG6" i="26" s="1"/>
  <c r="AG5" i="26"/>
  <c r="AS15" i="29" l="1"/>
  <c r="AS16" i="29"/>
  <c r="AO15" i="31"/>
  <c r="AO16" i="31"/>
  <c r="AN15" i="32"/>
  <c r="AN16" i="32"/>
  <c r="AP4" i="32"/>
  <c r="AP7" i="32" s="1"/>
  <c r="AP14" i="32" s="1"/>
  <c r="AO5" i="32"/>
  <c r="AO8" i="32" s="1"/>
  <c r="AP7" i="31"/>
  <c r="AP14" i="31" s="1"/>
  <c r="AT7" i="29"/>
  <c r="AT14" i="29" s="1"/>
  <c r="AL4" i="27"/>
  <c r="AK14" i="27"/>
  <c r="AH2" i="26"/>
  <c r="AG12" i="26"/>
  <c r="AQ4" i="31" l="1"/>
  <c r="AQ7" i="31" s="1"/>
  <c r="AQ14" i="31" s="1"/>
  <c r="AO15" i="32"/>
  <c r="AO16" i="32"/>
  <c r="AP5" i="32"/>
  <c r="AP8" i="32" s="1"/>
  <c r="AP5" i="31"/>
  <c r="AP8" i="31" s="1"/>
  <c r="AQ4" i="32"/>
  <c r="AU4" i="29"/>
  <c r="AT5" i="29"/>
  <c r="AT8" i="29" s="1"/>
  <c r="AL7" i="27"/>
  <c r="AL5" i="27" s="1"/>
  <c r="AH3" i="26"/>
  <c r="AH6" i="26" s="1"/>
  <c r="AH5" i="26"/>
  <c r="AT15" i="29" l="1"/>
  <c r="AT16" i="29"/>
  <c r="AP15" i="32"/>
  <c r="AP16" i="32"/>
  <c r="AP15" i="31"/>
  <c r="AP16" i="31"/>
  <c r="AR4" i="31"/>
  <c r="AR7" i="31" s="1"/>
  <c r="AR14" i="31" s="1"/>
  <c r="AQ5" i="31"/>
  <c r="AQ8" i="31" s="1"/>
  <c r="AQ7" i="32"/>
  <c r="AQ14" i="32" s="1"/>
  <c r="AU7" i="29"/>
  <c r="AU14" i="29" s="1"/>
  <c r="AM4" i="27"/>
  <c r="AL14" i="27"/>
  <c r="AI2" i="26"/>
  <c r="AH12" i="26"/>
  <c r="AR5" i="31" l="1"/>
  <c r="AR8" i="31" s="1"/>
  <c r="AS4" i="31"/>
  <c r="AS7" i="31" s="1"/>
  <c r="AS14" i="31" s="1"/>
  <c r="AQ15" i="31"/>
  <c r="AQ16" i="31"/>
  <c r="AR15" i="31"/>
  <c r="AR16" i="31"/>
  <c r="AQ5" i="32"/>
  <c r="AQ8" i="32" s="1"/>
  <c r="AR4" i="32"/>
  <c r="AR7" i="32" s="1"/>
  <c r="AR14" i="32" s="1"/>
  <c r="AV4" i="29"/>
  <c r="AU5" i="29"/>
  <c r="AU8" i="29" s="1"/>
  <c r="AM7" i="27"/>
  <c r="AM5" i="27" s="1"/>
  <c r="AI3" i="26"/>
  <c r="AI6" i="26" s="1"/>
  <c r="AI5" i="26"/>
  <c r="AQ15" i="32" l="1"/>
  <c r="AQ16" i="32"/>
  <c r="AU15" i="29"/>
  <c r="AU16" i="29"/>
  <c r="AR5" i="32"/>
  <c r="AR8" i="32" s="1"/>
  <c r="AS4" i="32"/>
  <c r="AS7" i="32" s="1"/>
  <c r="AS14" i="32" s="1"/>
  <c r="AT4" i="31"/>
  <c r="AS5" i="31"/>
  <c r="AS8" i="31" s="1"/>
  <c r="AV7" i="29"/>
  <c r="AV14" i="29" s="1"/>
  <c r="AN4" i="27"/>
  <c r="AM14" i="27"/>
  <c r="AJ2" i="26"/>
  <c r="AI12" i="26"/>
  <c r="AR15" i="32" l="1"/>
  <c r="AR16" i="32"/>
  <c r="AS15" i="31"/>
  <c r="AS16" i="31"/>
  <c r="AT7" i="31"/>
  <c r="AT14" i="31" s="1"/>
  <c r="AT4" i="32"/>
  <c r="AS5" i="32"/>
  <c r="AS8" i="32" s="1"/>
  <c r="AV5" i="29"/>
  <c r="AV8" i="29" s="1"/>
  <c r="AW4" i="29"/>
  <c r="AN7" i="27"/>
  <c r="AN5" i="27" s="1"/>
  <c r="AJ3" i="26"/>
  <c r="AJ6" i="26" s="1"/>
  <c r="AJ5" i="26"/>
  <c r="AS15" i="32" l="1"/>
  <c r="AS16" i="32"/>
  <c r="AV15" i="29"/>
  <c r="AV16" i="29"/>
  <c r="AT5" i="31"/>
  <c r="AT8" i="31" s="1"/>
  <c r="AU4" i="31"/>
  <c r="AT7" i="32"/>
  <c r="AT14" i="32" s="1"/>
  <c r="AW7" i="29"/>
  <c r="AO4" i="27"/>
  <c r="AN14" i="27"/>
  <c r="AK2" i="26"/>
  <c r="AJ12" i="26"/>
  <c r="AT15" i="31" l="1"/>
  <c r="AT16" i="31"/>
  <c r="AU4" i="32"/>
  <c r="AU7" i="32" s="1"/>
  <c r="AU14" i="32" s="1"/>
  <c r="AT5" i="32"/>
  <c r="AT8" i="32" s="1"/>
  <c r="AU7" i="31"/>
  <c r="AU14" i="31" s="1"/>
  <c r="AX4" i="29"/>
  <c r="AW14" i="29"/>
  <c r="AW5" i="29"/>
  <c r="AW8" i="29" s="1"/>
  <c r="AO7" i="27"/>
  <c r="AO5" i="27" s="1"/>
  <c r="AK3" i="26"/>
  <c r="AK6" i="26" s="1"/>
  <c r="AK5" i="26"/>
  <c r="AT15" i="32" l="1"/>
  <c r="AT16" i="32"/>
  <c r="AW15" i="29"/>
  <c r="AW16" i="29"/>
  <c r="AV4" i="31"/>
  <c r="AU5" i="31"/>
  <c r="AU8" i="31" s="1"/>
  <c r="AU5" i="32"/>
  <c r="AU8" i="32" s="1"/>
  <c r="AV4" i="32"/>
  <c r="AX7" i="29"/>
  <c r="AX14" i="29" s="1"/>
  <c r="AP4" i="27"/>
  <c r="AO14" i="27"/>
  <c r="AL2" i="26"/>
  <c r="AK12" i="26"/>
  <c r="AU15" i="31" l="1"/>
  <c r="AU16" i="31"/>
  <c r="AU15" i="32"/>
  <c r="AU16" i="32"/>
  <c r="AV7" i="31"/>
  <c r="AV14" i="31" s="1"/>
  <c r="AV7" i="32"/>
  <c r="AV14" i="32" s="1"/>
  <c r="AX5" i="29"/>
  <c r="AX8" i="29" s="1"/>
  <c r="AY4" i="29"/>
  <c r="AP7" i="27"/>
  <c r="AP5" i="27" s="1"/>
  <c r="AL3" i="26"/>
  <c r="AL6" i="26" s="1"/>
  <c r="AL5" i="26"/>
  <c r="AX15" i="29" l="1"/>
  <c r="AX16" i="29"/>
  <c r="AV5" i="32"/>
  <c r="AV8" i="32" s="1"/>
  <c r="AW4" i="31"/>
  <c r="AV5" i="31"/>
  <c r="AV8" i="31" s="1"/>
  <c r="AW4" i="32"/>
  <c r="AY7" i="29"/>
  <c r="AY14" i="29" s="1"/>
  <c r="AQ4" i="27"/>
  <c r="AP14" i="27"/>
  <c r="AM2" i="26"/>
  <c r="AL12" i="26"/>
  <c r="AV15" i="32" l="1"/>
  <c r="AV16" i="32"/>
  <c r="AV15" i="31"/>
  <c r="AV16" i="31"/>
  <c r="AW7" i="31"/>
  <c r="AW14" i="31" s="1"/>
  <c r="AW7" i="32"/>
  <c r="AW14" i="32" s="1"/>
  <c r="AZ4" i="29"/>
  <c r="AY5" i="29"/>
  <c r="AY8" i="29" s="1"/>
  <c r="AQ7" i="27"/>
  <c r="AQ5" i="27" s="1"/>
  <c r="AM3" i="26"/>
  <c r="AM6" i="26" s="1"/>
  <c r="AM5" i="26"/>
  <c r="AX4" i="31" l="1"/>
  <c r="AX7" i="31" s="1"/>
  <c r="AX14" i="31" s="1"/>
  <c r="AY15" i="29"/>
  <c r="AY16" i="29"/>
  <c r="AX4" i="32"/>
  <c r="AX7" i="32" s="1"/>
  <c r="AX14" i="32" s="1"/>
  <c r="AW5" i="31"/>
  <c r="AW8" i="31" s="1"/>
  <c r="AW5" i="32"/>
  <c r="AW8" i="32" s="1"/>
  <c r="AZ7" i="29"/>
  <c r="AZ14" i="29" s="1"/>
  <c r="AR4" i="27"/>
  <c r="AQ14" i="27"/>
  <c r="AN2" i="26"/>
  <c r="AM12" i="26"/>
  <c r="AW15" i="32" l="1"/>
  <c r="AW16" i="32"/>
  <c r="AW15" i="31"/>
  <c r="AW16" i="31"/>
  <c r="AY4" i="32"/>
  <c r="AY7" i="32" s="1"/>
  <c r="AY14" i="32" s="1"/>
  <c r="AX5" i="32"/>
  <c r="AX8" i="32" s="1"/>
  <c r="AY4" i="31"/>
  <c r="AY7" i="31" s="1"/>
  <c r="AY14" i="31" s="1"/>
  <c r="AX5" i="31"/>
  <c r="AX8" i="31" s="1"/>
  <c r="BA4" i="29"/>
  <c r="BA7" i="29" s="1"/>
  <c r="BA14" i="29" s="1"/>
  <c r="AZ5" i="29"/>
  <c r="AZ8" i="29" s="1"/>
  <c r="AR7" i="27"/>
  <c r="AR5" i="27" s="1"/>
  <c r="AN3" i="26"/>
  <c r="AN6" i="26" s="1"/>
  <c r="AN5" i="26"/>
  <c r="AZ15" i="29" l="1"/>
  <c r="AZ16" i="29"/>
  <c r="AX15" i="31"/>
  <c r="AX16" i="31"/>
  <c r="AX15" i="32"/>
  <c r="AX16" i="32"/>
  <c r="AY5" i="32"/>
  <c r="AY8" i="32" s="1"/>
  <c r="AY5" i="31"/>
  <c r="AY8" i="31" s="1"/>
  <c r="AZ4" i="31"/>
  <c r="AZ7" i="31" s="1"/>
  <c r="AZ14" i="31" s="1"/>
  <c r="AZ4" i="32"/>
  <c r="BA5" i="29"/>
  <c r="BA8" i="29" s="1"/>
  <c r="BB4" i="29"/>
  <c r="AS4" i="27"/>
  <c r="AR14" i="27"/>
  <c r="AO2" i="26"/>
  <c r="AN12" i="26"/>
  <c r="AY15" i="32" l="1"/>
  <c r="AY16" i="32"/>
  <c r="BA15" i="29"/>
  <c r="BA16" i="29"/>
  <c r="AY15" i="31"/>
  <c r="AY16" i="31"/>
  <c r="BA4" i="31"/>
  <c r="BA7" i="31" s="1"/>
  <c r="BA14" i="31" s="1"/>
  <c r="AZ5" i="31"/>
  <c r="AZ8" i="31" s="1"/>
  <c r="AZ7" i="32"/>
  <c r="AZ14" i="32" s="1"/>
  <c r="BB7" i="29"/>
  <c r="BB14" i="29" s="1"/>
  <c r="AS7" i="27"/>
  <c r="AS5" i="27" s="1"/>
  <c r="AO3" i="26"/>
  <c r="AO6" i="26" s="1"/>
  <c r="AO5" i="26"/>
  <c r="AZ15" i="31" l="1"/>
  <c r="AZ16" i="31"/>
  <c r="BB4" i="31"/>
  <c r="BB7" i="31" s="1"/>
  <c r="BB14" i="31" s="1"/>
  <c r="BA5" i="31"/>
  <c r="BA8" i="31" s="1"/>
  <c r="BA4" i="32"/>
  <c r="AZ5" i="32"/>
  <c r="AZ8" i="32" s="1"/>
  <c r="BC4" i="29"/>
  <c r="BB5" i="29"/>
  <c r="BB8" i="29" s="1"/>
  <c r="AT4" i="27"/>
  <c r="AS14" i="27"/>
  <c r="AP2" i="26"/>
  <c r="AO12" i="26"/>
  <c r="BB15" i="29" l="1"/>
  <c r="BB16" i="29"/>
  <c r="AZ15" i="32"/>
  <c r="AZ16" i="32"/>
  <c r="BA15" i="31"/>
  <c r="BA16" i="31"/>
  <c r="BC4" i="31"/>
  <c r="BC7" i="31" s="1"/>
  <c r="BC14" i="31" s="1"/>
  <c r="BB5" i="31"/>
  <c r="BB8" i="31" s="1"/>
  <c r="BA7" i="32"/>
  <c r="BA14" i="32" s="1"/>
  <c r="BC7" i="29"/>
  <c r="BC14" i="29" s="1"/>
  <c r="AT7" i="27"/>
  <c r="AT5" i="27" s="1"/>
  <c r="AP3" i="26"/>
  <c r="AP6" i="26" s="1"/>
  <c r="AP5" i="26"/>
  <c r="BB15" i="31" l="1"/>
  <c r="BB16" i="31"/>
  <c r="BB4" i="32"/>
  <c r="BB7" i="32" s="1"/>
  <c r="BB14" i="32" s="1"/>
  <c r="BA5" i="32"/>
  <c r="BA8" i="32" s="1"/>
  <c r="BD4" i="31"/>
  <c r="BD7" i="31" s="1"/>
  <c r="BD14" i="31" s="1"/>
  <c r="BC5" i="31"/>
  <c r="BC8" i="31" s="1"/>
  <c r="BD4" i="29"/>
  <c r="BC5" i="29"/>
  <c r="BC8" i="29" s="1"/>
  <c r="AU4" i="27"/>
  <c r="AT14" i="27"/>
  <c r="AQ2" i="26"/>
  <c r="AP12" i="26"/>
  <c r="BC15" i="29" l="1"/>
  <c r="BC16" i="29"/>
  <c r="BC15" i="31"/>
  <c r="BC16" i="31"/>
  <c r="BA15" i="32"/>
  <c r="BA16" i="32"/>
  <c r="BE4" i="31"/>
  <c r="BE7" i="31" s="1"/>
  <c r="BE14" i="31" s="1"/>
  <c r="BD5" i="31"/>
  <c r="BD8" i="31" s="1"/>
  <c r="BC4" i="32"/>
  <c r="BB5" i="32"/>
  <c r="BB8" i="32" s="1"/>
  <c r="BD7" i="29"/>
  <c r="BD14" i="29" s="1"/>
  <c r="AU7" i="27"/>
  <c r="AU5" i="27" s="1"/>
  <c r="AQ3" i="26"/>
  <c r="AQ6" i="26" s="1"/>
  <c r="AQ5" i="26"/>
  <c r="BD15" i="31" l="1"/>
  <c r="BD16" i="31"/>
  <c r="BB15" i="32"/>
  <c r="BB16" i="32"/>
  <c r="BF4" i="31"/>
  <c r="BF7" i="31" s="1"/>
  <c r="BF14" i="31" s="1"/>
  <c r="BE5" i="31"/>
  <c r="BE8" i="31" s="1"/>
  <c r="BC7" i="32"/>
  <c r="BC14" i="32" s="1"/>
  <c r="BD5" i="29"/>
  <c r="BD8" i="29" s="1"/>
  <c r="BE4" i="29"/>
  <c r="AV4" i="27"/>
  <c r="AU14" i="27"/>
  <c r="AR2" i="26"/>
  <c r="AQ12" i="26"/>
  <c r="BE15" i="31" l="1"/>
  <c r="BE16" i="31"/>
  <c r="BD15" i="29"/>
  <c r="BD16" i="29"/>
  <c r="BD4" i="32"/>
  <c r="BG4" i="31"/>
  <c r="BG7" i="31" s="1"/>
  <c r="BG14" i="31" s="1"/>
  <c r="BF5" i="31"/>
  <c r="BF8" i="31" s="1"/>
  <c r="BC5" i="32"/>
  <c r="BC8" i="32" s="1"/>
  <c r="BE7" i="29"/>
  <c r="BE14" i="29" s="1"/>
  <c r="AV7" i="27"/>
  <c r="AV5" i="27" s="1"/>
  <c r="AR3" i="26"/>
  <c r="AR6" i="26" s="1"/>
  <c r="AR5" i="26"/>
  <c r="D2" i="5"/>
  <c r="BC15" i="32" l="1"/>
  <c r="BC16" i="32"/>
  <c r="BF15" i="31"/>
  <c r="BF16" i="31"/>
  <c r="BD7" i="32"/>
  <c r="BD14" i="32" s="1"/>
  <c r="BG5" i="31"/>
  <c r="BG8" i="31" s="1"/>
  <c r="BH4" i="31"/>
  <c r="BH7" i="31" s="1"/>
  <c r="BH14" i="31" s="1"/>
  <c r="D3" i="5"/>
  <c r="BE5" i="29"/>
  <c r="BE8" i="29" s="1"/>
  <c r="BF4" i="29"/>
  <c r="AW4" i="27"/>
  <c r="AV14" i="27"/>
  <c r="AS2" i="26"/>
  <c r="AR12" i="26"/>
  <c r="E2" i="5"/>
  <c r="E3" i="5" s="1"/>
  <c r="BE4" i="32" l="1"/>
  <c r="BE7" i="32" s="1"/>
  <c r="BE14" i="32" s="1"/>
  <c r="BE15" i="29"/>
  <c r="BE16" i="29"/>
  <c r="BG15" i="31"/>
  <c r="BG16" i="31"/>
  <c r="BD5" i="32"/>
  <c r="BD8" i="32" s="1"/>
  <c r="BH5" i="31"/>
  <c r="BH8" i="31" s="1"/>
  <c r="BI4" i="31"/>
  <c r="BE5" i="32"/>
  <c r="BE8" i="32" s="1"/>
  <c r="BF4" i="32"/>
  <c r="BF7" i="29"/>
  <c r="BF14" i="29" s="1"/>
  <c r="AW7" i="27"/>
  <c r="AW5" i="27" s="1"/>
  <c r="AS3" i="26"/>
  <c r="AS6" i="26" s="1"/>
  <c r="AS5" i="26"/>
  <c r="F2" i="5"/>
  <c r="F3" i="5" s="1"/>
  <c r="BE15" i="32" l="1"/>
  <c r="BE16" i="32"/>
  <c r="BD15" i="32"/>
  <c r="BD16" i="32"/>
  <c r="BH15" i="31"/>
  <c r="BH16" i="31"/>
  <c r="BI7" i="31"/>
  <c r="BI14" i="31" s="1"/>
  <c r="BF7" i="32"/>
  <c r="BF14" i="32" s="1"/>
  <c r="BF5" i="29"/>
  <c r="BF8" i="29" s="1"/>
  <c r="BG4" i="29"/>
  <c r="AX4" i="27"/>
  <c r="AW14" i="27"/>
  <c r="AT2" i="26"/>
  <c r="AS12" i="26"/>
  <c r="G2" i="5"/>
  <c r="G3" i="5" s="1"/>
  <c r="BF15" i="29" l="1"/>
  <c r="BF16" i="29"/>
  <c r="BF5" i="32"/>
  <c r="BF8" i="32" s="1"/>
  <c r="BG4" i="32"/>
  <c r="BG7" i="32" s="1"/>
  <c r="BG14" i="32" s="1"/>
  <c r="BI5" i="31"/>
  <c r="BI8" i="31" s="1"/>
  <c r="BJ4" i="31"/>
  <c r="BG7" i="29"/>
  <c r="BG14" i="29" s="1"/>
  <c r="AX7" i="27"/>
  <c r="AX5" i="27" s="1"/>
  <c r="AT3" i="26"/>
  <c r="AT6" i="26" s="1"/>
  <c r="AT5" i="26"/>
  <c r="H2" i="5"/>
  <c r="H3" i="5" s="1"/>
  <c r="BI15" i="31" l="1"/>
  <c r="BI16" i="31"/>
  <c r="BF15" i="32"/>
  <c r="BF16" i="32"/>
  <c r="BJ7" i="31"/>
  <c r="BJ14" i="31" s="1"/>
  <c r="BH4" i="32"/>
  <c r="BG5" i="32"/>
  <c r="BG8" i="32" s="1"/>
  <c r="BG5" i="29"/>
  <c r="BG8" i="29" s="1"/>
  <c r="BH4" i="29"/>
  <c r="AY4" i="27"/>
  <c r="AX14" i="27"/>
  <c r="AU2" i="26"/>
  <c r="AT12" i="26"/>
  <c r="I2" i="5"/>
  <c r="I3" i="5" s="1"/>
  <c r="BG15" i="29" l="1"/>
  <c r="BG16" i="29"/>
  <c r="BG15" i="32"/>
  <c r="BG16" i="32"/>
  <c r="BK4" i="31"/>
  <c r="BK7" i="31" s="1"/>
  <c r="BK14" i="31" s="1"/>
  <c r="BJ5" i="31"/>
  <c r="BJ8" i="31" s="1"/>
  <c r="BH7" i="32"/>
  <c r="BH14" i="32" s="1"/>
  <c r="BH7" i="29"/>
  <c r="BH14" i="29" s="1"/>
  <c r="AY7" i="27"/>
  <c r="AY5" i="27" s="1"/>
  <c r="AU3" i="26"/>
  <c r="AU6" i="26" s="1"/>
  <c r="AU5" i="26"/>
  <c r="J2" i="5"/>
  <c r="J3" i="5" s="1"/>
  <c r="BJ15" i="31" l="1"/>
  <c r="BJ16" i="31"/>
  <c r="BI4" i="32"/>
  <c r="BI7" i="32" s="1"/>
  <c r="BI14" i="32" s="1"/>
  <c r="BH5" i="32"/>
  <c r="BH8" i="32" s="1"/>
  <c r="BK5" i="31"/>
  <c r="BK8" i="31" s="1"/>
  <c r="BL4" i="31"/>
  <c r="BI4" i="29"/>
  <c r="BH5" i="29"/>
  <c r="BH8" i="29" s="1"/>
  <c r="AZ4" i="27"/>
  <c r="AY14" i="27"/>
  <c r="AV2" i="26"/>
  <c r="AU12" i="26"/>
  <c r="K2" i="5"/>
  <c r="K3" i="5" s="1"/>
  <c r="BK15" i="31" l="1"/>
  <c r="BK16" i="31"/>
  <c r="BH15" i="29"/>
  <c r="BH16" i="29"/>
  <c r="BH15" i="32"/>
  <c r="BH16" i="32"/>
  <c r="BL7" i="31"/>
  <c r="BL14" i="31" s="1"/>
  <c r="BJ4" i="32"/>
  <c r="BI5" i="32"/>
  <c r="BI8" i="32" s="1"/>
  <c r="BI7" i="29"/>
  <c r="BI14" i="29" s="1"/>
  <c r="AZ7" i="27"/>
  <c r="AZ5" i="27" s="1"/>
  <c r="AV3" i="26"/>
  <c r="AV6" i="26" s="1"/>
  <c r="AV5" i="26"/>
  <c r="L2" i="5"/>
  <c r="L3" i="5" s="1"/>
  <c r="BI15" i="32" l="1"/>
  <c r="BI16" i="32"/>
  <c r="BM4" i="31"/>
  <c r="BL5" i="31"/>
  <c r="BL8" i="31" s="1"/>
  <c r="BJ7" i="32"/>
  <c r="BJ14" i="32" s="1"/>
  <c r="BJ4" i="29"/>
  <c r="BJ7" i="29" s="1"/>
  <c r="BJ14" i="29" s="1"/>
  <c r="BI5" i="29"/>
  <c r="BI8" i="29" s="1"/>
  <c r="BA4" i="27"/>
  <c r="AZ14" i="27"/>
  <c r="AW2" i="26"/>
  <c r="AV12" i="26"/>
  <c r="M2" i="5"/>
  <c r="M3" i="5" s="1"/>
  <c r="BI15" i="29" l="1"/>
  <c r="BI16" i="29"/>
  <c r="BL15" i="31"/>
  <c r="BL16" i="31"/>
  <c r="BK4" i="32"/>
  <c r="BK7" i="32" s="1"/>
  <c r="BK14" i="32" s="1"/>
  <c r="BJ5" i="32"/>
  <c r="BJ8" i="32" s="1"/>
  <c r="BM7" i="31"/>
  <c r="BM14" i="31" s="1"/>
  <c r="BJ5" i="29"/>
  <c r="BJ8" i="29" s="1"/>
  <c r="BK4" i="29"/>
  <c r="BA7" i="27"/>
  <c r="BA5" i="27" s="1"/>
  <c r="AW3" i="26"/>
  <c r="AW6" i="26" s="1"/>
  <c r="AW5" i="26"/>
  <c r="N2" i="5"/>
  <c r="N3" i="5" s="1"/>
  <c r="BJ15" i="29" l="1"/>
  <c r="BJ16" i="29"/>
  <c r="BJ15" i="32"/>
  <c r="BJ16" i="32"/>
  <c r="BM5" i="31"/>
  <c r="BM8" i="31" s="1"/>
  <c r="BN4" i="31"/>
  <c r="BL4" i="32"/>
  <c r="BK5" i="32"/>
  <c r="BK8" i="32" s="1"/>
  <c r="BK7" i="29"/>
  <c r="BK14" i="29" s="1"/>
  <c r="BB4" i="27"/>
  <c r="BA14" i="27"/>
  <c r="AX2" i="26"/>
  <c r="AW12" i="26"/>
  <c r="O2" i="5"/>
  <c r="O3" i="5" s="1"/>
  <c r="BM15" i="31" l="1"/>
  <c r="BM16" i="31"/>
  <c r="BK15" i="32"/>
  <c r="BK16" i="32"/>
  <c r="BN7" i="31"/>
  <c r="BN14" i="31" s="1"/>
  <c r="BL7" i="32"/>
  <c r="BL14" i="32" s="1"/>
  <c r="BL4" i="29"/>
  <c r="BK5" i="29"/>
  <c r="BK8" i="29" s="1"/>
  <c r="BB7" i="27"/>
  <c r="BB5" i="27" s="1"/>
  <c r="AX3" i="26"/>
  <c r="AX6" i="26" s="1"/>
  <c r="AX5" i="26"/>
  <c r="P2" i="5"/>
  <c r="P3" i="5" s="1"/>
  <c r="BK15" i="29" l="1"/>
  <c r="BK16" i="29"/>
  <c r="BL5" i="32"/>
  <c r="BL8" i="32" s="1"/>
  <c r="BO4" i="31"/>
  <c r="BN5" i="31"/>
  <c r="BN8" i="31" s="1"/>
  <c r="BM4" i="32"/>
  <c r="BL7" i="29"/>
  <c r="BL14" i="29" s="1"/>
  <c r="BC4" i="27"/>
  <c r="BB14" i="27"/>
  <c r="AY2" i="26"/>
  <c r="AX12" i="26"/>
  <c r="Q2" i="5"/>
  <c r="Q3" i="5" s="1"/>
  <c r="BN15" i="31" l="1"/>
  <c r="BN16" i="31"/>
  <c r="BL15" i="32"/>
  <c r="BL16" i="32"/>
  <c r="BO7" i="31"/>
  <c r="BO14" i="31" s="1"/>
  <c r="BM7" i="32"/>
  <c r="BM14" i="32" s="1"/>
  <c r="BL5" i="29"/>
  <c r="BL8" i="29" s="1"/>
  <c r="BM4" i="29"/>
  <c r="BM7" i="29" s="1"/>
  <c r="BM14" i="29" s="1"/>
  <c r="BC7" i="27"/>
  <c r="BC5" i="27" s="1"/>
  <c r="AY3" i="26"/>
  <c r="AY6" i="26" s="1"/>
  <c r="AY5" i="26"/>
  <c r="R2" i="5"/>
  <c r="R3" i="5" s="1"/>
  <c r="BL15" i="29" l="1"/>
  <c r="BL16" i="29"/>
  <c r="BN4" i="32"/>
  <c r="BP4" i="31"/>
  <c r="BO5" i="31"/>
  <c r="BO8" i="31" s="1"/>
  <c r="BM5" i="32"/>
  <c r="BM8" i="32" s="1"/>
  <c r="BM5" i="29"/>
  <c r="BM8" i="29" s="1"/>
  <c r="BN4" i="29"/>
  <c r="BD4" i="27"/>
  <c r="BC14" i="27"/>
  <c r="AZ2" i="26"/>
  <c r="AY12" i="26"/>
  <c r="S2" i="5"/>
  <c r="S3" i="5" s="1"/>
  <c r="BO15" i="31" l="1"/>
  <c r="BO16" i="31"/>
  <c r="BM15" i="29"/>
  <c r="BM16" i="29"/>
  <c r="BM15" i="32"/>
  <c r="BM16" i="32"/>
  <c r="BN7" i="32"/>
  <c r="BN14" i="32" s="1"/>
  <c r="BP7" i="31"/>
  <c r="BP14" i="31" s="1"/>
  <c r="BN7" i="29"/>
  <c r="BN14" i="29" s="1"/>
  <c r="BD7" i="27"/>
  <c r="BD5" i="27" s="1"/>
  <c r="AZ3" i="26"/>
  <c r="AZ6" i="26" s="1"/>
  <c r="AZ5" i="26"/>
  <c r="T2" i="5"/>
  <c r="T3" i="5" s="1"/>
  <c r="BO4" i="32" l="1"/>
  <c r="BO7" i="32" s="1"/>
  <c r="BO14" i="32" s="1"/>
  <c r="BN5" i="32"/>
  <c r="BN8" i="32" s="1"/>
  <c r="BP5" i="31"/>
  <c r="BP8" i="31" s="1"/>
  <c r="BQ4" i="31"/>
  <c r="BO4" i="29"/>
  <c r="BO7" i="29" s="1"/>
  <c r="BO14" i="29" s="1"/>
  <c r="BN5" i="29"/>
  <c r="BN8" i="29" s="1"/>
  <c r="BE4" i="27"/>
  <c r="BD14" i="27"/>
  <c r="BA2" i="26"/>
  <c r="AZ12" i="26"/>
  <c r="U2" i="5"/>
  <c r="U3" i="5" s="1"/>
  <c r="BN15" i="29" l="1"/>
  <c r="BN16" i="29"/>
  <c r="BN15" i="32"/>
  <c r="BN16" i="32"/>
  <c r="BP15" i="31"/>
  <c r="BP16" i="31"/>
  <c r="BO5" i="32"/>
  <c r="BO8" i="32" s="1"/>
  <c r="BP4" i="32"/>
  <c r="BP7" i="32" s="1"/>
  <c r="BP14" i="32" s="1"/>
  <c r="BQ7" i="31"/>
  <c r="BQ14" i="31" s="1"/>
  <c r="BO5" i="29"/>
  <c r="BO8" i="29" s="1"/>
  <c r="BP4" i="29"/>
  <c r="BE7" i="27"/>
  <c r="BE5" i="27" s="1"/>
  <c r="BH2" i="26"/>
  <c r="BJ2" i="26" s="1"/>
  <c r="BA3" i="26"/>
  <c r="BA5" i="26"/>
  <c r="BB2" i="26" s="1"/>
  <c r="V2" i="5"/>
  <c r="V3" i="5" s="1"/>
  <c r="BO15" i="32" l="1"/>
  <c r="BO16" i="32"/>
  <c r="BO15" i="29"/>
  <c r="BO16" i="29"/>
  <c r="BP5" i="32"/>
  <c r="BP8" i="32" s="1"/>
  <c r="BQ4" i="32"/>
  <c r="BQ7" i="32" s="1"/>
  <c r="BR4" i="31"/>
  <c r="BQ5" i="31"/>
  <c r="BQ8" i="31" s="1"/>
  <c r="BP7" i="29"/>
  <c r="BP14" i="29" s="1"/>
  <c r="BF4" i="27"/>
  <c r="BE14" i="27"/>
  <c r="BA6" i="26"/>
  <c r="BH6" i="26" s="1"/>
  <c r="BH3" i="26"/>
  <c r="BJ3" i="26" s="1"/>
  <c r="BA12" i="26"/>
  <c r="BH5" i="26"/>
  <c r="BJ5" i="26" s="1"/>
  <c r="BB3" i="26"/>
  <c r="BB6" i="26" s="1"/>
  <c r="BB5" i="26"/>
  <c r="BC2" i="26" s="1"/>
  <c r="W2" i="5"/>
  <c r="W3" i="5" s="1"/>
  <c r="BP15" i="32" l="1"/>
  <c r="BP16" i="32"/>
  <c r="BQ15" i="31"/>
  <c r="BQ16" i="31"/>
  <c r="BQ14" i="32"/>
  <c r="BR4" i="32"/>
  <c r="BR7" i="31"/>
  <c r="BR14" i="31" s="1"/>
  <c r="BQ5" i="32"/>
  <c r="BQ8" i="32" s="1"/>
  <c r="BQ4" i="29"/>
  <c r="BP5" i="29"/>
  <c r="BP8" i="29" s="1"/>
  <c r="BF7" i="27"/>
  <c r="BF5" i="27" s="1"/>
  <c r="BC5" i="26"/>
  <c r="BD2" i="26" s="1"/>
  <c r="BC3" i="26"/>
  <c r="BC6" i="26" s="1"/>
  <c r="X2" i="5"/>
  <c r="X3" i="5" s="1"/>
  <c r="BP15" i="29" l="1"/>
  <c r="BP16" i="29"/>
  <c r="BQ15" i="32"/>
  <c r="BQ16" i="32"/>
  <c r="BR7" i="32"/>
  <c r="BR14" i="32" s="1"/>
  <c r="BS4" i="31"/>
  <c r="BR5" i="31"/>
  <c r="BR8" i="31" s="1"/>
  <c r="BQ7" i="29"/>
  <c r="BQ14" i="29" s="1"/>
  <c r="BG4" i="27"/>
  <c r="BF14" i="27"/>
  <c r="BD3" i="26"/>
  <c r="BD6" i="26" s="1"/>
  <c r="BD5" i="26"/>
  <c r="BE2" i="26" s="1"/>
  <c r="Y2" i="5"/>
  <c r="Y3" i="5" s="1"/>
  <c r="BR15" i="31" l="1"/>
  <c r="BR16" i="31"/>
  <c r="BS4" i="32"/>
  <c r="BS7" i="32" s="1"/>
  <c r="BS14" i="32" s="1"/>
  <c r="BR5" i="32"/>
  <c r="BR8" i="32" s="1"/>
  <c r="BS7" i="31"/>
  <c r="BS14" i="31" s="1"/>
  <c r="BR4" i="29"/>
  <c r="BQ5" i="29"/>
  <c r="BQ8" i="29" s="1"/>
  <c r="BG7" i="27"/>
  <c r="BG5" i="27" s="1"/>
  <c r="BE3" i="26"/>
  <c r="BE6" i="26" s="1"/>
  <c r="BE5" i="26"/>
  <c r="BF2" i="26" s="1"/>
  <c r="Z2" i="5"/>
  <c r="Z3" i="5" s="1"/>
  <c r="BR15" i="32" l="1"/>
  <c r="BR16" i="32"/>
  <c r="BQ15" i="29"/>
  <c r="BQ16" i="29"/>
  <c r="BS5" i="32"/>
  <c r="BS8" i="32" s="1"/>
  <c r="BT4" i="32"/>
  <c r="BS5" i="31"/>
  <c r="BS8" i="31" s="1"/>
  <c r="BT4" i="31"/>
  <c r="BR7" i="29"/>
  <c r="BR14" i="29" s="1"/>
  <c r="BH4" i="27"/>
  <c r="BG14" i="27"/>
  <c r="BF3" i="26"/>
  <c r="BF6" i="26" s="1"/>
  <c r="BF5" i="26"/>
  <c r="BG2" i="26" s="1"/>
  <c r="AA2" i="5"/>
  <c r="AA3" i="5" s="1"/>
  <c r="BS15" i="32" l="1"/>
  <c r="BS16" i="32"/>
  <c r="BS15" i="31"/>
  <c r="BS16" i="31"/>
  <c r="BT7" i="32"/>
  <c r="BT14" i="32" s="1"/>
  <c r="BT7" i="31"/>
  <c r="BT14" i="31" s="1"/>
  <c r="BR5" i="29"/>
  <c r="BR8" i="29" s="1"/>
  <c r="BS4" i="29"/>
  <c r="BH7" i="27"/>
  <c r="BH5" i="27" s="1"/>
  <c r="BG3" i="26"/>
  <c r="BG6" i="26" s="1"/>
  <c r="BG5" i="26"/>
  <c r="AB2" i="5"/>
  <c r="AB3" i="5" s="1"/>
  <c r="BR15" i="29" l="1"/>
  <c r="BR16" i="29"/>
  <c r="BU4" i="32"/>
  <c r="BU7" i="32" s="1"/>
  <c r="BU14" i="32" s="1"/>
  <c r="BT5" i="32"/>
  <c r="BT8" i="32" s="1"/>
  <c r="BU4" i="31"/>
  <c r="BT5" i="31"/>
  <c r="BT8" i="31" s="1"/>
  <c r="BS7" i="29"/>
  <c r="BS14" i="29" s="1"/>
  <c r="BI4" i="27"/>
  <c r="BH14" i="27"/>
  <c r="AC2" i="5"/>
  <c r="AC3" i="5" s="1"/>
  <c r="BT15" i="32" l="1"/>
  <c r="BT16" i="32"/>
  <c r="BT15" i="31"/>
  <c r="BT16" i="31"/>
  <c r="BV4" i="32"/>
  <c r="BV7" i="32" s="1"/>
  <c r="BV14" i="32" s="1"/>
  <c r="BU5" i="32"/>
  <c r="BU8" i="32" s="1"/>
  <c r="BU7" i="31"/>
  <c r="BU14" i="31" s="1"/>
  <c r="BT4" i="29"/>
  <c r="BS5" i="29"/>
  <c r="BS8" i="29" s="1"/>
  <c r="BI7" i="27"/>
  <c r="BI5" i="27" s="1"/>
  <c r="AD2" i="5"/>
  <c r="AD3" i="5" s="1"/>
  <c r="BS15" i="29" l="1"/>
  <c r="BS16" i="29"/>
  <c r="BU15" i="32"/>
  <c r="BU16" i="32"/>
  <c r="BV5" i="32"/>
  <c r="BV8" i="32" s="1"/>
  <c r="BW4" i="32"/>
  <c r="BW7" i="32" s="1"/>
  <c r="BW14" i="32" s="1"/>
  <c r="BU5" i="31"/>
  <c r="BU8" i="31" s="1"/>
  <c r="BV4" i="31"/>
  <c r="BT7" i="29"/>
  <c r="BT14" i="29" s="1"/>
  <c r="BJ4" i="27"/>
  <c r="BI14" i="27"/>
  <c r="AE2" i="5"/>
  <c r="AE3" i="5" s="1"/>
  <c r="BV15" i="32" l="1"/>
  <c r="BV16" i="32"/>
  <c r="BU15" i="31"/>
  <c r="BU16" i="31"/>
  <c r="BW5" i="32"/>
  <c r="BW8" i="32" s="1"/>
  <c r="BX4" i="32"/>
  <c r="BX7" i="32" s="1"/>
  <c r="BX14" i="32" s="1"/>
  <c r="BV7" i="31"/>
  <c r="BV14" i="31" s="1"/>
  <c r="BT5" i="29"/>
  <c r="BT8" i="29" s="1"/>
  <c r="BU4" i="29"/>
  <c r="BJ7" i="27"/>
  <c r="BJ5" i="27" s="1"/>
  <c r="AF2" i="5"/>
  <c r="AF3" i="5" s="1"/>
  <c r="BW15" i="32" l="1"/>
  <c r="BW16" i="32"/>
  <c r="BT15" i="29"/>
  <c r="BT16" i="29"/>
  <c r="BX5" i="32"/>
  <c r="BX8" i="32" s="1"/>
  <c r="BY4" i="32"/>
  <c r="BY7" i="32" s="1"/>
  <c r="BY14" i="32" s="1"/>
  <c r="BV5" i="31"/>
  <c r="BV8" i="31" s="1"/>
  <c r="BW4" i="31"/>
  <c r="BU7" i="29"/>
  <c r="BU14" i="29" s="1"/>
  <c r="BK4" i="27"/>
  <c r="BJ14" i="27"/>
  <c r="AG2" i="5"/>
  <c r="AG3" i="5" s="1"/>
  <c r="BV15" i="31" l="1"/>
  <c r="BV16" i="31"/>
  <c r="BX15" i="32"/>
  <c r="BX16" i="32"/>
  <c r="BY5" i="32"/>
  <c r="BY8" i="32" s="1"/>
  <c r="BZ4" i="32"/>
  <c r="BZ7" i="32" s="1"/>
  <c r="BW7" i="31"/>
  <c r="BW14" i="31" s="1"/>
  <c r="BU5" i="29"/>
  <c r="BU8" i="29" s="1"/>
  <c r="BV4" i="29"/>
  <c r="BK7" i="27"/>
  <c r="BK5" i="27" s="1"/>
  <c r="AH2" i="5"/>
  <c r="AH3" i="5" s="1"/>
  <c r="BY15" i="32" l="1"/>
  <c r="BY16" i="32"/>
  <c r="BU15" i="29"/>
  <c r="BU16" i="29"/>
  <c r="BZ14" i="32"/>
  <c r="CA4" i="32"/>
  <c r="CA7" i="32" s="1"/>
  <c r="BZ5" i="32"/>
  <c r="BZ8" i="32" s="1"/>
  <c r="BW5" i="31"/>
  <c r="BW8" i="31" s="1"/>
  <c r="BX4" i="31"/>
  <c r="BV7" i="29"/>
  <c r="BV14" i="29" s="1"/>
  <c r="BL4" i="27"/>
  <c r="BK14" i="27"/>
  <c r="AI2" i="5"/>
  <c r="AI3" i="5" s="1"/>
  <c r="BZ15" i="32" l="1"/>
  <c r="BZ16" i="32"/>
  <c r="BW15" i="31"/>
  <c r="BW16" i="31"/>
  <c r="CA14" i="32"/>
  <c r="CB4" i="32"/>
  <c r="CA5" i="32"/>
  <c r="CA8" i="32" s="1"/>
  <c r="BX7" i="31"/>
  <c r="BX14" i="31" s="1"/>
  <c r="BV5" i="29"/>
  <c r="BV8" i="29" s="1"/>
  <c r="BW4" i="29"/>
  <c r="BL7" i="27"/>
  <c r="BL5" i="27" s="1"/>
  <c r="AJ2" i="5"/>
  <c r="AJ3" i="5" s="1"/>
  <c r="BV15" i="29" l="1"/>
  <c r="BV16" i="29"/>
  <c r="CA15" i="32"/>
  <c r="CA16" i="32"/>
  <c r="CB7" i="32"/>
  <c r="CB5" i="32" s="1"/>
  <c r="CB8" i="32" s="1"/>
  <c r="BX5" i="31"/>
  <c r="BX8" i="31" s="1"/>
  <c r="BY4" i="31"/>
  <c r="BW7" i="29"/>
  <c r="BW14" i="29" s="1"/>
  <c r="BM4" i="27"/>
  <c r="BL14" i="27"/>
  <c r="AK2" i="5"/>
  <c r="AK3" i="5" s="1"/>
  <c r="CB15" i="32" l="1"/>
  <c r="CB16" i="32"/>
  <c r="BX15" i="31"/>
  <c r="BX16" i="31"/>
  <c r="CB14" i="32"/>
  <c r="CC4" i="32"/>
  <c r="BY7" i="31"/>
  <c r="BY14" i="31" s="1"/>
  <c r="BW5" i="29"/>
  <c r="BW8" i="29" s="1"/>
  <c r="BX4" i="29"/>
  <c r="BM7" i="27"/>
  <c r="BM5" i="27" s="1"/>
  <c r="AL2" i="5"/>
  <c r="AL3" i="5" s="1"/>
  <c r="BW15" i="29" l="1"/>
  <c r="BW16" i="29"/>
  <c r="CC7" i="32"/>
  <c r="CC14" i="32" s="1"/>
  <c r="BZ4" i="31"/>
  <c r="BY5" i="31"/>
  <c r="BY8" i="31" s="1"/>
  <c r="BX7" i="29"/>
  <c r="BX14" i="29" s="1"/>
  <c r="BN4" i="27"/>
  <c r="BM14" i="27"/>
  <c r="AM2" i="5"/>
  <c r="AM3" i="5" s="1"/>
  <c r="BY15" i="31" l="1"/>
  <c r="BY16" i="31"/>
  <c r="CD4" i="32"/>
  <c r="CC5" i="32"/>
  <c r="CC8" i="32" s="1"/>
  <c r="BZ7" i="31"/>
  <c r="BZ14" i="31" s="1"/>
  <c r="BX5" i="29"/>
  <c r="BX8" i="29" s="1"/>
  <c r="BY4" i="29"/>
  <c r="BN7" i="27"/>
  <c r="BN5" i="27" s="1"/>
  <c r="AN2" i="5"/>
  <c r="AN3" i="5" s="1"/>
  <c r="BX15" i="29" l="1"/>
  <c r="BX16" i="29"/>
  <c r="CC15" i="32"/>
  <c r="CC16" i="32"/>
  <c r="CD7" i="32"/>
  <c r="CD14" i="32" s="1"/>
  <c r="BZ5" i="31"/>
  <c r="BZ8" i="31" s="1"/>
  <c r="CA4" i="31"/>
  <c r="BY7" i="29"/>
  <c r="BY14" i="29" s="1"/>
  <c r="BO4" i="27"/>
  <c r="BN14" i="27"/>
  <c r="AO2" i="5"/>
  <c r="AO3" i="5" s="1"/>
  <c r="BZ15" i="31" l="1"/>
  <c r="BZ16" i="31"/>
  <c r="CD5" i="32"/>
  <c r="CD8" i="32" s="1"/>
  <c r="CE4" i="32"/>
  <c r="CA7" i="31"/>
  <c r="CA14" i="31" s="1"/>
  <c r="BZ4" i="29"/>
  <c r="BZ7" i="29" s="1"/>
  <c r="BZ14" i="29" s="1"/>
  <c r="BY5" i="29"/>
  <c r="BY8" i="29" s="1"/>
  <c r="BO7" i="27"/>
  <c r="BO5" i="27" s="1"/>
  <c r="AP2" i="5"/>
  <c r="AP3" i="5" s="1"/>
  <c r="BY15" i="29" l="1"/>
  <c r="BY16" i="29"/>
  <c r="CD15" i="32"/>
  <c r="CD16" i="32"/>
  <c r="CE7" i="32"/>
  <c r="CE14" i="32" s="1"/>
  <c r="CB4" i="31"/>
  <c r="CA5" i="31"/>
  <c r="CA8" i="31" s="1"/>
  <c r="BZ5" i="29"/>
  <c r="BZ8" i="29" s="1"/>
  <c r="CA4" i="29"/>
  <c r="BP4" i="27"/>
  <c r="BO14" i="27"/>
  <c r="AQ2" i="5"/>
  <c r="AQ3" i="5" s="1"/>
  <c r="BZ15" i="29" l="1"/>
  <c r="BZ16" i="29"/>
  <c r="CA15" i="31"/>
  <c r="CA16" i="31"/>
  <c r="CE5" i="32"/>
  <c r="CE8" i="32" s="1"/>
  <c r="CF4" i="32"/>
  <c r="CB7" i="31"/>
  <c r="CB14" i="31" s="1"/>
  <c r="CA7" i="29"/>
  <c r="CA14" i="29" s="1"/>
  <c r="BP7" i="27"/>
  <c r="BP5" i="27" s="1"/>
  <c r="AR2" i="5"/>
  <c r="AR3" i="5" s="1"/>
  <c r="CE15" i="32" l="1"/>
  <c r="CE16" i="32"/>
  <c r="CF7" i="32"/>
  <c r="CF14" i="32" s="1"/>
  <c r="CB5" i="31"/>
  <c r="CB8" i="31" s="1"/>
  <c r="CC4" i="31"/>
  <c r="CA5" i="29"/>
  <c r="CA8" i="29" s="1"/>
  <c r="CB4" i="29"/>
  <c r="BQ4" i="27"/>
  <c r="BP14" i="27"/>
  <c r="AS2" i="5"/>
  <c r="AS3" i="5" s="1"/>
  <c r="CF5" i="32" l="1"/>
  <c r="CF8" i="32" s="1"/>
  <c r="CA15" i="29"/>
  <c r="CA16" i="29"/>
  <c r="CB15" i="31"/>
  <c r="CB16" i="31"/>
  <c r="CG4" i="32"/>
  <c r="CG7" i="32" s="1"/>
  <c r="CG14" i="32" s="1"/>
  <c r="CC7" i="31"/>
  <c r="CC14" i="31" s="1"/>
  <c r="CB7" i="29"/>
  <c r="CB14" i="29" s="1"/>
  <c r="BQ7" i="27"/>
  <c r="BQ5" i="27" s="1"/>
  <c r="AT2" i="5"/>
  <c r="AT3" i="5" s="1"/>
  <c r="CF15" i="32" l="1"/>
  <c r="CF16" i="32"/>
  <c r="CH4" i="32"/>
  <c r="CG5" i="32"/>
  <c r="CG8" i="32" s="1"/>
  <c r="CD4" i="31"/>
  <c r="CC5" i="31"/>
  <c r="CC8" i="31" s="1"/>
  <c r="CB5" i="29"/>
  <c r="CB8" i="29" s="1"/>
  <c r="CC4" i="29"/>
  <c r="BR4" i="27"/>
  <c r="BQ14" i="27"/>
  <c r="AU2" i="5"/>
  <c r="AU3" i="5" s="1"/>
  <c r="CB15" i="29" l="1"/>
  <c r="CB16" i="29"/>
  <c r="CC15" i="31"/>
  <c r="CC16" i="31"/>
  <c r="CG15" i="32"/>
  <c r="CG16" i="32"/>
  <c r="CH7" i="32"/>
  <c r="CH14" i="32" s="1"/>
  <c r="CD7" i="31"/>
  <c r="CD14" i="31" s="1"/>
  <c r="CC7" i="29"/>
  <c r="CC14" i="29" s="1"/>
  <c r="BR7" i="27"/>
  <c r="BR5" i="27" s="1"/>
  <c r="AV2" i="5"/>
  <c r="AV3" i="5" s="1"/>
  <c r="CI4" i="32" l="1"/>
  <c r="CI7" i="32" s="1"/>
  <c r="CI14" i="32" s="1"/>
  <c r="CH5" i="32"/>
  <c r="CH8" i="32" s="1"/>
  <c r="CE4" i="31"/>
  <c r="CD5" i="31"/>
  <c r="CD8" i="31" s="1"/>
  <c r="CC5" i="29"/>
  <c r="CC8" i="29" s="1"/>
  <c r="CD4" i="29"/>
  <c r="BS4" i="27"/>
  <c r="BR14" i="27"/>
  <c r="AW2" i="5"/>
  <c r="AW3" i="5" s="1"/>
  <c r="CD15" i="31" l="1"/>
  <c r="CD16" i="31"/>
  <c r="CC15" i="29"/>
  <c r="CC16" i="29"/>
  <c r="CH15" i="32"/>
  <c r="CH16" i="32"/>
  <c r="CI5" i="32"/>
  <c r="CI8" i="32" s="1"/>
  <c r="CJ4" i="32"/>
  <c r="CE7" i="31"/>
  <c r="CE14" i="31" s="1"/>
  <c r="CD7" i="29"/>
  <c r="CD14" i="29" s="1"/>
  <c r="BS7" i="27"/>
  <c r="BS5" i="27" s="1"/>
  <c r="AX2" i="5"/>
  <c r="AX3" i="5" s="1"/>
  <c r="CI15" i="32" l="1"/>
  <c r="CI16" i="32"/>
  <c r="CJ7" i="32"/>
  <c r="CJ14" i="32" s="1"/>
  <c r="CF4" i="31"/>
  <c r="CE5" i="31"/>
  <c r="CE8" i="31" s="1"/>
  <c r="CD5" i="29"/>
  <c r="CD8" i="29" s="1"/>
  <c r="CE4" i="29"/>
  <c r="BT4" i="27"/>
  <c r="BS14" i="27"/>
  <c r="AY2" i="5"/>
  <c r="AY3" i="5" s="1"/>
  <c r="CE15" i="31" l="1"/>
  <c r="CE16" i="31"/>
  <c r="CD15" i="29"/>
  <c r="CD16" i="29"/>
  <c r="CJ5" i="32"/>
  <c r="CJ8" i="32" s="1"/>
  <c r="CK4" i="32"/>
  <c r="CF7" i="31"/>
  <c r="CF14" i="31" s="1"/>
  <c r="CE7" i="29"/>
  <c r="CE14" i="29" s="1"/>
  <c r="BT7" i="27"/>
  <c r="BT5" i="27" s="1"/>
  <c r="AZ2" i="5"/>
  <c r="AZ3" i="5" s="1"/>
  <c r="CJ15" i="32" l="1"/>
  <c r="CJ16" i="32"/>
  <c r="CK7" i="32"/>
  <c r="CK14" i="32" s="1"/>
  <c r="CF5" i="31"/>
  <c r="CF8" i="31" s="1"/>
  <c r="CG4" i="31"/>
  <c r="CF4" i="29"/>
  <c r="CE5" i="29"/>
  <c r="CE8" i="29" s="1"/>
  <c r="BU4" i="27"/>
  <c r="BT14" i="27"/>
  <c r="BA2" i="5"/>
  <c r="CE15" i="29" l="1"/>
  <c r="CE16" i="29"/>
  <c r="CF15" i="31"/>
  <c r="CF16" i="31"/>
  <c r="CK5" i="32"/>
  <c r="CK8" i="32" s="1"/>
  <c r="CL4" i="32"/>
  <c r="CG7" i="31"/>
  <c r="CG14" i="31" s="1"/>
  <c r="BA3" i="5"/>
  <c r="BI3" i="5" s="1"/>
  <c r="BK3" i="5" s="1"/>
  <c r="BI2" i="5"/>
  <c r="BK2" i="5" s="1"/>
  <c r="CF7" i="29"/>
  <c r="CF14" i="29" s="1"/>
  <c r="BU7" i="27"/>
  <c r="BU5" i="27" s="1"/>
  <c r="BB2" i="5"/>
  <c r="BB3" i="5" s="1"/>
  <c r="CK15" i="32" l="1"/>
  <c r="CK16" i="32"/>
  <c r="CL7" i="32"/>
  <c r="CL14" i="32" s="1"/>
  <c r="CG5" i="31"/>
  <c r="CG8" i="31" s="1"/>
  <c r="CH4" i="31"/>
  <c r="CG4" i="29"/>
  <c r="CF5" i="29"/>
  <c r="CF8" i="29" s="1"/>
  <c r="BV4" i="27"/>
  <c r="BU14" i="27"/>
  <c r="BC2" i="5"/>
  <c r="BC3" i="5" s="1"/>
  <c r="CF15" i="29" l="1"/>
  <c r="CF16" i="29"/>
  <c r="CG15" i="31"/>
  <c r="CG16" i="31"/>
  <c r="CM4" i="32"/>
  <c r="CL5" i="32"/>
  <c r="CL8" i="32" s="1"/>
  <c r="CH7" i="31"/>
  <c r="CH14" i="31" s="1"/>
  <c r="CG7" i="29"/>
  <c r="CG14" i="29" s="1"/>
  <c r="BV7" i="27"/>
  <c r="BV5" i="27" s="1"/>
  <c r="BD2" i="5"/>
  <c r="BD3" i="5" s="1"/>
  <c r="CL15" i="32" l="1"/>
  <c r="CL16" i="32"/>
  <c r="CM7" i="32"/>
  <c r="CM14" i="32" s="1"/>
  <c r="CI4" i="31"/>
  <c r="CH5" i="31"/>
  <c r="CH8" i="31" s="1"/>
  <c r="CH4" i="29"/>
  <c r="CG5" i="29"/>
  <c r="CG8" i="29" s="1"/>
  <c r="BW4" i="27"/>
  <c r="BV14" i="27"/>
  <c r="BE2" i="5"/>
  <c r="BE3" i="5" s="1"/>
  <c r="CM5" i="32" l="1"/>
  <c r="CM8" i="32" s="1"/>
  <c r="CM15" i="32" s="1"/>
  <c r="CH15" i="31"/>
  <c r="CH16" i="31"/>
  <c r="CG15" i="29"/>
  <c r="CG16" i="29"/>
  <c r="CN4" i="32"/>
  <c r="CI7" i="31"/>
  <c r="CI14" i="31" s="1"/>
  <c r="CH7" i="29"/>
  <c r="CH14" i="29" s="1"/>
  <c r="BW7" i="27"/>
  <c r="BW5" i="27" s="1"/>
  <c r="BF2" i="5"/>
  <c r="BF3" i="5" s="1"/>
  <c r="CM16" i="32" l="1"/>
  <c r="CN7" i="32"/>
  <c r="CN14" i="32" s="1"/>
  <c r="CI5" i="31"/>
  <c r="CI8" i="31" s="1"/>
  <c r="CJ4" i="31"/>
  <c r="CH5" i="29"/>
  <c r="CH8" i="29" s="1"/>
  <c r="CI4" i="29"/>
  <c r="BX4" i="27"/>
  <c r="BW14" i="27"/>
  <c r="BG2" i="5"/>
  <c r="BG3" i="5" s="1"/>
  <c r="CH15" i="29" l="1"/>
  <c r="CH16" i="29"/>
  <c r="CN5" i="32"/>
  <c r="CN8" i="32" s="1"/>
  <c r="CI15" i="31"/>
  <c r="CI16" i="31"/>
  <c r="CO4" i="32"/>
  <c r="CJ7" i="31"/>
  <c r="CJ14" i="31" s="1"/>
  <c r="CI7" i="29"/>
  <c r="CI14" i="29" s="1"/>
  <c r="BX7" i="27"/>
  <c r="BX5" i="27" s="1"/>
  <c r="CN15" i="32" l="1"/>
  <c r="CN16" i="32"/>
  <c r="CO7" i="32"/>
  <c r="CO14" i="32" s="1"/>
  <c r="CK4" i="31"/>
  <c r="CJ5" i="31"/>
  <c r="CJ8" i="31" s="1"/>
  <c r="CI5" i="29"/>
  <c r="CI8" i="29" s="1"/>
  <c r="CJ4" i="29"/>
  <c r="BY4" i="27"/>
  <c r="BX14" i="27"/>
  <c r="CJ15" i="31" l="1"/>
  <c r="CJ16" i="31"/>
  <c r="CI15" i="29"/>
  <c r="CI16" i="29"/>
  <c r="CP4" i="32"/>
  <c r="CO5" i="32"/>
  <c r="CO8" i="32" s="1"/>
  <c r="CK7" i="31"/>
  <c r="CK14" i="31" s="1"/>
  <c r="CJ7" i="29"/>
  <c r="CJ14" i="29" s="1"/>
  <c r="BY7" i="27"/>
  <c r="BY5" i="27" s="1"/>
  <c r="CO15" i="32" l="1"/>
  <c r="CO16" i="32"/>
  <c r="CP7" i="32"/>
  <c r="CP14" i="32" s="1"/>
  <c r="CK5" i="31"/>
  <c r="CK8" i="31" s="1"/>
  <c r="CL4" i="31"/>
  <c r="CK4" i="29"/>
  <c r="CJ5" i="29"/>
  <c r="CJ8" i="29" s="1"/>
  <c r="BZ4" i="27"/>
  <c r="BY14" i="27"/>
  <c r="CJ15" i="29" l="1"/>
  <c r="CJ16" i="29"/>
  <c r="CK15" i="31"/>
  <c r="CK16" i="31"/>
  <c r="CP5" i="32"/>
  <c r="CP8" i="32" s="1"/>
  <c r="CQ4" i="32"/>
  <c r="CL7" i="31"/>
  <c r="CL14" i="31" s="1"/>
  <c r="CK7" i="29"/>
  <c r="CK14" i="29" s="1"/>
  <c r="BZ7" i="27"/>
  <c r="BZ5" i="27" s="1"/>
  <c r="CP15" i="32" l="1"/>
  <c r="CP16" i="32"/>
  <c r="CQ7" i="32"/>
  <c r="CQ14" i="32" s="1"/>
  <c r="CM4" i="31"/>
  <c r="CL5" i="31"/>
  <c r="CL8" i="31" s="1"/>
  <c r="CK5" i="29"/>
  <c r="CK8" i="29" s="1"/>
  <c r="CL4" i="29"/>
  <c r="BZ14" i="27"/>
  <c r="CA4" i="27"/>
  <c r="CL15" i="31" l="1"/>
  <c r="CL16" i="31"/>
  <c r="CK15" i="29"/>
  <c r="CK16" i="29"/>
  <c r="CQ5" i="32"/>
  <c r="CQ8" i="32" s="1"/>
  <c r="CR4" i="32"/>
  <c r="CM7" i="31"/>
  <c r="CM14" i="31" s="1"/>
  <c r="CL7" i="29"/>
  <c r="CL14" i="29" s="1"/>
  <c r="CA7" i="27"/>
  <c r="CA5" i="27" s="1"/>
  <c r="CQ15" i="32" l="1"/>
  <c r="CQ16" i="32"/>
  <c r="CR7" i="32"/>
  <c r="CR14" i="32" s="1"/>
  <c r="CM5" i="31"/>
  <c r="CM8" i="31" s="1"/>
  <c r="CN4" i="31"/>
  <c r="CM4" i="29"/>
  <c r="CL5" i="29"/>
  <c r="CL8" i="29" s="1"/>
  <c r="CB4" i="27"/>
  <c r="CA14" i="27"/>
  <c r="CL15" i="29" l="1"/>
  <c r="CL16" i="29"/>
  <c r="CM15" i="31"/>
  <c r="CM16" i="31"/>
  <c r="CR5" i="32"/>
  <c r="CR8" i="32" s="1"/>
  <c r="CS4" i="32"/>
  <c r="CN7" i="31"/>
  <c r="CN14" i="31" s="1"/>
  <c r="CM7" i="29"/>
  <c r="CM14" i="29" s="1"/>
  <c r="CB7" i="27"/>
  <c r="CC4" i="27" s="1"/>
  <c r="CR15" i="32" l="1"/>
  <c r="CR16" i="32"/>
  <c r="CB5" i="27"/>
  <c r="CS7" i="32"/>
  <c r="CS14" i="32" s="1"/>
  <c r="CO4" i="31"/>
  <c r="CN5" i="31"/>
  <c r="CN8" i="31" s="1"/>
  <c r="CM5" i="29"/>
  <c r="CM8" i="29" s="1"/>
  <c r="CN4" i="29"/>
  <c r="CC7" i="27"/>
  <c r="CC5" i="27" s="1"/>
  <c r="CB14" i="27"/>
  <c r="CM15" i="29" l="1"/>
  <c r="CM16" i="29"/>
  <c r="CN15" i="31"/>
  <c r="CN16" i="31"/>
  <c r="CS5" i="32"/>
  <c r="CS8" i="32" s="1"/>
  <c r="CT4" i="32"/>
  <c r="CO7" i="31"/>
  <c r="CO14" i="31" s="1"/>
  <c r="CN7" i="29"/>
  <c r="CN14" i="29" s="1"/>
  <c r="CD4" i="27"/>
  <c r="CC14" i="27"/>
  <c r="CS15" i="32" l="1"/>
  <c r="CS16" i="32"/>
  <c r="CT7" i="32"/>
  <c r="CT14" i="32" s="1"/>
  <c r="CO5" i="31"/>
  <c r="CO8" i="31" s="1"/>
  <c r="CP4" i="31"/>
  <c r="CN5" i="29"/>
  <c r="CN8" i="29" s="1"/>
  <c r="CO4" i="29"/>
  <c r="CD7" i="27"/>
  <c r="CD5" i="27" s="1"/>
  <c r="CO15" i="31" l="1"/>
  <c r="CO16" i="31"/>
  <c r="CN15" i="29"/>
  <c r="CN16" i="29"/>
  <c r="CU4" i="32"/>
  <c r="CT5" i="32"/>
  <c r="CT8" i="32" s="1"/>
  <c r="CP7" i="31"/>
  <c r="CP14" i="31" s="1"/>
  <c r="CO7" i="29"/>
  <c r="CO14" i="29" s="1"/>
  <c r="CE4" i="27"/>
  <c r="CD14" i="27"/>
  <c r="CT15" i="32" l="1"/>
  <c r="CT16" i="32"/>
  <c r="CU7" i="32"/>
  <c r="CU14" i="32" s="1"/>
  <c r="CQ4" i="31"/>
  <c r="CP5" i="31"/>
  <c r="CP8" i="31" s="1"/>
  <c r="CO5" i="29"/>
  <c r="CO8" i="29" s="1"/>
  <c r="CP4" i="29"/>
  <c r="CE7" i="27"/>
  <c r="CF4" i="27" s="1"/>
  <c r="CV4" i="32" l="1"/>
  <c r="CO15" i="29"/>
  <c r="CO16" i="29"/>
  <c r="CE5" i="27"/>
  <c r="CP15" i="31"/>
  <c r="CP16" i="31"/>
  <c r="CU5" i="32"/>
  <c r="CU8" i="32" s="1"/>
  <c r="CV7" i="32"/>
  <c r="CV14" i="32" s="1"/>
  <c r="CQ7" i="31"/>
  <c r="CQ14" i="31" s="1"/>
  <c r="CP7" i="29"/>
  <c r="CP14" i="29" s="1"/>
  <c r="CE14" i="27"/>
  <c r="CF7" i="27"/>
  <c r="CF5" i="27" s="1"/>
  <c r="CU15" i="32" l="1"/>
  <c r="CU16" i="32"/>
  <c r="CW4" i="32"/>
  <c r="CV5" i="32"/>
  <c r="CV8" i="32" s="1"/>
  <c r="CR4" i="31"/>
  <c r="CQ5" i="31"/>
  <c r="CQ8" i="31" s="1"/>
  <c r="CP5" i="29"/>
  <c r="CP8" i="29" s="1"/>
  <c r="CQ4" i="29"/>
  <c r="CG4" i="27"/>
  <c r="CF14" i="27"/>
  <c r="CQ15" i="31" l="1"/>
  <c r="CQ16" i="31"/>
  <c r="CP15" i="29"/>
  <c r="CP16" i="29"/>
  <c r="CV15" i="32"/>
  <c r="CV16" i="32"/>
  <c r="CW7" i="32"/>
  <c r="CW14" i="32" s="1"/>
  <c r="CR7" i="31"/>
  <c r="CR14" i="31" s="1"/>
  <c r="CQ7" i="29"/>
  <c r="CQ14" i="29" s="1"/>
  <c r="CG7" i="27"/>
  <c r="CG5" i="27" s="1"/>
  <c r="CW5" i="32" l="1"/>
  <c r="CW8" i="32" s="1"/>
  <c r="CX4" i="32"/>
  <c r="CR5" i="31"/>
  <c r="CR8" i="31" s="1"/>
  <c r="CS4" i="31"/>
  <c r="CR4" i="29"/>
  <c r="CQ5" i="29"/>
  <c r="CQ8" i="29" s="1"/>
  <c r="CH4" i="27"/>
  <c r="CG14" i="27"/>
  <c r="CW15" i="32" l="1"/>
  <c r="CW16" i="32"/>
  <c r="CQ15" i="29"/>
  <c r="CQ16" i="29"/>
  <c r="CR15" i="31"/>
  <c r="CR16" i="31"/>
  <c r="CX7" i="32"/>
  <c r="CX14" i="32" s="1"/>
  <c r="CS7" i="31"/>
  <c r="CS14" i="31" s="1"/>
  <c r="CR7" i="29"/>
  <c r="CR14" i="29" s="1"/>
  <c r="CH7" i="27"/>
  <c r="CH5" i="27" s="1"/>
  <c r="CY4" i="32" l="1"/>
  <c r="CX5" i="32"/>
  <c r="CX8" i="32" s="1"/>
  <c r="CS5" i="31"/>
  <c r="CS8" i="31" s="1"/>
  <c r="CT4" i="31"/>
  <c r="CR5" i="29"/>
  <c r="CR8" i="29" s="1"/>
  <c r="CS4" i="29"/>
  <c r="CI4" i="27"/>
  <c r="CH14" i="27"/>
  <c r="CX15" i="32" l="1"/>
  <c r="CX16" i="32"/>
  <c r="CR15" i="29"/>
  <c r="CR16" i="29"/>
  <c r="CS15" i="31"/>
  <c r="CS16" i="31"/>
  <c r="CY7" i="32"/>
  <c r="CY14" i="32" s="1"/>
  <c r="CT7" i="31"/>
  <c r="CT14" i="31" s="1"/>
  <c r="CS7" i="29"/>
  <c r="CS14" i="29" s="1"/>
  <c r="CI7" i="27"/>
  <c r="CI5" i="27" s="1"/>
  <c r="CZ4" i="32" l="1"/>
  <c r="CY5" i="32"/>
  <c r="CY8" i="32" s="1"/>
  <c r="CU4" i="31"/>
  <c r="CT5" i="31"/>
  <c r="CT8" i="31" s="1"/>
  <c r="CT4" i="29"/>
  <c r="CS5" i="29"/>
  <c r="CS8" i="29" s="1"/>
  <c r="CJ4" i="27"/>
  <c r="CI14" i="27"/>
  <c r="CY15" i="32" l="1"/>
  <c r="CY16" i="32"/>
  <c r="CS15" i="29"/>
  <c r="CS16" i="29"/>
  <c r="CT15" i="31"/>
  <c r="CT16" i="31"/>
  <c r="CZ7" i="32"/>
  <c r="CZ14" i="32" s="1"/>
  <c r="CU7" i="31"/>
  <c r="CU14" i="31" s="1"/>
  <c r="CT7" i="29"/>
  <c r="CT14" i="29" s="1"/>
  <c r="CJ7" i="27"/>
  <c r="CJ5" i="27" s="1"/>
  <c r="DA4" i="32" l="1"/>
  <c r="CZ5" i="32"/>
  <c r="CZ8" i="32" s="1"/>
  <c r="CV4" i="31"/>
  <c r="CU5" i="31"/>
  <c r="CU8" i="31" s="1"/>
  <c r="CU4" i="29"/>
  <c r="CT5" i="29"/>
  <c r="CT8" i="29" s="1"/>
  <c r="CK4" i="27"/>
  <c r="CJ14" i="27"/>
  <c r="CU15" i="31" l="1"/>
  <c r="CU16" i="31"/>
  <c r="CZ15" i="32"/>
  <c r="CZ16" i="32"/>
  <c r="CT15" i="29"/>
  <c r="CT16" i="29"/>
  <c r="DA7" i="32"/>
  <c r="DA14" i="32" s="1"/>
  <c r="CV7" i="31"/>
  <c r="CV14" i="31" s="1"/>
  <c r="CU7" i="29"/>
  <c r="CU14" i="29" s="1"/>
  <c r="CK7" i="27"/>
  <c r="CK5" i="27" s="1"/>
  <c r="DB4" i="32" l="1"/>
  <c r="DB7" i="32" s="1"/>
  <c r="DB14" i="32" s="1"/>
  <c r="DA5" i="32"/>
  <c r="DA8" i="32" s="1"/>
  <c r="CW4" i="31"/>
  <c r="CV5" i="31"/>
  <c r="CV8" i="31" s="1"/>
  <c r="CV4" i="29"/>
  <c r="CU5" i="29"/>
  <c r="CU8" i="29" s="1"/>
  <c r="CL4" i="27"/>
  <c r="CK14" i="27"/>
  <c r="CU15" i="29" l="1"/>
  <c r="CU16" i="29"/>
  <c r="CV15" i="31"/>
  <c r="CV16" i="31"/>
  <c r="DA15" i="32"/>
  <c r="DA16" i="32"/>
  <c r="DC4" i="32"/>
  <c r="DB5" i="32"/>
  <c r="DB8" i="32" s="1"/>
  <c r="CW7" i="31"/>
  <c r="CW14" i="31" s="1"/>
  <c r="CV7" i="29"/>
  <c r="CV14" i="29" s="1"/>
  <c r="CL7" i="27"/>
  <c r="CL5" i="27" s="1"/>
  <c r="DB15" i="32" l="1"/>
  <c r="DB16" i="32"/>
  <c r="DC7" i="32"/>
  <c r="DC14" i="32" s="1"/>
  <c r="CW5" i="31"/>
  <c r="CW8" i="31" s="1"/>
  <c r="CX4" i="31"/>
  <c r="CW4" i="29"/>
  <c r="CV5" i="29"/>
  <c r="CV8" i="29" s="1"/>
  <c r="CM4" i="27"/>
  <c r="CL14" i="27"/>
  <c r="CV15" i="29" l="1"/>
  <c r="CV16" i="29"/>
  <c r="CW15" i="31"/>
  <c r="CW16" i="31"/>
  <c r="DC5" i="32"/>
  <c r="DC8" i="32" s="1"/>
  <c r="DD4" i="32"/>
  <c r="CX7" i="31"/>
  <c r="CX14" i="31" s="1"/>
  <c r="CW7" i="29"/>
  <c r="CW14" i="29" s="1"/>
  <c r="CM7" i="27"/>
  <c r="CM5" i="27" s="1"/>
  <c r="DC15" i="32" l="1"/>
  <c r="DC16" i="32"/>
  <c r="DD7" i="32"/>
  <c r="DD14" i="32" s="1"/>
  <c r="CY4" i="31"/>
  <c r="CX5" i="31"/>
  <c r="CX8" i="31" s="1"/>
  <c r="CX4" i="29"/>
  <c r="CW5" i="29"/>
  <c r="CW8" i="29" s="1"/>
  <c r="CN4" i="27"/>
  <c r="CM14" i="27"/>
  <c r="CX15" i="31" l="1"/>
  <c r="CX16" i="31"/>
  <c r="DD5" i="32"/>
  <c r="DD8" i="32" s="1"/>
  <c r="CW15" i="29"/>
  <c r="CW16" i="29"/>
  <c r="DE4" i="32"/>
  <c r="CY7" i="31"/>
  <c r="CY14" i="31" s="1"/>
  <c r="CX7" i="29"/>
  <c r="CX14" i="29" s="1"/>
  <c r="CN7" i="27"/>
  <c r="CN5" i="27" s="1"/>
  <c r="DD15" i="32" l="1"/>
  <c r="DD16" i="32"/>
  <c r="DE7" i="32"/>
  <c r="DE14" i="32" s="1"/>
  <c r="CY5" i="31"/>
  <c r="CY8" i="31" s="1"/>
  <c r="CZ4" i="31"/>
  <c r="CY4" i="29"/>
  <c r="CX5" i="29"/>
  <c r="CX8" i="29" s="1"/>
  <c r="CO4" i="27"/>
  <c r="CN14" i="27"/>
  <c r="CX15" i="29" l="1"/>
  <c r="CX16" i="29"/>
  <c r="CY15" i="31"/>
  <c r="CY16" i="31"/>
  <c r="DF4" i="32"/>
  <c r="DE5" i="32"/>
  <c r="DE8" i="32" s="1"/>
  <c r="CZ7" i="31"/>
  <c r="CZ14" i="31" s="1"/>
  <c r="CY7" i="29"/>
  <c r="CY14" i="29" s="1"/>
  <c r="CO7" i="27"/>
  <c r="CO5" i="27" s="1"/>
  <c r="DE15" i="32" l="1"/>
  <c r="DE16" i="32"/>
  <c r="DF7" i="32"/>
  <c r="DF14" i="32" s="1"/>
  <c r="DA4" i="31"/>
  <c r="CZ5" i="31"/>
  <c r="CZ8" i="31" s="1"/>
  <c r="CZ4" i="29"/>
  <c r="CY5" i="29"/>
  <c r="CY8" i="29" s="1"/>
  <c r="CP4" i="27"/>
  <c r="CO14" i="27"/>
  <c r="DG4" i="32" l="1"/>
  <c r="CY15" i="29"/>
  <c r="CY16" i="29"/>
  <c r="CZ15" i="31"/>
  <c r="CZ16" i="31"/>
  <c r="DF5" i="32"/>
  <c r="DF8" i="32" s="1"/>
  <c r="DG7" i="32"/>
  <c r="DG14" i="32" s="1"/>
  <c r="DA7" i="31"/>
  <c r="DA14" i="31" s="1"/>
  <c r="CZ7" i="29"/>
  <c r="CZ14" i="29" s="1"/>
  <c r="CP7" i="27"/>
  <c r="CQ4" i="27" s="1"/>
  <c r="CP5" i="27" l="1"/>
  <c r="DF15" i="32"/>
  <c r="DF16" i="32"/>
  <c r="DG5" i="32"/>
  <c r="DG8" i="32" s="1"/>
  <c r="DH4" i="32"/>
  <c r="DA5" i="31"/>
  <c r="DA8" i="31" s="1"/>
  <c r="DB4" i="31"/>
  <c r="DA4" i="29"/>
  <c r="CZ5" i="29"/>
  <c r="CZ8" i="29" s="1"/>
  <c r="CP14" i="27"/>
  <c r="CQ7" i="27"/>
  <c r="CQ5" i="27" s="1"/>
  <c r="CZ15" i="29" l="1"/>
  <c r="CZ16" i="29"/>
  <c r="DA15" i="31"/>
  <c r="DA16" i="31"/>
  <c r="DG15" i="32"/>
  <c r="DG16" i="32"/>
  <c r="DH7" i="32"/>
  <c r="DH14" i="32" s="1"/>
  <c r="DB7" i="31"/>
  <c r="DB14" i="31" s="1"/>
  <c r="DA7" i="29"/>
  <c r="DA14" i="29" s="1"/>
  <c r="CR4" i="27"/>
  <c r="CQ14" i="27"/>
  <c r="DI4" i="32" l="1"/>
  <c r="DH5" i="32"/>
  <c r="DH8" i="32" s="1"/>
  <c r="DB5" i="31"/>
  <c r="DB8" i="31" s="1"/>
  <c r="DC4" i="31"/>
  <c r="DA5" i="29"/>
  <c r="DA8" i="29" s="1"/>
  <c r="DB4" i="29"/>
  <c r="CR7" i="27"/>
  <c r="CR5" i="27" s="1"/>
  <c r="DA15" i="29" l="1"/>
  <c r="DA16" i="29"/>
  <c r="DH15" i="32"/>
  <c r="DH16" i="32"/>
  <c r="DB15" i="31"/>
  <c r="DB16" i="31"/>
  <c r="DI7" i="32"/>
  <c r="DI14" i="32" s="1"/>
  <c r="DC7" i="31"/>
  <c r="DC14" i="31" s="1"/>
  <c r="DB7" i="29"/>
  <c r="DB14" i="29" s="1"/>
  <c r="CR14" i="27"/>
  <c r="CS4" i="27"/>
  <c r="DJ4" i="32" l="1"/>
  <c r="DI5" i="32"/>
  <c r="DI8" i="32" s="1"/>
  <c r="DC5" i="31"/>
  <c r="DC8" i="31" s="1"/>
  <c r="DD4" i="31"/>
  <c r="DC4" i="29"/>
  <c r="DB5" i="29"/>
  <c r="DB8" i="29" s="1"/>
  <c r="CS7" i="27"/>
  <c r="CT4" i="27" s="1"/>
  <c r="DB15" i="29" l="1"/>
  <c r="DB16" i="29"/>
  <c r="DC15" i="31"/>
  <c r="DC16" i="31"/>
  <c r="CS5" i="27"/>
  <c r="DI15" i="32"/>
  <c r="DI16" i="32"/>
  <c r="DJ7" i="32"/>
  <c r="DJ14" i="32" s="1"/>
  <c r="DD7" i="31"/>
  <c r="DD14" i="31" s="1"/>
  <c r="DC7" i="29"/>
  <c r="DC14" i="29" s="1"/>
  <c r="CT7" i="27"/>
  <c r="CU4" i="27" s="1"/>
  <c r="CS14" i="27"/>
  <c r="CT5" i="27" l="1"/>
  <c r="DK4" i="32"/>
  <c r="DJ5" i="32"/>
  <c r="DJ8" i="32" s="1"/>
  <c r="DD5" i="31"/>
  <c r="DD8" i="31" s="1"/>
  <c r="DE4" i="31"/>
  <c r="DC5" i="29"/>
  <c r="DC8" i="29" s="1"/>
  <c r="DD4" i="29"/>
  <c r="CT14" i="27"/>
  <c r="CU7" i="27"/>
  <c r="CU5" i="27" s="1"/>
  <c r="DD15" i="31" l="1"/>
  <c r="DD16" i="31"/>
  <c r="DC15" i="29"/>
  <c r="DC16" i="29"/>
  <c r="DJ15" i="32"/>
  <c r="DJ16" i="32"/>
  <c r="DK7" i="32"/>
  <c r="DK14" i="32" s="1"/>
  <c r="DE7" i="31"/>
  <c r="DE14" i="31" s="1"/>
  <c r="DD7" i="29"/>
  <c r="DD14" i="29" s="1"/>
  <c r="CU14" i="27"/>
  <c r="CV4" i="27"/>
  <c r="DK5" i="32" l="1"/>
  <c r="DK8" i="32" s="1"/>
  <c r="DL4" i="32"/>
  <c r="DE5" i="31"/>
  <c r="DE8" i="31" s="1"/>
  <c r="DF4" i="31"/>
  <c r="DE4" i="29"/>
  <c r="DD5" i="29"/>
  <c r="DD8" i="29" s="1"/>
  <c r="CV7" i="27"/>
  <c r="CW4" i="27" s="1"/>
  <c r="DK15" i="32" l="1"/>
  <c r="DK16" i="32"/>
  <c r="DD15" i="29"/>
  <c r="DD16" i="29"/>
  <c r="DE15" i="31"/>
  <c r="DE16" i="31"/>
  <c r="CV5" i="27"/>
  <c r="DL7" i="32"/>
  <c r="DL14" i="32" s="1"/>
  <c r="DF7" i="31"/>
  <c r="DF14" i="31" s="1"/>
  <c r="DE7" i="29"/>
  <c r="DE14" i="29" s="1"/>
  <c r="CV14" i="27"/>
  <c r="CW7" i="27"/>
  <c r="CW14" i="27" s="1"/>
  <c r="CW5" i="27" l="1"/>
  <c r="DM4" i="32"/>
  <c r="DL5" i="32"/>
  <c r="DL8" i="32" s="1"/>
  <c r="DF5" i="31"/>
  <c r="DF8" i="31" s="1"/>
  <c r="DG4" i="31"/>
  <c r="DE5" i="29"/>
  <c r="DE8" i="29" s="1"/>
  <c r="DF4" i="29"/>
  <c r="CX4" i="27"/>
  <c r="DE15" i="29" l="1"/>
  <c r="DE16" i="29"/>
  <c r="DL15" i="32"/>
  <c r="DL16" i="32"/>
  <c r="DF15" i="31"/>
  <c r="DF16" i="31"/>
  <c r="DM7" i="32"/>
  <c r="DM14" i="32" s="1"/>
  <c r="DG7" i="31"/>
  <c r="DG14" i="31" s="1"/>
  <c r="DF7" i="29"/>
  <c r="DF14" i="29" s="1"/>
  <c r="CX7" i="27"/>
  <c r="CX5" i="27" s="1"/>
  <c r="DM5" i="32" l="1"/>
  <c r="DM8" i="32" s="1"/>
  <c r="DM15" i="32" s="1"/>
  <c r="DM16" i="32"/>
  <c r="DN4" i="32"/>
  <c r="DN7" i="32" s="1"/>
  <c r="DN14" i="32" s="1"/>
  <c r="DG5" i="31"/>
  <c r="DG8" i="31" s="1"/>
  <c r="DH4" i="31"/>
  <c r="DF5" i="29"/>
  <c r="DF8" i="29" s="1"/>
  <c r="DG4" i="29"/>
  <c r="CY4" i="27"/>
  <c r="CX14" i="27"/>
  <c r="DG15" i="31" l="1"/>
  <c r="DG16" i="31"/>
  <c r="DF15" i="29"/>
  <c r="DF16" i="29"/>
  <c r="DO4" i="32"/>
  <c r="DN5" i="32"/>
  <c r="DN8" i="32" s="1"/>
  <c r="DH7" i="31"/>
  <c r="DH14" i="31" s="1"/>
  <c r="DG7" i="29"/>
  <c r="DG14" i="29" s="1"/>
  <c r="CY7" i="27"/>
  <c r="CZ4" i="27" s="1"/>
  <c r="DN15" i="32" l="1"/>
  <c r="DN16" i="32"/>
  <c r="CY5" i="27"/>
  <c r="DO5" i="32"/>
  <c r="DO8" i="32" s="1"/>
  <c r="DO7" i="32"/>
  <c r="DO14" i="32" s="1"/>
  <c r="DH5" i="31"/>
  <c r="DH8" i="31" s="1"/>
  <c r="DI4" i="31"/>
  <c r="DH4" i="29"/>
  <c r="DG5" i="29"/>
  <c r="DG8" i="29" s="1"/>
  <c r="CY14" i="27"/>
  <c r="CZ7" i="27"/>
  <c r="CZ5" i="27" s="1"/>
  <c r="DP4" i="32" l="1"/>
  <c r="DP7" i="32" s="1"/>
  <c r="DP14" i="32" s="1"/>
  <c r="DO15" i="32"/>
  <c r="DO16" i="32"/>
  <c r="DG15" i="29"/>
  <c r="DG16" i="29"/>
  <c r="DH15" i="31"/>
  <c r="DH16" i="31"/>
  <c r="DI7" i="31"/>
  <c r="DI14" i="31" s="1"/>
  <c r="DH7" i="29"/>
  <c r="DH14" i="29" s="1"/>
  <c r="DA4" i="27"/>
  <c r="CZ14" i="27"/>
  <c r="DP5" i="32" l="1"/>
  <c r="DP8" i="32" s="1"/>
  <c r="DQ4" i="32"/>
  <c r="DJ4" i="31"/>
  <c r="DI5" i="31"/>
  <c r="DI8" i="31" s="1"/>
  <c r="DI4" i="29"/>
  <c r="DH5" i="29"/>
  <c r="DH8" i="29" s="1"/>
  <c r="DA7" i="27"/>
  <c r="DA5" i="27" s="1"/>
  <c r="DH15" i="29" l="1"/>
  <c r="DH16" i="29"/>
  <c r="DI15" i="31"/>
  <c r="DI16" i="31"/>
  <c r="DP15" i="32"/>
  <c r="DP16" i="32"/>
  <c r="DQ7" i="32"/>
  <c r="DQ14" i="32" s="1"/>
  <c r="DJ7" i="31"/>
  <c r="DJ14" i="31" s="1"/>
  <c r="DI7" i="29"/>
  <c r="DI14" i="29" s="1"/>
  <c r="DB4" i="27"/>
  <c r="DA14" i="27"/>
  <c r="DR4" i="32" l="1"/>
  <c r="DR7" i="32" s="1"/>
  <c r="DR14" i="32" s="1"/>
  <c r="DQ5" i="32"/>
  <c r="DQ8" i="32" s="1"/>
  <c r="DK4" i="31"/>
  <c r="DJ5" i="31"/>
  <c r="DJ8" i="31" s="1"/>
  <c r="DI5" i="29"/>
  <c r="DI8" i="29" s="1"/>
  <c r="DJ4" i="29"/>
  <c r="DB7" i="27"/>
  <c r="DC4" i="27" s="1"/>
  <c r="DI15" i="29" l="1"/>
  <c r="DI16" i="29"/>
  <c r="DQ15" i="32"/>
  <c r="DQ16" i="32"/>
  <c r="DB5" i="27"/>
  <c r="DJ15" i="31"/>
  <c r="DJ16" i="31"/>
  <c r="DS4" i="32"/>
  <c r="DS7" i="32" s="1"/>
  <c r="DS14" i="32" s="1"/>
  <c r="DR5" i="32"/>
  <c r="DR8" i="32" s="1"/>
  <c r="DK7" i="31"/>
  <c r="DK14" i="31" s="1"/>
  <c r="DJ7" i="29"/>
  <c r="DJ14" i="29" s="1"/>
  <c r="DB14" i="27"/>
  <c r="DC7" i="27"/>
  <c r="DC14" i="27" s="1"/>
  <c r="DC5" i="27" l="1"/>
  <c r="DR15" i="32"/>
  <c r="DR16" i="32"/>
  <c r="DT4" i="32"/>
  <c r="DS5" i="32"/>
  <c r="DS8" i="32" s="1"/>
  <c r="DL4" i="31"/>
  <c r="DK5" i="31"/>
  <c r="DK8" i="31" s="1"/>
  <c r="DJ5" i="29"/>
  <c r="DJ8" i="29" s="1"/>
  <c r="DK4" i="29"/>
  <c r="DD4" i="27"/>
  <c r="DK15" i="31" l="1"/>
  <c r="DK16" i="31"/>
  <c r="DJ15" i="29"/>
  <c r="DJ16" i="29"/>
  <c r="DS15" i="32"/>
  <c r="DS16" i="32"/>
  <c r="DT7" i="32"/>
  <c r="DT14" i="32" s="1"/>
  <c r="DL7" i="31"/>
  <c r="DL14" i="31" s="1"/>
  <c r="DK7" i="29"/>
  <c r="DK14" i="29" s="1"/>
  <c r="DD7" i="27"/>
  <c r="DE4" i="27" s="1"/>
  <c r="DD5" i="27" l="1"/>
  <c r="DU4" i="32"/>
  <c r="DT5" i="32"/>
  <c r="DT8" i="32" s="1"/>
  <c r="DM4" i="31"/>
  <c r="DL5" i="31"/>
  <c r="DL8" i="31" s="1"/>
  <c r="DK5" i="29"/>
  <c r="DK8" i="29" s="1"/>
  <c r="DL4" i="29"/>
  <c r="DD14" i="27"/>
  <c r="DE7" i="27"/>
  <c r="DE5" i="27" s="1"/>
  <c r="DT15" i="32" l="1"/>
  <c r="DT16" i="32"/>
  <c r="DK15" i="29"/>
  <c r="DK16" i="29"/>
  <c r="DL15" i="31"/>
  <c r="DL16" i="31"/>
  <c r="DU7" i="32"/>
  <c r="DU14" i="32" s="1"/>
  <c r="DM7" i="31"/>
  <c r="DM14" i="31" s="1"/>
  <c r="DL7" i="29"/>
  <c r="DL14" i="29" s="1"/>
  <c r="DF4" i="27"/>
  <c r="DE14" i="27"/>
  <c r="DV4" i="32" l="1"/>
  <c r="DU5" i="32"/>
  <c r="DU8" i="32" s="1"/>
  <c r="DU15" i="32" s="1"/>
  <c r="DV7" i="32"/>
  <c r="DV14" i="32" s="1"/>
  <c r="DN4" i="31"/>
  <c r="DM5" i="31"/>
  <c r="DM8" i="31" s="1"/>
  <c r="DM4" i="29"/>
  <c r="DL5" i="29"/>
  <c r="DL8" i="29" s="1"/>
  <c r="DF7" i="27"/>
  <c r="DF5" i="27" s="1"/>
  <c r="DU16" i="32" l="1"/>
  <c r="DM15" i="31"/>
  <c r="DM16" i="31"/>
  <c r="DL15" i="29"/>
  <c r="DL16" i="29"/>
  <c r="DW4" i="32"/>
  <c r="DW7" i="32" s="1"/>
  <c r="DW14" i="32" s="1"/>
  <c r="DV5" i="32"/>
  <c r="DV8" i="32" s="1"/>
  <c r="DN7" i="31"/>
  <c r="DN14" i="31" s="1"/>
  <c r="DM7" i="29"/>
  <c r="DM14" i="29" s="1"/>
  <c r="DG4" i="27"/>
  <c r="DF14" i="27"/>
  <c r="DV15" i="32" l="1"/>
  <c r="DV16" i="32"/>
  <c r="DW5" i="32"/>
  <c r="DW8" i="32" s="1"/>
  <c r="DX4" i="32"/>
  <c r="DO4" i="31"/>
  <c r="DN5" i="31"/>
  <c r="DN8" i="31" s="1"/>
  <c r="DN4" i="29"/>
  <c r="DN7" i="29" s="1"/>
  <c r="DN14" i="29" s="1"/>
  <c r="DM5" i="29"/>
  <c r="DM8" i="29" s="1"/>
  <c r="DG7" i="27"/>
  <c r="DG5" i="27" s="1"/>
  <c r="DM15" i="29" l="1"/>
  <c r="DM16" i="29"/>
  <c r="DN15" i="31"/>
  <c r="DN16" i="31"/>
  <c r="DW15" i="32"/>
  <c r="DW16" i="32"/>
  <c r="DX7" i="32"/>
  <c r="DX14" i="32" s="1"/>
  <c r="DO7" i="31"/>
  <c r="DO14" i="31" s="1"/>
  <c r="DN5" i="29"/>
  <c r="DN8" i="29" s="1"/>
  <c r="DO4" i="29"/>
  <c r="DH4" i="27"/>
  <c r="DG14" i="27"/>
  <c r="DN15" i="29" l="1"/>
  <c r="DN16" i="29"/>
  <c r="DY4" i="32"/>
  <c r="DX5" i="32"/>
  <c r="DX8" i="32" s="1"/>
  <c r="DP4" i="31"/>
  <c r="DO5" i="31"/>
  <c r="DO8" i="31" s="1"/>
  <c r="DO7" i="29"/>
  <c r="DO14" i="29" s="1"/>
  <c r="DH7" i="27"/>
  <c r="DH5" i="27" s="1"/>
  <c r="DX15" i="32" l="1"/>
  <c r="DX16" i="32"/>
  <c r="DO15" i="31"/>
  <c r="DO16" i="31"/>
  <c r="DY7" i="32"/>
  <c r="DY14" i="32" s="1"/>
  <c r="DP7" i="31"/>
  <c r="DP14" i="31" s="1"/>
  <c r="DP4" i="29"/>
  <c r="DP7" i="29" s="1"/>
  <c r="DP14" i="29" s="1"/>
  <c r="DO5" i="29"/>
  <c r="DO8" i="29" s="1"/>
  <c r="DI4" i="27"/>
  <c r="DH14" i="27"/>
  <c r="DZ4" i="32" l="1"/>
  <c r="DO15" i="29"/>
  <c r="DO16" i="29"/>
  <c r="DZ7" i="32"/>
  <c r="DZ14" i="32" s="1"/>
  <c r="DY5" i="32"/>
  <c r="DY8" i="32" s="1"/>
  <c r="DQ4" i="31"/>
  <c r="DP5" i="31"/>
  <c r="DP8" i="31" s="1"/>
  <c r="DP5" i="29"/>
  <c r="DP8" i="29" s="1"/>
  <c r="DQ4" i="29"/>
  <c r="DQ7" i="29" s="1"/>
  <c r="DQ14" i="29" s="1"/>
  <c r="DI7" i="27"/>
  <c r="DI5" i="27" s="1"/>
  <c r="DY15" i="32" l="1"/>
  <c r="DY16" i="32"/>
  <c r="DP15" i="29"/>
  <c r="DP16" i="29"/>
  <c r="DP15" i="31"/>
  <c r="DP16" i="31"/>
  <c r="DZ5" i="32"/>
  <c r="DZ8" i="32" s="1"/>
  <c r="EA4" i="32"/>
  <c r="EA7" i="32" s="1"/>
  <c r="EA14" i="32" s="1"/>
  <c r="DQ7" i="31"/>
  <c r="DQ14" i="31" s="1"/>
  <c r="DR4" i="29"/>
  <c r="DR7" i="29" s="1"/>
  <c r="DR14" i="29" s="1"/>
  <c r="DQ5" i="29"/>
  <c r="DQ8" i="29" s="1"/>
  <c r="DJ4" i="27"/>
  <c r="DI14" i="27"/>
  <c r="DQ15" i="29" l="1"/>
  <c r="DQ16" i="29"/>
  <c r="DZ15" i="32"/>
  <c r="DZ16" i="32"/>
  <c r="EB4" i="32"/>
  <c r="EA5" i="32"/>
  <c r="EA8" i="32" s="1"/>
  <c r="DR4" i="31"/>
  <c r="DQ5" i="31"/>
  <c r="DQ8" i="31" s="1"/>
  <c r="DS4" i="29"/>
  <c r="DS7" i="29" s="1"/>
  <c r="DS14" i="29" s="1"/>
  <c r="DR5" i="29"/>
  <c r="DR8" i="29" s="1"/>
  <c r="DJ7" i="27"/>
  <c r="DJ5" i="27" s="1"/>
  <c r="DR15" i="29" l="1"/>
  <c r="DR16" i="29"/>
  <c r="DQ15" i="31"/>
  <c r="DQ16" i="31"/>
  <c r="EA15" i="32"/>
  <c r="EA16" i="32"/>
  <c r="EB7" i="32"/>
  <c r="EB14" i="32" s="1"/>
  <c r="DR7" i="31"/>
  <c r="DR14" i="31" s="1"/>
  <c r="DS5" i="29"/>
  <c r="DS8" i="29" s="1"/>
  <c r="DT4" i="29"/>
  <c r="DT7" i="29" s="1"/>
  <c r="DT14" i="29" s="1"/>
  <c r="DK4" i="27"/>
  <c r="DJ14" i="27"/>
  <c r="DS15" i="29" l="1"/>
  <c r="DS16" i="29"/>
  <c r="EC4" i="32"/>
  <c r="EB5" i="32"/>
  <c r="EB8" i="32" s="1"/>
  <c r="DR5" i="31"/>
  <c r="DR8" i="31" s="1"/>
  <c r="DS4" i="31"/>
  <c r="DU4" i="29"/>
  <c r="DU7" i="29" s="1"/>
  <c r="DU14" i="29" s="1"/>
  <c r="DT5" i="29"/>
  <c r="DT8" i="29" s="1"/>
  <c r="DK7" i="27"/>
  <c r="DK5" i="27" s="1"/>
  <c r="EB15" i="32" l="1"/>
  <c r="EB16" i="32"/>
  <c r="DR15" i="31"/>
  <c r="DR16" i="31"/>
  <c r="DT15" i="29"/>
  <c r="DT16" i="29"/>
  <c r="EC7" i="32"/>
  <c r="EC14" i="32" s="1"/>
  <c r="DS7" i="31"/>
  <c r="DS14" i="31" s="1"/>
  <c r="DU5" i="29"/>
  <c r="DU8" i="29" s="1"/>
  <c r="DV4" i="29"/>
  <c r="DV7" i="29" s="1"/>
  <c r="DV14" i="29" s="1"/>
  <c r="DL4" i="27"/>
  <c r="DK14" i="27"/>
  <c r="DU15" i="29" l="1"/>
  <c r="DU16" i="29"/>
  <c r="EC5" i="32"/>
  <c r="EC8" i="32" s="1"/>
  <c r="ED4" i="32"/>
  <c r="DS5" i="31"/>
  <c r="DS8" i="31" s="1"/>
  <c r="DT4" i="31"/>
  <c r="DW4" i="29"/>
  <c r="DW7" i="29" s="1"/>
  <c r="DW14" i="29" s="1"/>
  <c r="DV5" i="29"/>
  <c r="DV8" i="29" s="1"/>
  <c r="DL7" i="27"/>
  <c r="DL5" i="27" s="1"/>
  <c r="DV15" i="29" l="1"/>
  <c r="DV16" i="29"/>
  <c r="DS15" i="31"/>
  <c r="DS16" i="31"/>
  <c r="EC15" i="32"/>
  <c r="EC16" i="32"/>
  <c r="ED7" i="32"/>
  <c r="ED14" i="32" s="1"/>
  <c r="DT7" i="31"/>
  <c r="DT14" i="31" s="1"/>
  <c r="DW5" i="29"/>
  <c r="DW8" i="29" s="1"/>
  <c r="DX4" i="29"/>
  <c r="DX7" i="29" s="1"/>
  <c r="DX14" i="29" s="1"/>
  <c r="DM4" i="27"/>
  <c r="DL14" i="27"/>
  <c r="DY4" i="29" l="1"/>
  <c r="DW15" i="29"/>
  <c r="DW16" i="29"/>
  <c r="EE4" i="32"/>
  <c r="EE7" i="32" s="1"/>
  <c r="EE14" i="32" s="1"/>
  <c r="ED5" i="32"/>
  <c r="ED8" i="32" s="1"/>
  <c r="DT5" i="31"/>
  <c r="DT8" i="31" s="1"/>
  <c r="DU4" i="31"/>
  <c r="DX5" i="29"/>
  <c r="DX8" i="29" s="1"/>
  <c r="DY7" i="29"/>
  <c r="DY14" i="29" s="1"/>
  <c r="DM7" i="27"/>
  <c r="DM5" i="27" s="1"/>
  <c r="DX15" i="29" l="1"/>
  <c r="DX16" i="29"/>
  <c r="ED15" i="32"/>
  <c r="ED16" i="32"/>
  <c r="DT15" i="31"/>
  <c r="DT16" i="31"/>
  <c r="EF4" i="32"/>
  <c r="EE5" i="32"/>
  <c r="EE8" i="32" s="1"/>
  <c r="DU7" i="31"/>
  <c r="DU14" i="31" s="1"/>
  <c r="DY5" i="29"/>
  <c r="DY8" i="29" s="1"/>
  <c r="DZ4" i="29"/>
  <c r="DN4" i="27"/>
  <c r="DM14" i="27"/>
  <c r="DY15" i="29" l="1"/>
  <c r="DY16" i="29"/>
  <c r="EE15" i="32"/>
  <c r="EE16" i="32"/>
  <c r="EF7" i="32"/>
  <c r="EF14" i="32" s="1"/>
  <c r="DV4" i="31"/>
  <c r="DU5" i="31"/>
  <c r="DU8" i="31" s="1"/>
  <c r="DZ7" i="29"/>
  <c r="DZ14" i="29" s="1"/>
  <c r="DN7" i="27"/>
  <c r="DN5" i="27" s="1"/>
  <c r="DU15" i="31" l="1"/>
  <c r="DU16" i="31"/>
  <c r="EG4" i="32"/>
  <c r="EG7" i="32" s="1"/>
  <c r="EG14" i="32" s="1"/>
  <c r="EF5" i="32"/>
  <c r="EF8" i="32" s="1"/>
  <c r="DV7" i="31"/>
  <c r="DV14" i="31" s="1"/>
  <c r="EA4" i="29"/>
  <c r="DZ5" i="29"/>
  <c r="DZ8" i="29" s="1"/>
  <c r="DO4" i="27"/>
  <c r="DN14" i="27"/>
  <c r="DZ15" i="29" l="1"/>
  <c r="DZ16" i="29"/>
  <c r="EF15" i="32"/>
  <c r="EF16" i="32"/>
  <c r="EG5" i="32"/>
  <c r="EG8" i="32" s="1"/>
  <c r="EH4" i="32"/>
  <c r="DW4" i="31"/>
  <c r="DV5" i="31"/>
  <c r="DV8" i="31" s="1"/>
  <c r="EA7" i="29"/>
  <c r="EA14" i="29" s="1"/>
  <c r="DO7" i="27"/>
  <c r="DP4" i="27" s="1"/>
  <c r="DV15" i="31" l="1"/>
  <c r="DV16" i="31"/>
  <c r="EG15" i="32"/>
  <c r="EG16" i="32"/>
  <c r="DO5" i="27"/>
  <c r="EH7" i="32"/>
  <c r="EH14" i="32" s="1"/>
  <c r="DW7" i="31"/>
  <c r="DW14" i="31" s="1"/>
  <c r="EB4" i="29"/>
  <c r="EA5" i="29"/>
  <c r="EA8" i="29" s="1"/>
  <c r="DO14" i="27"/>
  <c r="DP7" i="27"/>
  <c r="DP14" i="27" s="1"/>
  <c r="DP5" i="27" l="1"/>
  <c r="EA15" i="29"/>
  <c r="EA16" i="29"/>
  <c r="EH5" i="32"/>
  <c r="EH8" i="32" s="1"/>
  <c r="EI4" i="32"/>
  <c r="DX4" i="31"/>
  <c r="DW5" i="31"/>
  <c r="DW8" i="31" s="1"/>
  <c r="EB7" i="29"/>
  <c r="EB14" i="29" s="1"/>
  <c r="DQ4" i="27"/>
  <c r="DW15" i="31" l="1"/>
  <c r="DW16" i="31"/>
  <c r="EH15" i="32"/>
  <c r="EH16" i="32"/>
  <c r="EI7" i="32"/>
  <c r="EI14" i="32" s="1"/>
  <c r="DX7" i="31"/>
  <c r="DX14" i="31" s="1"/>
  <c r="EB5" i="29"/>
  <c r="EB8" i="29" s="1"/>
  <c r="EC4" i="29"/>
  <c r="DQ7" i="27"/>
  <c r="DR4" i="27" s="1"/>
  <c r="DQ5" i="27" l="1"/>
  <c r="EB15" i="29"/>
  <c r="EB16" i="29"/>
  <c r="EI5" i="32"/>
  <c r="EI8" i="32" s="1"/>
  <c r="EJ4" i="32"/>
  <c r="DX5" i="31"/>
  <c r="DX8" i="31" s="1"/>
  <c r="DY4" i="31"/>
  <c r="EC7" i="29"/>
  <c r="EC14" i="29" s="1"/>
  <c r="DQ14" i="27"/>
  <c r="DR7" i="27"/>
  <c r="DR14" i="27" s="1"/>
  <c r="EI15" i="32" l="1"/>
  <c r="EI16" i="32"/>
  <c r="DR5" i="27"/>
  <c r="DX15" i="31"/>
  <c r="DX16" i="31"/>
  <c r="EJ7" i="32"/>
  <c r="EJ14" i="32" s="1"/>
  <c r="DY7" i="31"/>
  <c r="DY14" i="31" s="1"/>
  <c r="EC5" i="29"/>
  <c r="EC8" i="29" s="1"/>
  <c r="ED4" i="29"/>
  <c r="DS4" i="27"/>
  <c r="EC15" i="29" l="1"/>
  <c r="EC16" i="29"/>
  <c r="EJ5" i="32"/>
  <c r="EJ8" i="32" s="1"/>
  <c r="EK4" i="32"/>
  <c r="DZ4" i="31"/>
  <c r="DY5" i="31"/>
  <c r="DY8" i="31" s="1"/>
  <c r="ED7" i="29"/>
  <c r="ED14" i="29" s="1"/>
  <c r="DS7" i="27"/>
  <c r="DT4" i="27" s="1"/>
  <c r="DS5" i="27" l="1"/>
  <c r="DY15" i="31"/>
  <c r="DY16" i="31"/>
  <c r="EJ15" i="32"/>
  <c r="EJ16" i="32"/>
  <c r="EK7" i="32"/>
  <c r="EK14" i="32" s="1"/>
  <c r="DZ7" i="31"/>
  <c r="DZ14" i="31" s="1"/>
  <c r="EE4" i="29"/>
  <c r="ED5" i="29"/>
  <c r="ED8" i="29" s="1"/>
  <c r="DS14" i="27"/>
  <c r="DT7" i="27"/>
  <c r="DT5" i="27" s="1"/>
  <c r="EK5" i="32" l="1"/>
  <c r="EK8" i="32" s="1"/>
  <c r="ED15" i="29"/>
  <c r="ED16" i="29"/>
  <c r="EK15" i="32"/>
  <c r="EK16" i="32"/>
  <c r="EL4" i="32"/>
  <c r="EA4" i="31"/>
  <c r="DZ5" i="31"/>
  <c r="DZ8" i="31" s="1"/>
  <c r="EE7" i="29"/>
  <c r="EE14" i="29" s="1"/>
  <c r="DT14" i="27"/>
  <c r="DU4" i="27"/>
  <c r="DZ15" i="31" l="1"/>
  <c r="DZ16" i="31"/>
  <c r="EL7" i="32"/>
  <c r="EL14" i="32" s="1"/>
  <c r="EA7" i="31"/>
  <c r="EA14" i="31" s="1"/>
  <c r="EE5" i="29"/>
  <c r="EE8" i="29" s="1"/>
  <c r="EF4" i="29"/>
  <c r="DU7" i="27"/>
  <c r="DU5" i="27" s="1"/>
  <c r="EE15" i="29" l="1"/>
  <c r="EE16" i="29"/>
  <c r="EM4" i="32"/>
  <c r="EL5" i="32"/>
  <c r="EL8" i="32" s="1"/>
  <c r="EB4" i="31"/>
  <c r="EA5" i="31"/>
  <c r="EA8" i="31" s="1"/>
  <c r="EF7" i="29"/>
  <c r="EF14" i="29" s="1"/>
  <c r="DV4" i="27"/>
  <c r="DU14" i="27"/>
  <c r="EA15" i="31" l="1"/>
  <c r="EA16" i="31"/>
  <c r="EL15" i="32"/>
  <c r="EL16" i="32"/>
  <c r="EM7" i="32"/>
  <c r="EM14" i="32" s="1"/>
  <c r="EB7" i="31"/>
  <c r="EB14" i="31" s="1"/>
  <c r="EF5" i="29"/>
  <c r="EF8" i="29" s="1"/>
  <c r="EG4" i="29"/>
  <c r="DV7" i="27"/>
  <c r="DV5" i="27" s="1"/>
  <c r="EN4" i="32" l="1"/>
  <c r="EN7" i="32" s="1"/>
  <c r="EM5" i="32"/>
  <c r="EM8" i="32" s="1"/>
  <c r="EF15" i="29"/>
  <c r="EF16" i="29"/>
  <c r="EB5" i="31"/>
  <c r="EB8" i="31" s="1"/>
  <c r="EC4" i="31"/>
  <c r="EG7" i="29"/>
  <c r="EG14" i="29" s="1"/>
  <c r="DW4" i="27"/>
  <c r="DV14" i="27"/>
  <c r="EN14" i="32" l="1"/>
  <c r="EN5" i="32"/>
  <c r="EN8" i="32" s="1"/>
  <c r="EM15" i="32"/>
  <c r="EM16" i="32"/>
  <c r="EB15" i="31"/>
  <c r="EB16" i="31"/>
  <c r="EO4" i="32"/>
  <c r="EC7" i="31"/>
  <c r="EC14" i="31" s="1"/>
  <c r="EH4" i="29"/>
  <c r="EH7" i="29" s="1"/>
  <c r="EH14" i="29" s="1"/>
  <c r="EG5" i="29"/>
  <c r="EG8" i="29" s="1"/>
  <c r="DW7" i="27"/>
  <c r="DW5" i="27" s="1"/>
  <c r="EN15" i="32" l="1"/>
  <c r="EN16" i="32"/>
  <c r="EG15" i="29"/>
  <c r="EG16" i="29"/>
  <c r="EO7" i="32"/>
  <c r="EO14" i="32" s="1"/>
  <c r="ED4" i="31"/>
  <c r="EC5" i="31"/>
  <c r="EC8" i="31" s="1"/>
  <c r="EH5" i="29"/>
  <c r="EH8" i="29" s="1"/>
  <c r="EI4" i="29"/>
  <c r="DX4" i="27"/>
  <c r="DW14" i="27"/>
  <c r="EP4" i="32" l="1"/>
  <c r="EP7" i="32" s="1"/>
  <c r="EP14" i="32" s="1"/>
  <c r="EH15" i="29"/>
  <c r="EH16" i="29"/>
  <c r="EC15" i="31"/>
  <c r="EC16" i="31"/>
  <c r="EO5" i="32"/>
  <c r="EO8" i="32" s="1"/>
  <c r="ED7" i="31"/>
  <c r="ED14" i="31" s="1"/>
  <c r="EI7" i="29"/>
  <c r="EI14" i="29" s="1"/>
  <c r="DX7" i="27"/>
  <c r="DX5" i="27" s="1"/>
  <c r="EQ4" i="32" l="1"/>
  <c r="EQ7" i="32" s="1"/>
  <c r="EQ14" i="32" s="1"/>
  <c r="EO15" i="32"/>
  <c r="EO16" i="32"/>
  <c r="EP5" i="32"/>
  <c r="EP8" i="32" s="1"/>
  <c r="ED5" i="31"/>
  <c r="ED8" i="31" s="1"/>
  <c r="EE4" i="31"/>
  <c r="EJ4" i="29"/>
  <c r="EI5" i="29"/>
  <c r="EI8" i="29" s="1"/>
  <c r="DY4" i="27"/>
  <c r="DX14" i="27"/>
  <c r="ED15" i="31" l="1"/>
  <c r="ED16" i="31"/>
  <c r="EI15" i="29"/>
  <c r="EI16" i="29"/>
  <c r="EP15" i="32"/>
  <c r="EP16" i="32"/>
  <c r="EQ5" i="32"/>
  <c r="EQ8" i="32" s="1"/>
  <c r="ER4" i="32"/>
  <c r="EE7" i="31"/>
  <c r="EE14" i="31" s="1"/>
  <c r="EJ7" i="29"/>
  <c r="EJ14" i="29" s="1"/>
  <c r="DY7" i="27"/>
  <c r="DY5" i="27" s="1"/>
  <c r="EQ15" i="32" l="1"/>
  <c r="EQ16" i="32"/>
  <c r="ER7" i="32"/>
  <c r="ER14" i="32" s="1"/>
  <c r="EF4" i="31"/>
  <c r="EE5" i="31"/>
  <c r="EE8" i="31" s="1"/>
  <c r="EK4" i="29"/>
  <c r="EJ5" i="29"/>
  <c r="EJ8" i="29" s="1"/>
  <c r="DZ4" i="27"/>
  <c r="DY14" i="27"/>
  <c r="EJ15" i="29" l="1"/>
  <c r="EJ16" i="29"/>
  <c r="EE15" i="31"/>
  <c r="EE16" i="31"/>
  <c r="ER5" i="32"/>
  <c r="ER8" i="32" s="1"/>
  <c r="ES4" i="32"/>
  <c r="EF7" i="31"/>
  <c r="EF14" i="31" s="1"/>
  <c r="EK7" i="29"/>
  <c r="EK14" i="29" s="1"/>
  <c r="DZ7" i="27"/>
  <c r="DZ5" i="27" s="1"/>
  <c r="ER15" i="32" l="1"/>
  <c r="ER16" i="32"/>
  <c r="ES7" i="32"/>
  <c r="ES14" i="32" s="1"/>
  <c r="EG4" i="31"/>
  <c r="EF5" i="31"/>
  <c r="EF8" i="31" s="1"/>
  <c r="EK5" i="29"/>
  <c r="EK8" i="29" s="1"/>
  <c r="EL4" i="29"/>
  <c r="EA4" i="27"/>
  <c r="DZ14" i="27"/>
  <c r="EF15" i="31" l="1"/>
  <c r="EF16" i="31"/>
  <c r="EK15" i="29"/>
  <c r="EK16" i="29"/>
  <c r="ES5" i="32"/>
  <c r="ES8" i="32" s="1"/>
  <c r="ET4" i="32"/>
  <c r="ET7" i="32" s="1"/>
  <c r="ET14" i="32" s="1"/>
  <c r="EG7" i="31"/>
  <c r="EG14" i="31" s="1"/>
  <c r="EL7" i="29"/>
  <c r="EL14" i="29" s="1"/>
  <c r="EA7" i="27"/>
  <c r="EA5" i="27" s="1"/>
  <c r="ES15" i="32" l="1"/>
  <c r="ES16" i="32"/>
  <c r="EU4" i="32"/>
  <c r="ET5" i="32"/>
  <c r="ET8" i="32" s="1"/>
  <c r="EG5" i="31"/>
  <c r="EG8" i="31" s="1"/>
  <c r="EH4" i="31"/>
  <c r="EM4" i="29"/>
  <c r="EL5" i="29"/>
  <c r="EL8" i="29" s="1"/>
  <c r="EB4" i="27"/>
  <c r="EA14" i="27"/>
  <c r="EG15" i="31" l="1"/>
  <c r="EG16" i="31"/>
  <c r="EL15" i="29"/>
  <c r="EL16" i="29"/>
  <c r="ET15" i="32"/>
  <c r="ET16" i="32"/>
  <c r="EU7" i="32"/>
  <c r="EU14" i="32" s="1"/>
  <c r="EH7" i="31"/>
  <c r="EH14" i="31" s="1"/>
  <c r="EM7" i="29"/>
  <c r="EM14" i="29" s="1"/>
  <c r="EB7" i="27"/>
  <c r="EB5" i="27" s="1"/>
  <c r="EU5" i="32" l="1"/>
  <c r="EU8" i="32" s="1"/>
  <c r="EV4" i="32"/>
  <c r="EH5" i="31"/>
  <c r="EH8" i="31" s="1"/>
  <c r="EI4" i="31"/>
  <c r="EN4" i="29"/>
  <c r="EM5" i="29"/>
  <c r="EM8" i="29" s="1"/>
  <c r="EC4" i="27"/>
  <c r="EB14" i="27"/>
  <c r="EU15" i="32" l="1"/>
  <c r="EU16" i="32"/>
  <c r="EH15" i="31"/>
  <c r="EH16" i="31"/>
  <c r="EM15" i="29"/>
  <c r="EM16" i="29"/>
  <c r="EV7" i="32"/>
  <c r="EV14" i="32" s="1"/>
  <c r="EI7" i="31"/>
  <c r="EI14" i="31" s="1"/>
  <c r="EN7" i="29"/>
  <c r="EN14" i="29" s="1"/>
  <c r="EC7" i="27"/>
  <c r="EC5" i="27" s="1"/>
  <c r="EV5" i="32" l="1"/>
  <c r="EV8" i="32" s="1"/>
  <c r="EW4" i="32"/>
  <c r="EI5" i="31"/>
  <c r="EI8" i="31" s="1"/>
  <c r="EJ4" i="31"/>
  <c r="EO4" i="29"/>
  <c r="EN5" i="29"/>
  <c r="EN8" i="29" s="1"/>
  <c r="ED4" i="27"/>
  <c r="EC14" i="27"/>
  <c r="EV15" i="32" l="1"/>
  <c r="EV16" i="32"/>
  <c r="EI15" i="31"/>
  <c r="EI16" i="31"/>
  <c r="EN15" i="29"/>
  <c r="EN16" i="29"/>
  <c r="EW7" i="32"/>
  <c r="EW14" i="32" s="1"/>
  <c r="EJ7" i="31"/>
  <c r="EJ14" i="31" s="1"/>
  <c r="EO7" i="29"/>
  <c r="EO14" i="29" s="1"/>
  <c r="ED7" i="27"/>
  <c r="ED5" i="27" s="1"/>
  <c r="EW5" i="32" l="1"/>
  <c r="EW8" i="32" s="1"/>
  <c r="EX4" i="32"/>
  <c r="EJ5" i="31"/>
  <c r="EJ8" i="31" s="1"/>
  <c r="EK4" i="31"/>
  <c r="EO5" i="29"/>
  <c r="EO8" i="29" s="1"/>
  <c r="EP4" i="29"/>
  <c r="EE4" i="27"/>
  <c r="ED14" i="27"/>
  <c r="EW15" i="32" l="1"/>
  <c r="EW16" i="32"/>
  <c r="EO15" i="29"/>
  <c r="EO16" i="29"/>
  <c r="EJ15" i="31"/>
  <c r="EJ16" i="31"/>
  <c r="EX7" i="32"/>
  <c r="EX14" i="32" s="1"/>
  <c r="EK7" i="31"/>
  <c r="EK14" i="31" s="1"/>
  <c r="EP7" i="29"/>
  <c r="EP14" i="29" s="1"/>
  <c r="EE7" i="27"/>
  <c r="EE5" i="27" s="1"/>
  <c r="EY4" i="32" l="1"/>
  <c r="EX5" i="32"/>
  <c r="EX8" i="32" s="1"/>
  <c r="EL4" i="31"/>
  <c r="EK5" i="31"/>
  <c r="EK8" i="31" s="1"/>
  <c r="EQ4" i="29"/>
  <c r="EP5" i="29"/>
  <c r="EP8" i="29" s="1"/>
  <c r="EF4" i="27"/>
  <c r="EE14" i="27"/>
  <c r="EK15" i="31" l="1"/>
  <c r="EK16" i="31"/>
  <c r="EP15" i="29"/>
  <c r="EP16" i="29"/>
  <c r="EX15" i="32"/>
  <c r="EX16" i="32"/>
  <c r="EY7" i="32"/>
  <c r="EY14" i="32" s="1"/>
  <c r="EL7" i="31"/>
  <c r="EL14" i="31" s="1"/>
  <c r="EQ7" i="29"/>
  <c r="EQ14" i="29" s="1"/>
  <c r="EF7" i="27"/>
  <c r="EF5" i="27" s="1"/>
  <c r="EY5" i="32" l="1"/>
  <c r="EY8" i="32" s="1"/>
  <c r="EZ4" i="32"/>
  <c r="EM4" i="31"/>
  <c r="EL5" i="31"/>
  <c r="EL8" i="31" s="1"/>
  <c r="EQ5" i="29"/>
  <c r="EQ8" i="29" s="1"/>
  <c r="ER4" i="29"/>
  <c r="EG4" i="27"/>
  <c r="EF14" i="27"/>
  <c r="EY15" i="32" l="1"/>
  <c r="EY16" i="32"/>
  <c r="EL15" i="31"/>
  <c r="EL16" i="31"/>
  <c r="EQ15" i="29"/>
  <c r="EQ16" i="29"/>
  <c r="EZ7" i="32"/>
  <c r="EZ14" i="32" s="1"/>
  <c r="EM7" i="31"/>
  <c r="EM14" i="31" s="1"/>
  <c r="ER7" i="29"/>
  <c r="ER14" i="29" s="1"/>
  <c r="EG7" i="27"/>
  <c r="EG5" i="27" s="1"/>
  <c r="FA4" i="32" l="1"/>
  <c r="EZ5" i="32"/>
  <c r="EZ8" i="32" s="1"/>
  <c r="EM5" i="31"/>
  <c r="EM8" i="31" s="1"/>
  <c r="EN4" i="31"/>
  <c r="ER5" i="29"/>
  <c r="ER8" i="29" s="1"/>
  <c r="ES4" i="29"/>
  <c r="EH4" i="27"/>
  <c r="EG14" i="27"/>
  <c r="EZ15" i="32" l="1"/>
  <c r="EZ16" i="32"/>
  <c r="ER15" i="29"/>
  <c r="ER16" i="29"/>
  <c r="EM15" i="31"/>
  <c r="EM16" i="31"/>
  <c r="FA7" i="32"/>
  <c r="FA14" i="32" s="1"/>
  <c r="EN7" i="31"/>
  <c r="EN14" i="31" s="1"/>
  <c r="ES7" i="29"/>
  <c r="ES14" i="29" s="1"/>
  <c r="EH7" i="27"/>
  <c r="EH5" i="27" s="1"/>
  <c r="FA5" i="32" l="1"/>
  <c r="FA8" i="32" s="1"/>
  <c r="FA15" i="32"/>
  <c r="FA16" i="32"/>
  <c r="FB4" i="32"/>
  <c r="FB7" i="32" s="1"/>
  <c r="FB14" i="32" s="1"/>
  <c r="EO4" i="31"/>
  <c r="EN5" i="31"/>
  <c r="EN8" i="31" s="1"/>
  <c r="ES5" i="29"/>
  <c r="ES8" i="29" s="1"/>
  <c r="ET4" i="29"/>
  <c r="EI4" i="27"/>
  <c r="EH14" i="27"/>
  <c r="EN15" i="31" l="1"/>
  <c r="EN16" i="31"/>
  <c r="ES15" i="29"/>
  <c r="ES16" i="29"/>
  <c r="FC4" i="32"/>
  <c r="FB5" i="32"/>
  <c r="FB8" i="32" s="1"/>
  <c r="EO7" i="31"/>
  <c r="EO14" i="31" s="1"/>
  <c r="ET7" i="29"/>
  <c r="ET14" i="29" s="1"/>
  <c r="EI7" i="27"/>
  <c r="EI5" i="27" s="1"/>
  <c r="FB15" i="32" l="1"/>
  <c r="FB16" i="32"/>
  <c r="FC7" i="32"/>
  <c r="FC14" i="32" s="1"/>
  <c r="EP4" i="31"/>
  <c r="EO5" i="31"/>
  <c r="EO8" i="31" s="1"/>
  <c r="ET5" i="29"/>
  <c r="ET8" i="29" s="1"/>
  <c r="EU4" i="29"/>
  <c r="EJ4" i="27"/>
  <c r="EI14" i="27"/>
  <c r="FD4" i="32" l="1"/>
  <c r="FD7" i="32" s="1"/>
  <c r="FD14" i="32" s="1"/>
  <c r="ET15" i="29"/>
  <c r="ET16" i="29"/>
  <c r="EO15" i="31"/>
  <c r="EO16" i="31"/>
  <c r="FC5" i="32"/>
  <c r="FC8" i="32" s="1"/>
  <c r="FE4" i="32"/>
  <c r="EP7" i="31"/>
  <c r="EP14" i="31" s="1"/>
  <c r="EU7" i="29"/>
  <c r="EU14" i="29" s="1"/>
  <c r="EJ7" i="27"/>
  <c r="EJ5" i="27" s="1"/>
  <c r="FD5" i="32" l="1"/>
  <c r="FD8" i="32" s="1"/>
  <c r="FC15" i="32"/>
  <c r="FC16" i="32"/>
  <c r="FD15" i="32"/>
  <c r="FD16" i="32"/>
  <c r="FE7" i="32"/>
  <c r="FE14" i="32" s="1"/>
  <c r="EQ4" i="31"/>
  <c r="EP5" i="31"/>
  <c r="EP8" i="31" s="1"/>
  <c r="EU5" i="29"/>
  <c r="EU8" i="29" s="1"/>
  <c r="EV4" i="29"/>
  <c r="EK4" i="27"/>
  <c r="EJ14" i="27"/>
  <c r="FF4" i="32" l="1"/>
  <c r="EP15" i="31"/>
  <c r="EP16" i="31"/>
  <c r="EU15" i="29"/>
  <c r="EU16" i="29"/>
  <c r="FF7" i="32"/>
  <c r="FF14" i="32" s="1"/>
  <c r="FE5" i="32"/>
  <c r="FE8" i="32" s="1"/>
  <c r="EQ7" i="31"/>
  <c r="EQ14" i="31" s="1"/>
  <c r="EV7" i="29"/>
  <c r="EV14" i="29" s="1"/>
  <c r="EK7" i="27"/>
  <c r="EK5" i="27" s="1"/>
  <c r="FE15" i="32" l="1"/>
  <c r="FE16" i="32"/>
  <c r="FF5" i="32"/>
  <c r="FF8" i="32" s="1"/>
  <c r="FG4" i="32"/>
  <c r="EQ5" i="31"/>
  <c r="EQ8" i="31" s="1"/>
  <c r="ER4" i="31"/>
  <c r="EV5" i="29"/>
  <c r="EV8" i="29" s="1"/>
  <c r="EW4" i="29"/>
  <c r="EL4" i="27"/>
  <c r="EK14" i="27"/>
  <c r="EV15" i="29" l="1"/>
  <c r="EV16" i="29"/>
  <c r="EQ15" i="31"/>
  <c r="EQ16" i="31"/>
  <c r="FF15" i="32"/>
  <c r="FF16" i="32"/>
  <c r="FG7" i="32"/>
  <c r="FG14" i="32" s="1"/>
  <c r="ER7" i="31"/>
  <c r="ER14" i="31" s="1"/>
  <c r="EW7" i="29"/>
  <c r="EW14" i="29" s="1"/>
  <c r="EL7" i="27"/>
  <c r="EM4" i="27" s="1"/>
  <c r="EL5" i="27" l="1"/>
  <c r="FG5" i="32"/>
  <c r="FG8" i="32" s="1"/>
  <c r="FH4" i="32"/>
  <c r="ES4" i="31"/>
  <c r="ER5" i="31"/>
  <c r="ER8" i="31" s="1"/>
  <c r="EX4" i="29"/>
  <c r="EW5" i="29"/>
  <c r="EW8" i="29" s="1"/>
  <c r="EL14" i="27"/>
  <c r="EM7" i="27"/>
  <c r="EM14" i="27" s="1"/>
  <c r="EW15" i="29" l="1"/>
  <c r="EW16" i="29"/>
  <c r="EM5" i="27"/>
  <c r="ER15" i="31"/>
  <c r="ER16" i="31"/>
  <c r="FG15" i="32"/>
  <c r="FG16" i="32"/>
  <c r="FH7" i="32"/>
  <c r="FH14" i="32" s="1"/>
  <c r="ES7" i="31"/>
  <c r="ES14" i="31" s="1"/>
  <c r="EX7" i="29"/>
  <c r="EX14" i="29" s="1"/>
  <c r="EN4" i="27"/>
  <c r="FI4" i="32" l="1"/>
  <c r="FI7" i="32" s="1"/>
  <c r="FI14" i="32" s="1"/>
  <c r="FH5" i="32"/>
  <c r="FH8" i="32" s="1"/>
  <c r="ET4" i="31"/>
  <c r="ES5" i="31"/>
  <c r="ES8" i="31" s="1"/>
  <c r="EX5" i="29"/>
  <c r="EX8" i="29" s="1"/>
  <c r="EY4" i="29"/>
  <c r="EN7" i="27"/>
  <c r="EN5" i="27" s="1"/>
  <c r="ES15" i="31" l="1"/>
  <c r="ES16" i="31"/>
  <c r="FH15" i="32"/>
  <c r="FH16" i="32"/>
  <c r="EX15" i="29"/>
  <c r="EX16" i="29"/>
  <c r="FJ4" i="32"/>
  <c r="FI5" i="32"/>
  <c r="FI8" i="32" s="1"/>
  <c r="ET7" i="31"/>
  <c r="ET14" i="31" s="1"/>
  <c r="EY7" i="29"/>
  <c r="EY14" i="29" s="1"/>
  <c r="EO4" i="27"/>
  <c r="EN14" i="27"/>
  <c r="FI15" i="32" l="1"/>
  <c r="FI16" i="32"/>
  <c r="FJ7" i="32"/>
  <c r="FJ14" i="32" s="1"/>
  <c r="EU4" i="31"/>
  <c r="ET5" i="31"/>
  <c r="ET8" i="31" s="1"/>
  <c r="EY5" i="29"/>
  <c r="EY8" i="29" s="1"/>
  <c r="EZ4" i="29"/>
  <c r="EO7" i="27"/>
  <c r="EP4" i="27" s="1"/>
  <c r="EY15" i="29" l="1"/>
  <c r="EY16" i="29"/>
  <c r="ET15" i="31"/>
  <c r="ET16" i="31"/>
  <c r="EO5" i="27"/>
  <c r="FJ5" i="32"/>
  <c r="FJ8" i="32" s="1"/>
  <c r="FK4" i="32"/>
  <c r="EU7" i="31"/>
  <c r="EU14" i="31" s="1"/>
  <c r="EZ7" i="29"/>
  <c r="EZ14" i="29" s="1"/>
  <c r="EO14" i="27"/>
  <c r="EP7" i="27"/>
  <c r="EP5" i="27" s="1"/>
  <c r="FJ15" i="32" l="1"/>
  <c r="FJ16" i="32"/>
  <c r="FK7" i="32"/>
  <c r="FK14" i="32" s="1"/>
  <c r="EU5" i="31"/>
  <c r="EU8" i="31" s="1"/>
  <c r="EV4" i="31"/>
  <c r="FA4" i="29"/>
  <c r="EZ5" i="29"/>
  <c r="EZ8" i="29" s="1"/>
  <c r="EQ4" i="27"/>
  <c r="EP14" i="27"/>
  <c r="EU15" i="31" l="1"/>
  <c r="EU16" i="31"/>
  <c r="EZ15" i="29"/>
  <c r="EZ16" i="29"/>
  <c r="FL4" i="32"/>
  <c r="FK5" i="32"/>
  <c r="FK8" i="32" s="1"/>
  <c r="EV7" i="31"/>
  <c r="EV14" i="31" s="1"/>
  <c r="FA7" i="29"/>
  <c r="FA14" i="29" s="1"/>
  <c r="EQ7" i="27"/>
  <c r="EQ5" i="27" s="1"/>
  <c r="FK15" i="32" l="1"/>
  <c r="FK16" i="32"/>
  <c r="FL7" i="32"/>
  <c r="FL14" i="32" s="1"/>
  <c r="EW4" i="31"/>
  <c r="EV5" i="31"/>
  <c r="EV8" i="31" s="1"/>
  <c r="FA5" i="29"/>
  <c r="FA8" i="29" s="1"/>
  <c r="FB4" i="29"/>
  <c r="ER4" i="27"/>
  <c r="EQ14" i="27"/>
  <c r="EV15" i="31" l="1"/>
  <c r="EV16" i="31"/>
  <c r="FA15" i="29"/>
  <c r="FA16" i="29"/>
  <c r="FL5" i="32"/>
  <c r="FL8" i="32" s="1"/>
  <c r="FM4" i="32"/>
  <c r="EW7" i="31"/>
  <c r="EW14" i="31" s="1"/>
  <c r="FB7" i="29"/>
  <c r="FB14" i="29" s="1"/>
  <c r="ER7" i="27"/>
  <c r="ER5" i="27" s="1"/>
  <c r="FL15" i="32" l="1"/>
  <c r="FL16" i="32"/>
  <c r="FM7" i="32"/>
  <c r="FM14" i="32" s="1"/>
  <c r="EW5" i="31"/>
  <c r="EW8" i="31" s="1"/>
  <c r="EX4" i="31"/>
  <c r="FC4" i="29"/>
  <c r="FB5" i="29"/>
  <c r="FB8" i="29" s="1"/>
  <c r="ES4" i="27"/>
  <c r="ER14" i="27"/>
  <c r="EW15" i="31" l="1"/>
  <c r="EW16" i="31"/>
  <c r="FB15" i="29"/>
  <c r="FB16" i="29"/>
  <c r="FN4" i="32"/>
  <c r="FN7" i="32" s="1"/>
  <c r="FN14" i="32" s="1"/>
  <c r="FM5" i="32"/>
  <c r="FM8" i="32" s="1"/>
  <c r="EX7" i="31"/>
  <c r="EX14" i="31" s="1"/>
  <c r="FC7" i="29"/>
  <c r="FC14" i="29" s="1"/>
  <c r="ES7" i="27"/>
  <c r="ES5" i="27" s="1"/>
  <c r="FM15" i="32" l="1"/>
  <c r="FM16" i="32"/>
  <c r="FO4" i="32"/>
  <c r="FN5" i="32"/>
  <c r="FN8" i="32" s="1"/>
  <c r="EX5" i="31"/>
  <c r="EX8" i="31" s="1"/>
  <c r="EY4" i="31"/>
  <c r="FC5" i="29"/>
  <c r="FC8" i="29" s="1"/>
  <c r="FD4" i="29"/>
  <c r="ET4" i="27"/>
  <c r="ES14" i="27"/>
  <c r="EX15" i="31" l="1"/>
  <c r="EX16" i="31"/>
  <c r="FC15" i="29"/>
  <c r="FC16" i="29"/>
  <c r="FN15" i="32"/>
  <c r="FN16" i="32"/>
  <c r="FO7" i="32"/>
  <c r="FO14" i="32" s="1"/>
  <c r="EY7" i="31"/>
  <c r="EY14" i="31" s="1"/>
  <c r="FD7" i="29"/>
  <c r="FD14" i="29" s="1"/>
  <c r="ET7" i="27"/>
  <c r="ET5" i="27" s="1"/>
  <c r="FP4" i="32" l="1"/>
  <c r="FP7" i="32" s="1"/>
  <c r="FP14" i="32" s="1"/>
  <c r="FO5" i="32"/>
  <c r="FO8" i="32" s="1"/>
  <c r="EY5" i="31"/>
  <c r="EY8" i="31" s="1"/>
  <c r="EZ4" i="31"/>
  <c r="FD5" i="29"/>
  <c r="FD8" i="29" s="1"/>
  <c r="FE4" i="29"/>
  <c r="EU4" i="27"/>
  <c r="ET14" i="27"/>
  <c r="EY15" i="31" l="1"/>
  <c r="EY16" i="31"/>
  <c r="FO15" i="32"/>
  <c r="FO16" i="32"/>
  <c r="FD15" i="29"/>
  <c r="FD16" i="29"/>
  <c r="FQ4" i="32"/>
  <c r="FQ7" i="32" s="1"/>
  <c r="FQ14" i="32" s="1"/>
  <c r="FP5" i="32"/>
  <c r="FP8" i="32" s="1"/>
  <c r="EZ7" i="31"/>
  <c r="EZ14" i="31" s="1"/>
  <c r="FE7" i="29"/>
  <c r="FE14" i="29" s="1"/>
  <c r="EU7" i="27"/>
  <c r="EU5" i="27" s="1"/>
  <c r="FP15" i="32" l="1"/>
  <c r="FP16" i="32"/>
  <c r="FQ5" i="32"/>
  <c r="FQ8" i="32" s="1"/>
  <c r="FR4" i="32"/>
  <c r="EZ5" i="31"/>
  <c r="EZ8" i="31" s="1"/>
  <c r="FA4" i="31"/>
  <c r="FE5" i="29"/>
  <c r="FE8" i="29" s="1"/>
  <c r="FF4" i="29"/>
  <c r="EV4" i="27"/>
  <c r="EU14" i="27"/>
  <c r="FE15" i="29" l="1"/>
  <c r="FE16" i="29"/>
  <c r="EZ15" i="31"/>
  <c r="EZ16" i="31"/>
  <c r="FQ15" i="32"/>
  <c r="FQ16" i="32"/>
  <c r="FR7" i="32"/>
  <c r="FR14" i="32" s="1"/>
  <c r="FA7" i="31"/>
  <c r="FA14" i="31" s="1"/>
  <c r="FF7" i="29"/>
  <c r="FF14" i="29" s="1"/>
  <c r="EV7" i="27"/>
  <c r="EV5" i="27" s="1"/>
  <c r="FR5" i="32" l="1"/>
  <c r="FR8" i="32" s="1"/>
  <c r="FR15" i="32" s="1"/>
  <c r="FR16" i="32"/>
  <c r="FS4" i="32"/>
  <c r="FB4" i="31"/>
  <c r="FA5" i="31"/>
  <c r="FA8" i="31" s="1"/>
  <c r="FF5" i="29"/>
  <c r="FF8" i="29" s="1"/>
  <c r="FG4" i="29"/>
  <c r="EW4" i="27"/>
  <c r="EV14" i="27"/>
  <c r="FA15" i="31" l="1"/>
  <c r="FA16" i="31"/>
  <c r="FF15" i="29"/>
  <c r="FF16" i="29"/>
  <c r="FS7" i="32"/>
  <c r="FS14" i="32" s="1"/>
  <c r="FB7" i="31"/>
  <c r="FB14" i="31" s="1"/>
  <c r="FG7" i="29"/>
  <c r="FG14" i="29" s="1"/>
  <c r="EW7" i="27"/>
  <c r="EW5" i="27" s="1"/>
  <c r="FT4" i="32" l="1"/>
  <c r="FT7" i="32" s="1"/>
  <c r="FT14" i="32" s="1"/>
  <c r="FS5" i="32"/>
  <c r="FS8" i="32" s="1"/>
  <c r="FC4" i="31"/>
  <c r="FB5" i="31"/>
  <c r="FB8" i="31" s="1"/>
  <c r="FG5" i="29"/>
  <c r="FG8" i="29" s="1"/>
  <c r="FH4" i="29"/>
  <c r="EX4" i="27"/>
  <c r="EW14" i="27"/>
  <c r="FG15" i="29" l="1"/>
  <c r="FG16" i="29"/>
  <c r="FS15" i="32"/>
  <c r="FS16" i="32"/>
  <c r="FU4" i="32"/>
  <c r="FB15" i="31"/>
  <c r="FB16" i="31"/>
  <c r="FU7" i="32"/>
  <c r="FU14" i="32" s="1"/>
  <c r="FT5" i="32"/>
  <c r="FT8" i="32" s="1"/>
  <c r="FC7" i="31"/>
  <c r="FC14" i="31" s="1"/>
  <c r="FH7" i="29"/>
  <c r="FH14" i="29" s="1"/>
  <c r="EX7" i="27"/>
  <c r="EX5" i="27" s="1"/>
  <c r="FT15" i="32" l="1"/>
  <c r="FT16" i="32"/>
  <c r="FV4" i="32"/>
  <c r="FU5" i="32"/>
  <c r="FU8" i="32" s="1"/>
  <c r="FC5" i="31"/>
  <c r="FC8" i="31" s="1"/>
  <c r="FD4" i="31"/>
  <c r="FH5" i="29"/>
  <c r="FH8" i="29" s="1"/>
  <c r="FI4" i="29"/>
  <c r="EY4" i="27"/>
  <c r="EX14" i="27"/>
  <c r="FH15" i="29" l="1"/>
  <c r="FH16" i="29"/>
  <c r="FU15" i="32"/>
  <c r="FU16" i="32"/>
  <c r="FC15" i="31"/>
  <c r="FC16" i="31"/>
  <c r="FV7" i="32"/>
  <c r="FV14" i="32" s="1"/>
  <c r="FD7" i="31"/>
  <c r="FD14" i="31" s="1"/>
  <c r="FI7" i="29"/>
  <c r="FI14" i="29" s="1"/>
  <c r="EY7" i="27"/>
  <c r="EY5" i="27" s="1"/>
  <c r="FW4" i="32" l="1"/>
  <c r="FW7" i="32" s="1"/>
  <c r="FW14" i="32" s="1"/>
  <c r="FV5" i="32"/>
  <c r="FV8" i="32" s="1"/>
  <c r="FE4" i="31"/>
  <c r="FD5" i="31"/>
  <c r="FD8" i="31" s="1"/>
  <c r="FI5" i="29"/>
  <c r="FI8" i="29" s="1"/>
  <c r="FJ4" i="29"/>
  <c r="EZ4" i="27"/>
  <c r="EY14" i="27"/>
  <c r="FI15" i="29" l="1"/>
  <c r="FI16" i="29"/>
  <c r="FV15" i="32"/>
  <c r="FV16" i="32"/>
  <c r="FD15" i="31"/>
  <c r="FD16" i="31"/>
  <c r="FX4" i="32"/>
  <c r="FW5" i="32"/>
  <c r="FW8" i="32" s="1"/>
  <c r="FE7" i="31"/>
  <c r="FE14" i="31" s="1"/>
  <c r="FJ7" i="29"/>
  <c r="FJ14" i="29" s="1"/>
  <c r="EZ7" i="27"/>
  <c r="EZ5" i="27" s="1"/>
  <c r="FW15" i="32" l="1"/>
  <c r="FW16" i="32"/>
  <c r="FX7" i="32"/>
  <c r="FX14" i="32" s="1"/>
  <c r="FE5" i="31"/>
  <c r="FE8" i="31" s="1"/>
  <c r="FF4" i="31"/>
  <c r="FJ5" i="29"/>
  <c r="FJ8" i="29" s="1"/>
  <c r="FK4" i="29"/>
  <c r="FA4" i="27"/>
  <c r="EZ14" i="27"/>
  <c r="FJ15" i="29" l="1"/>
  <c r="FJ16" i="29"/>
  <c r="FE15" i="31"/>
  <c r="FE16" i="31"/>
  <c r="FY4" i="32"/>
  <c r="FX5" i="32"/>
  <c r="FX8" i="32" s="1"/>
  <c r="FF7" i="31"/>
  <c r="FF14" i="31" s="1"/>
  <c r="FK7" i="29"/>
  <c r="FK14" i="29" s="1"/>
  <c r="FA7" i="27"/>
  <c r="FA5" i="27" s="1"/>
  <c r="FX15" i="32" l="1"/>
  <c r="FX16" i="32"/>
  <c r="FY7" i="32"/>
  <c r="FY14" i="32" s="1"/>
  <c r="FF5" i="31"/>
  <c r="FF8" i="31" s="1"/>
  <c r="FG4" i="31"/>
  <c r="FL4" i="29"/>
  <c r="FK5" i="29"/>
  <c r="FK8" i="29" s="1"/>
  <c r="FB4" i="27"/>
  <c r="FA14" i="27"/>
  <c r="FF15" i="31" l="1"/>
  <c r="FF16" i="31"/>
  <c r="FK15" i="29"/>
  <c r="FK16" i="29"/>
  <c r="FY5" i="32"/>
  <c r="FY8" i="32" s="1"/>
  <c r="FZ4" i="32"/>
  <c r="FG7" i="31"/>
  <c r="FG14" i="31" s="1"/>
  <c r="FL7" i="29"/>
  <c r="FL14" i="29" s="1"/>
  <c r="FB7" i="27"/>
  <c r="FB5" i="27" s="1"/>
  <c r="FY15" i="32" l="1"/>
  <c r="FY16" i="32"/>
  <c r="FZ7" i="32"/>
  <c r="FZ14" i="32" s="1"/>
  <c r="FH4" i="31"/>
  <c r="FG5" i="31"/>
  <c r="FG8" i="31" s="1"/>
  <c r="FL5" i="29"/>
  <c r="FL8" i="29" s="1"/>
  <c r="FM4" i="29"/>
  <c r="FC4" i="27"/>
  <c r="FB14" i="27"/>
  <c r="FL15" i="29" l="1"/>
  <c r="FL16" i="29"/>
  <c r="FG15" i="31"/>
  <c r="FG16" i="31"/>
  <c r="GA4" i="32"/>
  <c r="FZ5" i="32"/>
  <c r="FZ8" i="32" s="1"/>
  <c r="FH7" i="31"/>
  <c r="FH14" i="31" s="1"/>
  <c r="FM7" i="29"/>
  <c r="FM14" i="29" s="1"/>
  <c r="FC7" i="27"/>
  <c r="FC5" i="27" s="1"/>
  <c r="FZ15" i="32" l="1"/>
  <c r="FZ16" i="32"/>
  <c r="GA7" i="32"/>
  <c r="GA14" i="32" s="1"/>
  <c r="FI4" i="31"/>
  <c r="FH5" i="31"/>
  <c r="FH8" i="31" s="1"/>
  <c r="FM5" i="29"/>
  <c r="FM8" i="29" s="1"/>
  <c r="FN4" i="29"/>
  <c r="FD4" i="27"/>
  <c r="FC14" i="27"/>
  <c r="GB4" i="32" l="1"/>
  <c r="GB7" i="32" s="1"/>
  <c r="GB14" i="32" s="1"/>
  <c r="FH15" i="31"/>
  <c r="FH16" i="31"/>
  <c r="FM15" i="29"/>
  <c r="FM16" i="29"/>
  <c r="GA5" i="32"/>
  <c r="GA8" i="32" s="1"/>
  <c r="FI7" i="31"/>
  <c r="FI14" i="31" s="1"/>
  <c r="FN7" i="29"/>
  <c r="FN14" i="29" s="1"/>
  <c r="FD7" i="27"/>
  <c r="FD5" i="27" s="1"/>
  <c r="GA15" i="32" l="1"/>
  <c r="GA16" i="32"/>
  <c r="GC4" i="32"/>
  <c r="GB5" i="32"/>
  <c r="GB8" i="32" s="1"/>
  <c r="FJ4" i="31"/>
  <c r="FI5" i="31"/>
  <c r="FI8" i="31" s="1"/>
  <c r="FN5" i="29"/>
  <c r="FN8" i="29" s="1"/>
  <c r="FO4" i="29"/>
  <c r="FE4" i="27"/>
  <c r="FD14" i="27"/>
  <c r="FN15" i="29" l="1"/>
  <c r="FN16" i="29"/>
  <c r="GB15" i="32"/>
  <c r="GB16" i="32"/>
  <c r="FI15" i="31"/>
  <c r="FI16" i="31"/>
  <c r="GC7" i="32"/>
  <c r="GC14" i="32" s="1"/>
  <c r="FJ7" i="31"/>
  <c r="FJ14" i="31" s="1"/>
  <c r="FO7" i="29"/>
  <c r="FO14" i="29" s="1"/>
  <c r="FE7" i="27"/>
  <c r="FE5" i="27" s="1"/>
  <c r="GD4" i="32" l="1"/>
  <c r="GC5" i="32"/>
  <c r="GC8" i="32" s="1"/>
  <c r="FK4" i="31"/>
  <c r="FJ5" i="31"/>
  <c r="FJ8" i="31" s="1"/>
  <c r="FO5" i="29"/>
  <c r="FO8" i="29" s="1"/>
  <c r="FP4" i="29"/>
  <c r="FF4" i="27"/>
  <c r="FE14" i="27"/>
  <c r="FJ15" i="31" l="1"/>
  <c r="FJ16" i="31"/>
  <c r="FO15" i="29"/>
  <c r="FO16" i="29"/>
  <c r="GC15" i="32"/>
  <c r="GC16" i="32"/>
  <c r="GD7" i="32"/>
  <c r="GD14" i="32" s="1"/>
  <c r="FK7" i="31"/>
  <c r="FK14" i="31" s="1"/>
  <c r="FP7" i="29"/>
  <c r="FP14" i="29" s="1"/>
  <c r="FF7" i="27"/>
  <c r="FG4" i="27" s="1"/>
  <c r="GE4" i="32" l="1"/>
  <c r="GE7" i="32" s="1"/>
  <c r="GE14" i="32" s="1"/>
  <c r="FF5" i="27"/>
  <c r="GD5" i="32"/>
  <c r="GD8" i="32" s="1"/>
  <c r="FK5" i="31"/>
  <c r="FK8" i="31" s="1"/>
  <c r="FL4" i="31"/>
  <c r="FP5" i="29"/>
  <c r="FP8" i="29" s="1"/>
  <c r="FQ4" i="29"/>
  <c r="FF14" i="27"/>
  <c r="FG7" i="27"/>
  <c r="FG5" i="27" s="1"/>
  <c r="GF4" i="32" l="1"/>
  <c r="GF7" i="32" s="1"/>
  <c r="GF14" i="32" s="1"/>
  <c r="GE5" i="32"/>
  <c r="GE8" i="32" s="1"/>
  <c r="GE15" i="32" s="1"/>
  <c r="FK15" i="31"/>
  <c r="FK16" i="31"/>
  <c r="GD15" i="32"/>
  <c r="GD16" i="32"/>
  <c r="FP15" i="29"/>
  <c r="FP16" i="29"/>
  <c r="GE16" i="32"/>
  <c r="FL7" i="31"/>
  <c r="FL14" i="31" s="1"/>
  <c r="FQ7" i="29"/>
  <c r="FQ14" i="29" s="1"/>
  <c r="FH4" i="27"/>
  <c r="FG14" i="27"/>
  <c r="GF5" i="32" l="1"/>
  <c r="GF8" i="32" s="1"/>
  <c r="GG4" i="32"/>
  <c r="FL5" i="31"/>
  <c r="FL8" i="31" s="1"/>
  <c r="FM4" i="31"/>
  <c r="FQ5" i="29"/>
  <c r="FQ8" i="29" s="1"/>
  <c r="FR4" i="29"/>
  <c r="FH7" i="27"/>
  <c r="FH5" i="27" s="1"/>
  <c r="FQ15" i="29" l="1"/>
  <c r="FQ16" i="29"/>
  <c r="FL15" i="31"/>
  <c r="FL16" i="31"/>
  <c r="GF15" i="32"/>
  <c r="GF16" i="32"/>
  <c r="GG7" i="32"/>
  <c r="GG14" i="32" s="1"/>
  <c r="FM7" i="31"/>
  <c r="FM14" i="31" s="1"/>
  <c r="FR7" i="29"/>
  <c r="FR14" i="29" s="1"/>
  <c r="FI4" i="27"/>
  <c r="FH14" i="27"/>
  <c r="GH4" i="32" l="1"/>
  <c r="GG5" i="32"/>
  <c r="GG8" i="32" s="1"/>
  <c r="FN4" i="31"/>
  <c r="FM5" i="31"/>
  <c r="FM8" i="31" s="1"/>
  <c r="FS4" i="29"/>
  <c r="FR5" i="29"/>
  <c r="FR8" i="29" s="1"/>
  <c r="FI7" i="27"/>
  <c r="FI5" i="27" s="1"/>
  <c r="FR15" i="29" l="1"/>
  <c r="FR16" i="29"/>
  <c r="FM15" i="31"/>
  <c r="FM16" i="31"/>
  <c r="GG15" i="32"/>
  <c r="GG16" i="32"/>
  <c r="GH7" i="32"/>
  <c r="GH14" i="32" s="1"/>
  <c r="FN7" i="31"/>
  <c r="FN14" i="31" s="1"/>
  <c r="FS7" i="29"/>
  <c r="FS14" i="29" s="1"/>
  <c r="FJ4" i="27"/>
  <c r="FI14" i="27"/>
  <c r="GH5" i="32" l="1"/>
  <c r="GH8" i="32" s="1"/>
  <c r="GI4" i="32"/>
  <c r="FO4" i="31"/>
  <c r="FN5" i="31"/>
  <c r="FN8" i="31" s="1"/>
  <c r="FS5" i="29"/>
  <c r="FS8" i="29" s="1"/>
  <c r="FT4" i="29"/>
  <c r="FJ7" i="27"/>
  <c r="FJ5" i="27" s="1"/>
  <c r="FS15" i="29" l="1"/>
  <c r="FS16" i="29"/>
  <c r="FN15" i="31"/>
  <c r="FN16" i="31"/>
  <c r="GH15" i="32"/>
  <c r="GH16" i="32"/>
  <c r="GI7" i="32"/>
  <c r="GI14" i="32" s="1"/>
  <c r="FO7" i="31"/>
  <c r="FO14" i="31" s="1"/>
  <c r="FT7" i="29"/>
  <c r="FT14" i="29" s="1"/>
  <c r="FK4" i="27"/>
  <c r="FJ14" i="27"/>
  <c r="GI5" i="32" l="1"/>
  <c r="GI8" i="32" s="1"/>
  <c r="GJ4" i="32"/>
  <c r="FO5" i="31"/>
  <c r="FO8" i="31" s="1"/>
  <c r="FP4" i="31"/>
  <c r="FT5" i="29"/>
  <c r="FT8" i="29" s="1"/>
  <c r="FU4" i="29"/>
  <c r="FK7" i="27"/>
  <c r="FK5" i="27" s="1"/>
  <c r="FT15" i="29" l="1"/>
  <c r="FT16" i="29"/>
  <c r="FO15" i="31"/>
  <c r="FO16" i="31"/>
  <c r="GI15" i="32"/>
  <c r="GI16" i="32"/>
  <c r="GJ7" i="32"/>
  <c r="GJ14" i="32" s="1"/>
  <c r="FP7" i="31"/>
  <c r="FP14" i="31" s="1"/>
  <c r="FU7" i="29"/>
  <c r="FU14" i="29" s="1"/>
  <c r="FL4" i="27"/>
  <c r="FK14" i="27"/>
  <c r="GJ5" i="32" l="1"/>
  <c r="GJ8" i="32" s="1"/>
  <c r="GK4" i="32"/>
  <c r="FQ4" i="31"/>
  <c r="FP5" i="31"/>
  <c r="FP8" i="31" s="1"/>
  <c r="FU5" i="29"/>
  <c r="FU8" i="29" s="1"/>
  <c r="FV4" i="29"/>
  <c r="FL7" i="27"/>
  <c r="FL5" i="27" s="1"/>
  <c r="FU15" i="29" l="1"/>
  <c r="FU16" i="29"/>
  <c r="GJ15" i="32"/>
  <c r="GJ16" i="32"/>
  <c r="FP15" i="31"/>
  <c r="FP16" i="31"/>
  <c r="GK7" i="32"/>
  <c r="GK14" i="32" s="1"/>
  <c r="FQ7" i="31"/>
  <c r="FQ14" i="31" s="1"/>
  <c r="FV7" i="29"/>
  <c r="FV14" i="29" s="1"/>
  <c r="FM4" i="27"/>
  <c r="FL14" i="27"/>
  <c r="GK5" i="32" l="1"/>
  <c r="GK8" i="32" s="1"/>
  <c r="GL4" i="32"/>
  <c r="FQ5" i="31"/>
  <c r="FQ8" i="31" s="1"/>
  <c r="FR4" i="31"/>
  <c r="FV5" i="29"/>
  <c r="FV8" i="29" s="1"/>
  <c r="FW4" i="29"/>
  <c r="FM7" i="27"/>
  <c r="FM5" i="27" s="1"/>
  <c r="FQ15" i="31" l="1"/>
  <c r="FQ16" i="31"/>
  <c r="FV15" i="29"/>
  <c r="FV16" i="29"/>
  <c r="GK15" i="32"/>
  <c r="GK16" i="32"/>
  <c r="GL7" i="32"/>
  <c r="GL14" i="32" s="1"/>
  <c r="FR7" i="31"/>
  <c r="FR14" i="31" s="1"/>
  <c r="FW7" i="29"/>
  <c r="FW14" i="29" s="1"/>
  <c r="FN4" i="27"/>
  <c r="FM14" i="27"/>
  <c r="GL5" i="32" l="1"/>
  <c r="GL8" i="32" s="1"/>
  <c r="GM4" i="32"/>
  <c r="FS4" i="31"/>
  <c r="FR5" i="31"/>
  <c r="FR8" i="31" s="1"/>
  <c r="FX4" i="29"/>
  <c r="FW5" i="29"/>
  <c r="FW8" i="29" s="1"/>
  <c r="FN7" i="27"/>
  <c r="FO4" i="27" s="1"/>
  <c r="GL15" i="32" l="1"/>
  <c r="GL16" i="32"/>
  <c r="FW15" i="29"/>
  <c r="FW16" i="29"/>
  <c r="FR15" i="31"/>
  <c r="FR16" i="31"/>
  <c r="FN5" i="27"/>
  <c r="GM7" i="32"/>
  <c r="GM14" i="32" s="1"/>
  <c r="FS7" i="31"/>
  <c r="FS14" i="31" s="1"/>
  <c r="FX7" i="29"/>
  <c r="FX14" i="29" s="1"/>
  <c r="FN14" i="27"/>
  <c r="FO7" i="27"/>
  <c r="FO5" i="27" s="1"/>
  <c r="GM5" i="32" l="1"/>
  <c r="GM8" i="32" s="1"/>
  <c r="GM15" i="32"/>
  <c r="GM16" i="32"/>
  <c r="GN4" i="32"/>
  <c r="FS5" i="31"/>
  <c r="FS8" i="31" s="1"/>
  <c r="FT4" i="31"/>
  <c r="FY4" i="29"/>
  <c r="FX5" i="29"/>
  <c r="FX8" i="29" s="1"/>
  <c r="FP4" i="27"/>
  <c r="FO14" i="27"/>
  <c r="FX15" i="29" l="1"/>
  <c r="FX16" i="29"/>
  <c r="FS15" i="31"/>
  <c r="FS16" i="31"/>
  <c r="GN7" i="32"/>
  <c r="GN14" i="32" s="1"/>
  <c r="FT7" i="31"/>
  <c r="FT14" i="31" s="1"/>
  <c r="FY7" i="29"/>
  <c r="FY14" i="29" s="1"/>
  <c r="FP7" i="27"/>
  <c r="FQ4" i="27" s="1"/>
  <c r="FP5" i="27" l="1"/>
  <c r="GO4" i="32"/>
  <c r="GO7" i="32" s="1"/>
  <c r="GO14" i="32" s="1"/>
  <c r="GN5" i="32"/>
  <c r="GN8" i="32" s="1"/>
  <c r="FU4" i="31"/>
  <c r="FT5" i="31"/>
  <c r="FT8" i="31" s="1"/>
  <c r="FY5" i="29"/>
  <c r="FY8" i="29" s="1"/>
  <c r="FZ4" i="29"/>
  <c r="FP14" i="27"/>
  <c r="FQ7" i="27"/>
  <c r="FQ5" i="27" s="1"/>
  <c r="FT15" i="31" l="1"/>
  <c r="FT16" i="31"/>
  <c r="GN15" i="32"/>
  <c r="GN16" i="32"/>
  <c r="FY15" i="29"/>
  <c r="FY16" i="29"/>
  <c r="GO5" i="32"/>
  <c r="GO8" i="32" s="1"/>
  <c r="GP4" i="32"/>
  <c r="FU7" i="31"/>
  <c r="FU14" i="31" s="1"/>
  <c r="FZ7" i="29"/>
  <c r="FZ14" i="29" s="1"/>
  <c r="FR4" i="27"/>
  <c r="FQ14" i="27"/>
  <c r="GO15" i="32" l="1"/>
  <c r="GO16" i="32"/>
  <c r="GP7" i="32"/>
  <c r="GP14" i="32" s="1"/>
  <c r="FV4" i="31"/>
  <c r="FU5" i="31"/>
  <c r="FU8" i="31" s="1"/>
  <c r="FZ5" i="29"/>
  <c r="FZ8" i="29" s="1"/>
  <c r="GA4" i="29"/>
  <c r="FR7" i="27"/>
  <c r="FS4" i="27" s="1"/>
  <c r="FU15" i="31" l="1"/>
  <c r="FU16" i="31"/>
  <c r="FZ15" i="29"/>
  <c r="FZ16" i="29"/>
  <c r="FR5" i="27"/>
  <c r="GP5" i="32"/>
  <c r="GP8" i="32" s="1"/>
  <c r="GQ4" i="32"/>
  <c r="FV7" i="31"/>
  <c r="FV14" i="31" s="1"/>
  <c r="GA7" i="29"/>
  <c r="GA14" i="29" s="1"/>
  <c r="FR14" i="27"/>
  <c r="FS7" i="27"/>
  <c r="FS14" i="27" s="1"/>
  <c r="GP15" i="32" l="1"/>
  <c r="GP16" i="32"/>
  <c r="FS5" i="27"/>
  <c r="GQ7" i="32"/>
  <c r="GQ14" i="32" s="1"/>
  <c r="FV5" i="31"/>
  <c r="FV8" i="31" s="1"/>
  <c r="FW4" i="31"/>
  <c r="GA5" i="29"/>
  <c r="GA8" i="29" s="1"/>
  <c r="GB4" i="29"/>
  <c r="FT4" i="27"/>
  <c r="GA15" i="29" l="1"/>
  <c r="GA16" i="29"/>
  <c r="FV15" i="31"/>
  <c r="FV16" i="31"/>
  <c r="GQ5" i="32"/>
  <c r="GQ8" i="32" s="1"/>
  <c r="GR4" i="32"/>
  <c r="FW7" i="31"/>
  <c r="FW14" i="31" s="1"/>
  <c r="GB7" i="29"/>
  <c r="GB14" i="29" s="1"/>
  <c r="FT7" i="27"/>
  <c r="FT5" i="27" s="1"/>
  <c r="GQ15" i="32" l="1"/>
  <c r="GQ16" i="32"/>
  <c r="GR7" i="32"/>
  <c r="GR14" i="32" s="1"/>
  <c r="FX4" i="31"/>
  <c r="FW5" i="31"/>
  <c r="FW8" i="31" s="1"/>
  <c r="GB5" i="29"/>
  <c r="GB8" i="29" s="1"/>
  <c r="GC4" i="29"/>
  <c r="FU4" i="27"/>
  <c r="FT14" i="27"/>
  <c r="FW15" i="31" l="1"/>
  <c r="FW16" i="31"/>
  <c r="GB15" i="29"/>
  <c r="GB16" i="29"/>
  <c r="GS4" i="32"/>
  <c r="GR5" i="32"/>
  <c r="GR8" i="32" s="1"/>
  <c r="FX7" i="31"/>
  <c r="FX14" i="31" s="1"/>
  <c r="GC7" i="29"/>
  <c r="GC14" i="29" s="1"/>
  <c r="FU7" i="27"/>
  <c r="FU5" i="27" s="1"/>
  <c r="GR15" i="32" l="1"/>
  <c r="GR16" i="32"/>
  <c r="GS7" i="32"/>
  <c r="GS14" i="32" s="1"/>
  <c r="FY4" i="31"/>
  <c r="FX5" i="31"/>
  <c r="FX8" i="31" s="1"/>
  <c r="GC5" i="29"/>
  <c r="GC8" i="29" s="1"/>
  <c r="GD4" i="29"/>
  <c r="FV4" i="27"/>
  <c r="FU14" i="27"/>
  <c r="GT4" i="32" l="1"/>
  <c r="GT7" i="32" s="1"/>
  <c r="GT14" i="32" s="1"/>
  <c r="FX15" i="31"/>
  <c r="FX16" i="31"/>
  <c r="GC15" i="29"/>
  <c r="GC16" i="29"/>
  <c r="GS5" i="32"/>
  <c r="GS8" i="32" s="1"/>
  <c r="FY7" i="31"/>
  <c r="FY14" i="31" s="1"/>
  <c r="GD7" i="29"/>
  <c r="GD14" i="29" s="1"/>
  <c r="FV7" i="27"/>
  <c r="FV5" i="27" s="1"/>
  <c r="GS15" i="32" l="1"/>
  <c r="GS16" i="32"/>
  <c r="GT5" i="32"/>
  <c r="GT8" i="32" s="1"/>
  <c r="GU4" i="32"/>
  <c r="FZ4" i="31"/>
  <c r="FY5" i="31"/>
  <c r="FY8" i="31" s="1"/>
  <c r="GE4" i="29"/>
  <c r="GE7" i="29" s="1"/>
  <c r="GE14" i="29" s="1"/>
  <c r="GD5" i="29"/>
  <c r="GD8" i="29" s="1"/>
  <c r="FW4" i="27"/>
  <c r="FV14" i="27"/>
  <c r="GD15" i="29" l="1"/>
  <c r="GD16" i="29"/>
  <c r="GT15" i="32"/>
  <c r="GT16" i="32"/>
  <c r="FY15" i="31"/>
  <c r="FY16" i="31"/>
  <c r="GU7" i="32"/>
  <c r="GU14" i="32" s="1"/>
  <c r="FZ7" i="31"/>
  <c r="FZ14" i="31" s="1"/>
  <c r="GE5" i="29"/>
  <c r="GE8" i="29" s="1"/>
  <c r="GF4" i="29"/>
  <c r="FW7" i="27"/>
  <c r="FW5" i="27" s="1"/>
  <c r="GE15" i="29" l="1"/>
  <c r="GE16" i="29"/>
  <c r="GU5" i="32"/>
  <c r="GU8" i="32" s="1"/>
  <c r="GV4" i="32"/>
  <c r="FZ5" i="31"/>
  <c r="FZ8" i="31" s="1"/>
  <c r="GA4" i="31"/>
  <c r="GF7" i="29"/>
  <c r="GF14" i="29" s="1"/>
  <c r="FX4" i="27"/>
  <c r="FW14" i="27"/>
  <c r="FZ15" i="31" l="1"/>
  <c r="FZ16" i="31"/>
  <c r="GU15" i="32"/>
  <c r="GU16" i="32"/>
  <c r="GV7" i="32"/>
  <c r="GV14" i="32" s="1"/>
  <c r="GA7" i="31"/>
  <c r="GA14" i="31" s="1"/>
  <c r="GG4" i="29"/>
  <c r="GF5" i="29"/>
  <c r="GF8" i="29" s="1"/>
  <c r="FX7" i="27"/>
  <c r="FX5" i="27" s="1"/>
  <c r="GF15" i="29" l="1"/>
  <c r="GF16" i="29"/>
  <c r="GW4" i="32"/>
  <c r="GV5" i="32"/>
  <c r="GV8" i="32" s="1"/>
  <c r="GA5" i="31"/>
  <c r="GA8" i="31" s="1"/>
  <c r="GB4" i="31"/>
  <c r="GG7" i="29"/>
  <c r="GG14" i="29" s="1"/>
  <c r="FY4" i="27"/>
  <c r="FX14" i="27"/>
  <c r="GA15" i="31" l="1"/>
  <c r="GA16" i="31"/>
  <c r="GV15" i="32"/>
  <c r="GV16" i="32"/>
  <c r="GW7" i="32"/>
  <c r="GW14" i="32" s="1"/>
  <c r="GB7" i="31"/>
  <c r="GB14" i="31" s="1"/>
  <c r="GG5" i="29"/>
  <c r="GG8" i="29" s="1"/>
  <c r="GH4" i="29"/>
  <c r="FY7" i="27"/>
  <c r="FY5" i="27" s="1"/>
  <c r="GG15" i="29" l="1"/>
  <c r="GG16" i="29"/>
  <c r="GX4" i="32"/>
  <c r="GW5" i="32"/>
  <c r="GW8" i="32" s="1"/>
  <c r="GC4" i="31"/>
  <c r="GB5" i="31"/>
  <c r="GB8" i="31" s="1"/>
  <c r="GH7" i="29"/>
  <c r="GH14" i="29" s="1"/>
  <c r="FZ4" i="27"/>
  <c r="FY14" i="27"/>
  <c r="GW15" i="32" l="1"/>
  <c r="GW16" i="32"/>
  <c r="GB15" i="31"/>
  <c r="GB16" i="31"/>
  <c r="GX7" i="32"/>
  <c r="GX14" i="32" s="1"/>
  <c r="GC7" i="31"/>
  <c r="GC14" i="31" s="1"/>
  <c r="GI4" i="29"/>
  <c r="GI7" i="29" s="1"/>
  <c r="GI14" i="29" s="1"/>
  <c r="GH5" i="29"/>
  <c r="GH8" i="29" s="1"/>
  <c r="FZ7" i="27"/>
  <c r="FZ5" i="27" s="1"/>
  <c r="GH15" i="29" l="1"/>
  <c r="GH16" i="29"/>
  <c r="GX5" i="32"/>
  <c r="GX8" i="32" s="1"/>
  <c r="GY4" i="32"/>
  <c r="GY7" i="32" s="1"/>
  <c r="GY14" i="32" s="1"/>
  <c r="GC5" i="31"/>
  <c r="GC8" i="31" s="1"/>
  <c r="GD4" i="31"/>
  <c r="GI5" i="29"/>
  <c r="GI8" i="29" s="1"/>
  <c r="GJ4" i="29"/>
  <c r="GA4" i="27"/>
  <c r="FZ14" i="27"/>
  <c r="GI15" i="29" l="1"/>
  <c r="GI16" i="29"/>
  <c r="GC15" i="31"/>
  <c r="GC16" i="31"/>
  <c r="GX15" i="32"/>
  <c r="GX16" i="32"/>
  <c r="GZ4" i="32"/>
  <c r="GY5" i="32"/>
  <c r="GY8" i="32" s="1"/>
  <c r="GD7" i="31"/>
  <c r="GD14" i="31" s="1"/>
  <c r="GJ7" i="29"/>
  <c r="GJ14" i="29" s="1"/>
  <c r="GA7" i="27"/>
  <c r="GA5" i="27" s="1"/>
  <c r="GY15" i="32" l="1"/>
  <c r="GY16" i="32"/>
  <c r="GZ7" i="32"/>
  <c r="GZ14" i="32" s="1"/>
  <c r="GD5" i="31"/>
  <c r="GD8" i="31" s="1"/>
  <c r="GE4" i="31"/>
  <c r="GK4" i="29"/>
  <c r="GJ5" i="29"/>
  <c r="GJ8" i="29" s="1"/>
  <c r="GB4" i="27"/>
  <c r="GA14" i="27"/>
  <c r="GJ15" i="29" l="1"/>
  <c r="GJ16" i="29"/>
  <c r="GD15" i="31"/>
  <c r="GD16" i="31"/>
  <c r="GZ5" i="32"/>
  <c r="GZ8" i="32" s="1"/>
  <c r="HA4" i="32"/>
  <c r="GE7" i="31"/>
  <c r="GE14" i="31" s="1"/>
  <c r="GK7" i="29"/>
  <c r="GK14" i="29" s="1"/>
  <c r="GB7" i="27"/>
  <c r="GB5" i="27" s="1"/>
  <c r="GZ15" i="32" l="1"/>
  <c r="GZ16" i="32"/>
  <c r="HA7" i="32"/>
  <c r="HA14" i="32" s="1"/>
  <c r="GF4" i="31"/>
  <c r="GE5" i="31"/>
  <c r="GE8" i="31" s="1"/>
  <c r="GK5" i="29"/>
  <c r="GK8" i="29" s="1"/>
  <c r="GL4" i="29"/>
  <c r="GC4" i="27"/>
  <c r="GB14" i="27"/>
  <c r="GE15" i="31" l="1"/>
  <c r="GE16" i="31"/>
  <c r="GK15" i="29"/>
  <c r="GK16" i="29"/>
  <c r="HA5" i="32"/>
  <c r="HA8" i="32" s="1"/>
  <c r="HB4" i="32"/>
  <c r="GF7" i="31"/>
  <c r="GF14" i="31" s="1"/>
  <c r="GL7" i="29"/>
  <c r="GL14" i="29" s="1"/>
  <c r="GC7" i="27"/>
  <c r="GC5" i="27" s="1"/>
  <c r="HA15" i="32" l="1"/>
  <c r="HA16" i="32"/>
  <c r="HB7" i="32"/>
  <c r="HB14" i="32" s="1"/>
  <c r="GG4" i="31"/>
  <c r="GF5" i="31"/>
  <c r="GF8" i="31" s="1"/>
  <c r="GL5" i="29"/>
  <c r="GL8" i="29" s="1"/>
  <c r="GM4" i="29"/>
  <c r="GD4" i="27"/>
  <c r="GC14" i="27"/>
  <c r="GF15" i="31" l="1"/>
  <c r="GF16" i="31"/>
  <c r="GL15" i="29"/>
  <c r="GL16" i="29"/>
  <c r="HB5" i="32"/>
  <c r="HB8" i="32" s="1"/>
  <c r="HC4" i="32"/>
  <c r="GG7" i="31"/>
  <c r="GG14" i="31" s="1"/>
  <c r="GM7" i="29"/>
  <c r="GM14" i="29" s="1"/>
  <c r="GD7" i="27"/>
  <c r="GE4" i="27" s="1"/>
  <c r="GD5" i="27" l="1"/>
  <c r="HB15" i="32"/>
  <c r="HB16" i="32"/>
  <c r="HC7" i="32"/>
  <c r="HC14" i="32" s="1"/>
  <c r="GH4" i="31"/>
  <c r="GG5" i="31"/>
  <c r="GG8" i="31" s="1"/>
  <c r="GN4" i="29"/>
  <c r="GM5" i="29"/>
  <c r="GM8" i="29" s="1"/>
  <c r="GD14" i="27"/>
  <c r="GE7" i="27"/>
  <c r="GE5" i="27" s="1"/>
  <c r="GG15" i="31" l="1"/>
  <c r="GG16" i="31"/>
  <c r="GM15" i="29"/>
  <c r="GM16" i="29"/>
  <c r="HC5" i="32"/>
  <c r="HC8" i="32" s="1"/>
  <c r="HD4" i="32"/>
  <c r="GH7" i="31"/>
  <c r="GH14" i="31" s="1"/>
  <c r="GN7" i="29"/>
  <c r="GN14" i="29" s="1"/>
  <c r="GF4" i="27"/>
  <c r="GE14" i="27"/>
  <c r="HC15" i="32" l="1"/>
  <c r="HC16" i="32"/>
  <c r="HD7" i="32"/>
  <c r="HD14" i="32" s="1"/>
  <c r="GH5" i="31"/>
  <c r="GH8" i="31" s="1"/>
  <c r="GI4" i="31"/>
  <c r="GO4" i="29"/>
  <c r="GN5" i="29"/>
  <c r="GN8" i="29" s="1"/>
  <c r="GF7" i="27"/>
  <c r="GG4" i="27" s="1"/>
  <c r="GH15" i="31" l="1"/>
  <c r="GH16" i="31"/>
  <c r="GN15" i="29"/>
  <c r="GN16" i="29"/>
  <c r="GF5" i="27"/>
  <c r="HE4" i="32"/>
  <c r="HD5" i="32"/>
  <c r="HD8" i="32" s="1"/>
  <c r="GI7" i="31"/>
  <c r="GI14" i="31" s="1"/>
  <c r="GO7" i="29"/>
  <c r="GO14" i="29" s="1"/>
  <c r="GF14" i="27"/>
  <c r="GG7" i="27"/>
  <c r="GH4" i="27" s="1"/>
  <c r="GG5" i="27" l="1"/>
  <c r="HD15" i="32"/>
  <c r="HD16" i="32"/>
  <c r="HE5" i="32"/>
  <c r="HE8" i="32" s="1"/>
  <c r="HE7" i="32"/>
  <c r="HE14" i="32" s="1"/>
  <c r="GJ4" i="31"/>
  <c r="GI5" i="31"/>
  <c r="GI8" i="31" s="1"/>
  <c r="GP4" i="29"/>
  <c r="GO5" i="29"/>
  <c r="GO8" i="29" s="1"/>
  <c r="GG14" i="27"/>
  <c r="GH7" i="27"/>
  <c r="GI4" i="27" s="1"/>
  <c r="HF4" i="32" l="1"/>
  <c r="GH5" i="27"/>
  <c r="GO15" i="29"/>
  <c r="GO16" i="29"/>
  <c r="HE15" i="32"/>
  <c r="HE16" i="32"/>
  <c r="GI15" i="31"/>
  <c r="GI16" i="31"/>
  <c r="HF7" i="32"/>
  <c r="HF14" i="32" s="1"/>
  <c r="GJ7" i="31"/>
  <c r="GJ14" i="31" s="1"/>
  <c r="GP7" i="29"/>
  <c r="GP14" i="29" s="1"/>
  <c r="GH14" i="27"/>
  <c r="GI7" i="27"/>
  <c r="GI5" i="27" s="1"/>
  <c r="HG4" i="32" l="1"/>
  <c r="HF5" i="32"/>
  <c r="HF8" i="32" s="1"/>
  <c r="GJ5" i="31"/>
  <c r="GJ8" i="31" s="1"/>
  <c r="GK4" i="31"/>
  <c r="GP5" i="29"/>
  <c r="GP8" i="29" s="1"/>
  <c r="GQ4" i="29"/>
  <c r="GJ4" i="27"/>
  <c r="GI14" i="27"/>
  <c r="HF15" i="32" l="1"/>
  <c r="HF16" i="32"/>
  <c r="GP15" i="29"/>
  <c r="GP16" i="29"/>
  <c r="GJ15" i="31"/>
  <c r="GJ16" i="31"/>
  <c r="HG7" i="32"/>
  <c r="HG14" i="32" s="1"/>
  <c r="GK7" i="31"/>
  <c r="GK14" i="31" s="1"/>
  <c r="GQ7" i="29"/>
  <c r="GQ14" i="29" s="1"/>
  <c r="GJ7" i="27"/>
  <c r="GJ5" i="27" s="1"/>
  <c r="HG5" i="32" l="1"/>
  <c r="HG8" i="32" s="1"/>
  <c r="HG15" i="32" s="1"/>
  <c r="HH4" i="32"/>
  <c r="HH7" i="32"/>
  <c r="HH14" i="32" s="1"/>
  <c r="GK5" i="31"/>
  <c r="GK8" i="31" s="1"/>
  <c r="GL4" i="31"/>
  <c r="GQ5" i="29"/>
  <c r="GQ8" i="29" s="1"/>
  <c r="GR4" i="29"/>
  <c r="GK4" i="27"/>
  <c r="GJ14" i="27"/>
  <c r="HG16" i="32" l="1"/>
  <c r="GQ15" i="29"/>
  <c r="GQ16" i="29"/>
  <c r="GK15" i="31"/>
  <c r="GK16" i="31"/>
  <c r="HH5" i="32"/>
  <c r="HH8" i="32" s="1"/>
  <c r="HI4" i="32"/>
  <c r="HI7" i="32" s="1"/>
  <c r="HI14" i="32" s="1"/>
  <c r="GL7" i="31"/>
  <c r="GL14" i="31" s="1"/>
  <c r="GR7" i="29"/>
  <c r="GR14" i="29" s="1"/>
  <c r="GK7" i="27"/>
  <c r="GK5" i="27" s="1"/>
  <c r="HH15" i="32" l="1"/>
  <c r="HH16" i="32"/>
  <c r="HJ4" i="32"/>
  <c r="HI5" i="32"/>
  <c r="HI8" i="32" s="1"/>
  <c r="GL5" i="31"/>
  <c r="GL8" i="31" s="1"/>
  <c r="GM4" i="31"/>
  <c r="GR5" i="29"/>
  <c r="GR8" i="29" s="1"/>
  <c r="GS4" i="29"/>
  <c r="GL4" i="27"/>
  <c r="GK14" i="27"/>
  <c r="GL15" i="31" l="1"/>
  <c r="GL16" i="31"/>
  <c r="GR15" i="29"/>
  <c r="GR16" i="29"/>
  <c r="HI15" i="32"/>
  <c r="HI16" i="32"/>
  <c r="HJ7" i="32"/>
  <c r="HJ14" i="32" s="1"/>
  <c r="GM7" i="31"/>
  <c r="GM14" i="31" s="1"/>
  <c r="GS7" i="29"/>
  <c r="GS14" i="29" s="1"/>
  <c r="GL7" i="27"/>
  <c r="GL5" i="27" s="1"/>
  <c r="HK4" i="32" l="1"/>
  <c r="HJ5" i="32"/>
  <c r="HJ8" i="32" s="1"/>
  <c r="GN4" i="31"/>
  <c r="GM5" i="31"/>
  <c r="GM8" i="31" s="1"/>
  <c r="GS5" i="29"/>
  <c r="GS8" i="29" s="1"/>
  <c r="GT4" i="29"/>
  <c r="GM4" i="27"/>
  <c r="GL14" i="27"/>
  <c r="GS15" i="29" l="1"/>
  <c r="GS16" i="29"/>
  <c r="HJ15" i="32"/>
  <c r="HJ16" i="32"/>
  <c r="GM15" i="31"/>
  <c r="GM16" i="31"/>
  <c r="HK7" i="32"/>
  <c r="HK14" i="32" s="1"/>
  <c r="GN7" i="31"/>
  <c r="GN14" i="31" s="1"/>
  <c r="GT7" i="29"/>
  <c r="GT14" i="29" s="1"/>
  <c r="GM7" i="27"/>
  <c r="GM5" i="27" s="1"/>
  <c r="HL4" i="32" l="1"/>
  <c r="HK5" i="32"/>
  <c r="HK8" i="32" s="1"/>
  <c r="GO4" i="31"/>
  <c r="GN5" i="31"/>
  <c r="GN8" i="31" s="1"/>
  <c r="GT5" i="29"/>
  <c r="GT8" i="29" s="1"/>
  <c r="GU4" i="29"/>
  <c r="GN4" i="27"/>
  <c r="GM14" i="27"/>
  <c r="HK15" i="32" l="1"/>
  <c r="HK16" i="32"/>
  <c r="GT15" i="29"/>
  <c r="GT16" i="29"/>
  <c r="GN15" i="31"/>
  <c r="GN16" i="31"/>
  <c r="HL7" i="32"/>
  <c r="HL14" i="32" s="1"/>
  <c r="GO7" i="31"/>
  <c r="GO14" i="31" s="1"/>
  <c r="GU7" i="29"/>
  <c r="GU14" i="29" s="1"/>
  <c r="GN7" i="27"/>
  <c r="GN5" i="27" s="1"/>
  <c r="HM4" i="32" l="1"/>
  <c r="HL5" i="32"/>
  <c r="HL8" i="32" s="1"/>
  <c r="GO5" i="31"/>
  <c r="GO8" i="31" s="1"/>
  <c r="GP4" i="31"/>
  <c r="GU5" i="29"/>
  <c r="GU8" i="29" s="1"/>
  <c r="GV4" i="29"/>
  <c r="GO4" i="27"/>
  <c r="GN14" i="27"/>
  <c r="GU15" i="29" l="1"/>
  <c r="GU16" i="29"/>
  <c r="HL15" i="32"/>
  <c r="HL16" i="32"/>
  <c r="GO15" i="31"/>
  <c r="GO16" i="31"/>
  <c r="HM7" i="32"/>
  <c r="HM14" i="32" s="1"/>
  <c r="GP7" i="31"/>
  <c r="GP14" i="31" s="1"/>
  <c r="GV7" i="29"/>
  <c r="GV14" i="29" s="1"/>
  <c r="GO7" i="27"/>
  <c r="GO5" i="27" s="1"/>
  <c r="HN4" i="32" l="1"/>
  <c r="HM5" i="32"/>
  <c r="HM8" i="32" s="1"/>
  <c r="GP5" i="31"/>
  <c r="GP8" i="31" s="1"/>
  <c r="GQ4" i="31"/>
  <c r="GW4" i="29"/>
  <c r="GV5" i="29"/>
  <c r="GV8" i="29" s="1"/>
  <c r="GP4" i="27"/>
  <c r="GO14" i="27"/>
  <c r="HM15" i="32" l="1"/>
  <c r="HM16" i="32"/>
  <c r="GV15" i="29"/>
  <c r="GV16" i="29"/>
  <c r="GP15" i="31"/>
  <c r="GP16" i="31"/>
  <c r="HN7" i="32"/>
  <c r="HN14" i="32" s="1"/>
  <c r="GQ7" i="31"/>
  <c r="GQ14" i="31" s="1"/>
  <c r="GW7" i="29"/>
  <c r="GW14" i="29" s="1"/>
  <c r="GP7" i="27"/>
  <c r="GP5" i="27" s="1"/>
  <c r="HN5" i="32" l="1"/>
  <c r="HN8" i="32" s="1"/>
  <c r="HO4" i="32"/>
  <c r="HO7" i="32" s="1"/>
  <c r="HO14" i="32" s="1"/>
  <c r="GQ5" i="31"/>
  <c r="GQ8" i="31" s="1"/>
  <c r="GR4" i="31"/>
  <c r="GX4" i="29"/>
  <c r="GW5" i="29"/>
  <c r="GW8" i="29" s="1"/>
  <c r="GQ4" i="27"/>
  <c r="GP14" i="27"/>
  <c r="HN15" i="32" l="1"/>
  <c r="HN16" i="32"/>
  <c r="GQ15" i="31"/>
  <c r="GQ16" i="31"/>
  <c r="GW15" i="29"/>
  <c r="GW16" i="29"/>
  <c r="HP4" i="32"/>
  <c r="HO5" i="32"/>
  <c r="HO8" i="32" s="1"/>
  <c r="GR7" i="31"/>
  <c r="GR14" i="31" s="1"/>
  <c r="GX7" i="29"/>
  <c r="GX14" i="29" s="1"/>
  <c r="GQ7" i="27"/>
  <c r="GQ5" i="27" s="1"/>
  <c r="HO15" i="32" l="1"/>
  <c r="HO16" i="32"/>
  <c r="HP7" i="32"/>
  <c r="HP14" i="32" s="1"/>
  <c r="GR5" i="31"/>
  <c r="GR8" i="31" s="1"/>
  <c r="GS4" i="31"/>
  <c r="GY4" i="29"/>
  <c r="GX5" i="29"/>
  <c r="GX8" i="29" s="1"/>
  <c r="GR4" i="27"/>
  <c r="GQ14" i="27"/>
  <c r="GR15" i="31" l="1"/>
  <c r="GR16" i="31"/>
  <c r="GX15" i="29"/>
  <c r="GX16" i="29"/>
  <c r="HP5" i="32"/>
  <c r="HP8" i="32" s="1"/>
  <c r="HQ4" i="32"/>
  <c r="HQ7" i="32" s="1"/>
  <c r="HQ14" i="32" s="1"/>
  <c r="GS7" i="31"/>
  <c r="GS14" i="31" s="1"/>
  <c r="GY7" i="29"/>
  <c r="GY14" i="29" s="1"/>
  <c r="GR7" i="27"/>
  <c r="GR5" i="27" s="1"/>
  <c r="HP15" i="32" l="1"/>
  <c r="HP16" i="32"/>
  <c r="HR4" i="32"/>
  <c r="HQ5" i="32"/>
  <c r="HQ8" i="32" s="1"/>
  <c r="GT4" i="31"/>
  <c r="GS5" i="31"/>
  <c r="GS8" i="31" s="1"/>
  <c r="GY5" i="29"/>
  <c r="GY8" i="29" s="1"/>
  <c r="GZ4" i="29"/>
  <c r="GS4" i="27"/>
  <c r="GR14" i="27"/>
  <c r="GY15" i="29" l="1"/>
  <c r="GY16" i="29"/>
  <c r="GS15" i="31"/>
  <c r="GS16" i="31"/>
  <c r="HQ15" i="32"/>
  <c r="HQ16" i="32"/>
  <c r="HR7" i="32"/>
  <c r="HR14" i="32" s="1"/>
  <c r="GT7" i="31"/>
  <c r="GT14" i="31" s="1"/>
  <c r="GZ7" i="29"/>
  <c r="GZ14" i="29" s="1"/>
  <c r="GS7" i="27"/>
  <c r="GS5" i="27" s="1"/>
  <c r="HS4" i="32" l="1"/>
  <c r="HR5" i="32"/>
  <c r="HR8" i="32" s="1"/>
  <c r="GU4" i="31"/>
  <c r="GT5" i="31"/>
  <c r="GT8" i="31" s="1"/>
  <c r="HA4" i="29"/>
  <c r="GZ5" i="29"/>
  <c r="GZ8" i="29" s="1"/>
  <c r="GT4" i="27"/>
  <c r="GS14" i="27"/>
  <c r="HR15" i="32" l="1"/>
  <c r="HR16" i="32"/>
  <c r="GZ15" i="29"/>
  <c r="GZ16" i="29"/>
  <c r="GT15" i="31"/>
  <c r="GT16" i="31"/>
  <c r="HS7" i="32"/>
  <c r="HS14" i="32" s="1"/>
  <c r="GU7" i="31"/>
  <c r="GU14" i="31" s="1"/>
  <c r="HA7" i="29"/>
  <c r="HA14" i="29" s="1"/>
  <c r="GT7" i="27"/>
  <c r="GT5" i="27" s="1"/>
  <c r="HT4" i="32" l="1"/>
  <c r="HS5" i="32"/>
  <c r="HS8" i="32" s="1"/>
  <c r="GU5" i="31"/>
  <c r="GU8" i="31" s="1"/>
  <c r="GV4" i="31"/>
  <c r="HA5" i="29"/>
  <c r="HA8" i="29" s="1"/>
  <c r="HB4" i="29"/>
  <c r="GT14" i="27"/>
  <c r="GU4" i="27"/>
  <c r="GU15" i="31" l="1"/>
  <c r="GU16" i="31"/>
  <c r="HS15" i="32"/>
  <c r="HS16" i="32"/>
  <c r="HA15" i="29"/>
  <c r="HA16" i="29"/>
  <c r="HT7" i="32"/>
  <c r="HT14" i="32" s="1"/>
  <c r="GV7" i="31"/>
  <c r="GV14" i="31" s="1"/>
  <c r="HB7" i="29"/>
  <c r="HB14" i="29" s="1"/>
  <c r="GU7" i="27"/>
  <c r="GU5" i="27" s="1"/>
  <c r="HT5" i="32" l="1"/>
  <c r="HT8" i="32" s="1"/>
  <c r="HT15" i="32" s="1"/>
  <c r="HU4" i="32"/>
  <c r="GV5" i="31"/>
  <c r="GV8" i="31" s="1"/>
  <c r="GW4" i="31"/>
  <c r="HB5" i="29"/>
  <c r="HB8" i="29" s="1"/>
  <c r="HC4" i="29"/>
  <c r="GU14" i="27"/>
  <c r="GV4" i="27"/>
  <c r="HT16" i="32" l="1"/>
  <c r="HB15" i="29"/>
  <c r="HB16" i="29"/>
  <c r="GV15" i="31"/>
  <c r="GV16" i="31"/>
  <c r="HU7" i="32"/>
  <c r="HU14" i="32" s="1"/>
  <c r="GW7" i="31"/>
  <c r="GW14" i="31" s="1"/>
  <c r="HC7" i="29"/>
  <c r="HC14" i="29" s="1"/>
  <c r="GV7" i="27"/>
  <c r="GV5" i="27" s="1"/>
  <c r="HU5" i="32" l="1"/>
  <c r="HU8" i="32" s="1"/>
  <c r="HU15" i="32" s="1"/>
  <c r="HV4" i="32"/>
  <c r="GW5" i="31"/>
  <c r="GW8" i="31" s="1"/>
  <c r="GX4" i="31"/>
  <c r="HD4" i="29"/>
  <c r="HC5" i="29"/>
  <c r="HC8" i="29" s="1"/>
  <c r="GV14" i="27"/>
  <c r="GW4" i="27"/>
  <c r="HU16" i="32" l="1"/>
  <c r="HC15" i="29"/>
  <c r="HC16" i="29"/>
  <c r="GW15" i="31"/>
  <c r="GW16" i="31"/>
  <c r="HV7" i="32"/>
  <c r="HV14" i="32" s="1"/>
  <c r="GX7" i="31"/>
  <c r="GX14" i="31" s="1"/>
  <c r="HD7" i="29"/>
  <c r="HD14" i="29" s="1"/>
  <c r="GW7" i="27"/>
  <c r="GW5" i="27" s="1"/>
  <c r="HW4" i="32" l="1"/>
  <c r="HV5" i="32"/>
  <c r="HV8" i="32" s="1"/>
  <c r="GX5" i="31"/>
  <c r="GX8" i="31" s="1"/>
  <c r="GY4" i="31"/>
  <c r="HE4" i="29"/>
  <c r="HD5" i="29"/>
  <c r="HD8" i="29" s="1"/>
  <c r="GX4" i="27"/>
  <c r="GW14" i="27"/>
  <c r="GX15" i="31" l="1"/>
  <c r="GX16" i="31"/>
  <c r="HV15" i="32"/>
  <c r="HV16" i="32"/>
  <c r="HD15" i="29"/>
  <c r="HD16" i="29"/>
  <c r="HW7" i="32"/>
  <c r="HW14" i="32" s="1"/>
  <c r="GY7" i="31"/>
  <c r="GY14" i="31" s="1"/>
  <c r="HE7" i="29"/>
  <c r="HE14" i="29" s="1"/>
  <c r="GX7" i="27"/>
  <c r="GY4" i="27" s="1"/>
  <c r="HW5" i="32" l="1"/>
  <c r="HW8" i="32" s="1"/>
  <c r="HW15" i="32" s="1"/>
  <c r="GX5" i="27"/>
  <c r="HX4" i="32"/>
  <c r="GZ4" i="31"/>
  <c r="GY5" i="31"/>
  <c r="GY8" i="31" s="1"/>
  <c r="HF4" i="29"/>
  <c r="HE5" i="29"/>
  <c r="HE8" i="29" s="1"/>
  <c r="GY7" i="27"/>
  <c r="GZ4" i="27" s="1"/>
  <c r="GX14" i="27"/>
  <c r="HW16" i="32" l="1"/>
  <c r="GY15" i="31"/>
  <c r="GY16" i="31"/>
  <c r="GY5" i="27"/>
  <c r="HE15" i="29"/>
  <c r="HE16" i="29"/>
  <c r="HX7" i="32"/>
  <c r="HX14" i="32" s="1"/>
  <c r="GZ7" i="31"/>
  <c r="GZ14" i="31" s="1"/>
  <c r="HF7" i="29"/>
  <c r="HF14" i="29" s="1"/>
  <c r="GZ7" i="27"/>
  <c r="HA4" i="27" s="1"/>
  <c r="GY14" i="27"/>
  <c r="GZ5" i="27" l="1"/>
  <c r="HX5" i="32"/>
  <c r="HX8" i="32" s="1"/>
  <c r="HY4" i="32"/>
  <c r="GZ5" i="31"/>
  <c r="GZ8" i="31" s="1"/>
  <c r="HA4" i="31"/>
  <c r="HG4" i="29"/>
  <c r="HF5" i="29"/>
  <c r="HF8" i="29" s="1"/>
  <c r="GZ14" i="27"/>
  <c r="HA7" i="27"/>
  <c r="HA5" i="27" s="1"/>
  <c r="HF15" i="29" l="1"/>
  <c r="HF16" i="29"/>
  <c r="HX15" i="32"/>
  <c r="HX16" i="32"/>
  <c r="GZ15" i="31"/>
  <c r="GZ16" i="31"/>
  <c r="HY7" i="32"/>
  <c r="HY14" i="32" s="1"/>
  <c r="HA7" i="31"/>
  <c r="HA14" i="31" s="1"/>
  <c r="HG7" i="29"/>
  <c r="HG14" i="29" s="1"/>
  <c r="HB4" i="27"/>
  <c r="HA14" i="27"/>
  <c r="HY5" i="32" l="1"/>
  <c r="HY8" i="32" s="1"/>
  <c r="HZ4" i="32"/>
  <c r="HA5" i="31"/>
  <c r="HA8" i="31" s="1"/>
  <c r="HB4" i="31"/>
  <c r="HH4" i="29"/>
  <c r="HG5" i="29"/>
  <c r="HG8" i="29" s="1"/>
  <c r="HB7" i="27"/>
  <c r="HB5" i="27" s="1"/>
  <c r="HY15" i="32" l="1"/>
  <c r="HY16" i="32"/>
  <c r="HG15" i="29"/>
  <c r="HG16" i="29"/>
  <c r="HA15" i="31"/>
  <c r="HA16" i="31"/>
  <c r="HZ7" i="32"/>
  <c r="HZ14" i="32" s="1"/>
  <c r="HB7" i="31"/>
  <c r="HB14" i="31" s="1"/>
  <c r="HH7" i="29"/>
  <c r="HH14" i="29" s="1"/>
  <c r="HB14" i="27"/>
  <c r="HC4" i="27"/>
  <c r="IA4" i="32" l="1"/>
  <c r="HZ5" i="32"/>
  <c r="HZ8" i="32" s="1"/>
  <c r="HB5" i="31"/>
  <c r="HB8" i="31" s="1"/>
  <c r="HC4" i="31"/>
  <c r="HI4" i="29"/>
  <c r="HI7" i="29" s="1"/>
  <c r="HI14" i="29" s="1"/>
  <c r="HH5" i="29"/>
  <c r="HH8" i="29" s="1"/>
  <c r="HC7" i="27"/>
  <c r="HC5" i="27" s="1"/>
  <c r="HB15" i="31" l="1"/>
  <c r="HB16" i="31"/>
  <c r="HH15" i="29"/>
  <c r="HH16" i="29"/>
  <c r="HZ15" i="32"/>
  <c r="HZ16" i="32"/>
  <c r="IA7" i="32"/>
  <c r="IA14" i="32" s="1"/>
  <c r="HC7" i="31"/>
  <c r="HC14" i="31" s="1"/>
  <c r="HI5" i="29"/>
  <c r="HI8" i="29" s="1"/>
  <c r="HJ4" i="29"/>
  <c r="HD4" i="27"/>
  <c r="HC14" i="27"/>
  <c r="IB4" i="32" l="1"/>
  <c r="IB7" i="32" s="1"/>
  <c r="IB14" i="32" s="1"/>
  <c r="HI15" i="29"/>
  <c r="HI16" i="29"/>
  <c r="IA5" i="32"/>
  <c r="IA8" i="32" s="1"/>
  <c r="HC5" i="31"/>
  <c r="HC8" i="31" s="1"/>
  <c r="HD4" i="31"/>
  <c r="HJ7" i="29"/>
  <c r="HJ14" i="29" s="1"/>
  <c r="HD7" i="27"/>
  <c r="HD5" i="27" s="1"/>
  <c r="IA15" i="32" l="1"/>
  <c r="IA16" i="32"/>
  <c r="HC15" i="31"/>
  <c r="HC16" i="31"/>
  <c r="IC4" i="32"/>
  <c r="IB5" i="32"/>
  <c r="IB8" i="32" s="1"/>
  <c r="HD7" i="31"/>
  <c r="HD14" i="31" s="1"/>
  <c r="HJ5" i="29"/>
  <c r="HJ8" i="29" s="1"/>
  <c r="HK4" i="29"/>
  <c r="HE4" i="27"/>
  <c r="HD14" i="27"/>
  <c r="IB15" i="32" l="1"/>
  <c r="IB16" i="32"/>
  <c r="HJ15" i="29"/>
  <c r="HJ16" i="29"/>
  <c r="IC7" i="32"/>
  <c r="IC14" i="32" s="1"/>
  <c r="HD5" i="31"/>
  <c r="HD8" i="31" s="1"/>
  <c r="HE4" i="31"/>
  <c r="HK7" i="29"/>
  <c r="HK14" i="29" s="1"/>
  <c r="HE7" i="27"/>
  <c r="HE5" i="27" s="1"/>
  <c r="HD15" i="31" l="1"/>
  <c r="HD16" i="31"/>
  <c r="IC5" i="32"/>
  <c r="IC8" i="32" s="1"/>
  <c r="ID4" i="32"/>
  <c r="HE7" i="31"/>
  <c r="HE14" i="31" s="1"/>
  <c r="HL4" i="29"/>
  <c r="HK5" i="29"/>
  <c r="HK8" i="29" s="1"/>
  <c r="HF4" i="27"/>
  <c r="HE14" i="27"/>
  <c r="HK15" i="29" l="1"/>
  <c r="HK16" i="29"/>
  <c r="IC15" i="32"/>
  <c r="IC16" i="32"/>
  <c r="ID7" i="32"/>
  <c r="ID14" i="32" s="1"/>
  <c r="HF4" i="31"/>
  <c r="HE5" i="31"/>
  <c r="HE8" i="31" s="1"/>
  <c r="HL7" i="29"/>
  <c r="HL14" i="29" s="1"/>
  <c r="HF7" i="27"/>
  <c r="HF5" i="27" s="1"/>
  <c r="HE15" i="31" l="1"/>
  <c r="HE16" i="31"/>
  <c r="IE4" i="32"/>
  <c r="ID5" i="32"/>
  <c r="ID8" i="32" s="1"/>
  <c r="HF7" i="31"/>
  <c r="HF14" i="31" s="1"/>
  <c r="HM4" i="29"/>
  <c r="HL5" i="29"/>
  <c r="HL8" i="29" s="1"/>
  <c r="HG4" i="27"/>
  <c r="HF14" i="27"/>
  <c r="HL15" i="29" l="1"/>
  <c r="HL16" i="29"/>
  <c r="ID15" i="32"/>
  <c r="ID16" i="32"/>
  <c r="IE7" i="32"/>
  <c r="IE14" i="32" s="1"/>
  <c r="HG4" i="31"/>
  <c r="HF5" i="31"/>
  <c r="HF8" i="31" s="1"/>
  <c r="HM7" i="29"/>
  <c r="HM14" i="29" s="1"/>
  <c r="HG7" i="27"/>
  <c r="HH4" i="27" s="1"/>
  <c r="HG5" i="27" l="1"/>
  <c r="HF15" i="31"/>
  <c r="HF16" i="31"/>
  <c r="IF4" i="32"/>
  <c r="IE5" i="32"/>
  <c r="IE8" i="32" s="1"/>
  <c r="HG7" i="31"/>
  <c r="HG14" i="31" s="1"/>
  <c r="HN4" i="29"/>
  <c r="HM5" i="29"/>
  <c r="HM8" i="29" s="1"/>
  <c r="HG14" i="27"/>
  <c r="HH7" i="27"/>
  <c r="HH5" i="27" s="1"/>
  <c r="HM15" i="29" l="1"/>
  <c r="HM16" i="29"/>
  <c r="IE15" i="32"/>
  <c r="IE16" i="32"/>
  <c r="IF7" i="32"/>
  <c r="IF14" i="32" s="1"/>
  <c r="HH4" i="31"/>
  <c r="HG5" i="31"/>
  <c r="HG8" i="31" s="1"/>
  <c r="HN7" i="29"/>
  <c r="HN14" i="29" s="1"/>
  <c r="HI4" i="27"/>
  <c r="HH14" i="27"/>
  <c r="HG15" i="31" l="1"/>
  <c r="HG16" i="31"/>
  <c r="IF5" i="32"/>
  <c r="IF8" i="32" s="1"/>
  <c r="IG4" i="32"/>
  <c r="HH7" i="31"/>
  <c r="HH14" i="31" s="1"/>
  <c r="HO4" i="29"/>
  <c r="HN5" i="29"/>
  <c r="HN8" i="29" s="1"/>
  <c r="HI7" i="27"/>
  <c r="HI5" i="27" s="1"/>
  <c r="HN15" i="29" l="1"/>
  <c r="HN16" i="29"/>
  <c r="IF15" i="32"/>
  <c r="IF16" i="32"/>
  <c r="IG7" i="32"/>
  <c r="IG14" i="32" s="1"/>
  <c r="HH5" i="31"/>
  <c r="HH8" i="31" s="1"/>
  <c r="HI4" i="31"/>
  <c r="HO7" i="29"/>
  <c r="HO14" i="29" s="1"/>
  <c r="HI14" i="27"/>
  <c r="HJ4" i="27"/>
  <c r="HH15" i="31" l="1"/>
  <c r="HH16" i="31"/>
  <c r="IG5" i="32"/>
  <c r="IG8" i="32" s="1"/>
  <c r="IH4" i="32"/>
  <c r="HI7" i="31"/>
  <c r="HI14" i="31" s="1"/>
  <c r="HO5" i="29"/>
  <c r="HO8" i="29" s="1"/>
  <c r="HP4" i="29"/>
  <c r="HJ7" i="27"/>
  <c r="HK4" i="27" s="1"/>
  <c r="HJ5" i="27" l="1"/>
  <c r="HO15" i="29"/>
  <c r="HO16" i="29"/>
  <c r="IG15" i="32"/>
  <c r="IG16" i="32"/>
  <c r="IH7" i="32"/>
  <c r="IH14" i="32" s="1"/>
  <c r="HI5" i="31"/>
  <c r="HI8" i="31" s="1"/>
  <c r="HJ4" i="31"/>
  <c r="HP7" i="29"/>
  <c r="HP14" i="29" s="1"/>
  <c r="HK7" i="27"/>
  <c r="HL4" i="27" s="1"/>
  <c r="HJ14" i="27"/>
  <c r="II4" i="32" l="1"/>
  <c r="II7" i="32" s="1"/>
  <c r="II14" i="32" s="1"/>
  <c r="HI15" i="31"/>
  <c r="HI16" i="31"/>
  <c r="HK5" i="27"/>
  <c r="IH5" i="32"/>
  <c r="IH8" i="32" s="1"/>
  <c r="HJ7" i="31"/>
  <c r="HJ14" i="31" s="1"/>
  <c r="HP5" i="29"/>
  <c r="HP8" i="29" s="1"/>
  <c r="HQ4" i="29"/>
  <c r="HL7" i="27"/>
  <c r="HM4" i="27" s="1"/>
  <c r="HK14" i="27"/>
  <c r="HL5" i="27" l="1"/>
  <c r="HP15" i="29"/>
  <c r="HP16" i="29"/>
  <c r="IH15" i="32"/>
  <c r="IH16" i="32"/>
  <c r="II5" i="32"/>
  <c r="II8" i="32" s="1"/>
  <c r="IJ4" i="32"/>
  <c r="HK4" i="31"/>
  <c r="HJ5" i="31"/>
  <c r="HJ8" i="31" s="1"/>
  <c r="HQ7" i="29"/>
  <c r="HQ14" i="29" s="1"/>
  <c r="HM7" i="27"/>
  <c r="HM5" i="27" s="1"/>
  <c r="HL14" i="27"/>
  <c r="HJ15" i="31" l="1"/>
  <c r="HJ16" i="31"/>
  <c r="II15" i="32"/>
  <c r="II16" i="32"/>
  <c r="IJ7" i="32"/>
  <c r="IJ14" i="32" s="1"/>
  <c r="HK7" i="31"/>
  <c r="HK14" i="31" s="1"/>
  <c r="HQ5" i="29"/>
  <c r="HQ8" i="29" s="1"/>
  <c r="HR4" i="29"/>
  <c r="HN4" i="27"/>
  <c r="HM14" i="27"/>
  <c r="HQ15" i="29" l="1"/>
  <c r="HQ16" i="29"/>
  <c r="IJ5" i="32"/>
  <c r="IJ8" i="32" s="1"/>
  <c r="IK4" i="32"/>
  <c r="HK5" i="31"/>
  <c r="HK8" i="31" s="1"/>
  <c r="HL4" i="31"/>
  <c r="HR7" i="29"/>
  <c r="HR14" i="29" s="1"/>
  <c r="HN7" i="27"/>
  <c r="HN5" i="27" s="1"/>
  <c r="HK15" i="31" l="1"/>
  <c r="HK16" i="31"/>
  <c r="IJ15" i="32"/>
  <c r="IJ16" i="32"/>
  <c r="IK7" i="32"/>
  <c r="IK14" i="32" s="1"/>
  <c r="HL7" i="31"/>
  <c r="HL14" i="31" s="1"/>
  <c r="HR5" i="29"/>
  <c r="HR8" i="29" s="1"/>
  <c r="HS4" i="29"/>
  <c r="HO4" i="27"/>
  <c r="HN14" i="27"/>
  <c r="HR15" i="29" l="1"/>
  <c r="HR16" i="29"/>
  <c r="IL4" i="32"/>
  <c r="IK5" i="32"/>
  <c r="IK8" i="32" s="1"/>
  <c r="HL5" i="31"/>
  <c r="HL8" i="31" s="1"/>
  <c r="HM4" i="31"/>
  <c r="HS7" i="29"/>
  <c r="HS14" i="29" s="1"/>
  <c r="HO7" i="27"/>
  <c r="HO5" i="27" s="1"/>
  <c r="IK15" i="32" l="1"/>
  <c r="IK16" i="32"/>
  <c r="HL15" i="31"/>
  <c r="HL16" i="31"/>
  <c r="IL7" i="32"/>
  <c r="IL14" i="32" s="1"/>
  <c r="HM7" i="31"/>
  <c r="HM14" i="31" s="1"/>
  <c r="HS5" i="29"/>
  <c r="HS8" i="29" s="1"/>
  <c r="HT4" i="29"/>
  <c r="HP4" i="27"/>
  <c r="HO14" i="27"/>
  <c r="HS15" i="29" l="1"/>
  <c r="HS16" i="29"/>
  <c r="IM4" i="32"/>
  <c r="IL5" i="32"/>
  <c r="IL8" i="32" s="1"/>
  <c r="HN4" i="31"/>
  <c r="HM5" i="31"/>
  <c r="HM8" i="31" s="1"/>
  <c r="HT7" i="29"/>
  <c r="HT14" i="29" s="1"/>
  <c r="HP7" i="27"/>
  <c r="HP5" i="27" s="1"/>
  <c r="IL15" i="32" l="1"/>
  <c r="IL16" i="32"/>
  <c r="HM15" i="31"/>
  <c r="HM16" i="31"/>
  <c r="IM7" i="32"/>
  <c r="IM14" i="32" s="1"/>
  <c r="HN7" i="31"/>
  <c r="HN14" i="31" s="1"/>
  <c r="HT5" i="29"/>
  <c r="HT8" i="29" s="1"/>
  <c r="HU4" i="29"/>
  <c r="HQ4" i="27"/>
  <c r="HP14" i="27"/>
  <c r="HT15" i="29" l="1"/>
  <c r="HT16" i="29"/>
  <c r="IN4" i="32"/>
  <c r="IM5" i="32"/>
  <c r="IM8" i="32" s="1"/>
  <c r="HO4" i="31"/>
  <c r="HN5" i="31"/>
  <c r="HN8" i="31" s="1"/>
  <c r="HU7" i="29"/>
  <c r="HU14" i="29" s="1"/>
  <c r="HQ7" i="27"/>
  <c r="HQ5" i="27" s="1"/>
  <c r="IM15" i="32" l="1"/>
  <c r="IM16" i="32"/>
  <c r="HN15" i="31"/>
  <c r="HN16" i="31"/>
  <c r="IN7" i="32"/>
  <c r="IN14" i="32" s="1"/>
  <c r="HO7" i="31"/>
  <c r="HO14" i="31" s="1"/>
  <c r="HV4" i="29"/>
  <c r="HU5" i="29"/>
  <c r="HU8" i="29" s="1"/>
  <c r="HR4" i="27"/>
  <c r="HQ14" i="27"/>
  <c r="IN5" i="32" l="1"/>
  <c r="IN8" i="32" s="1"/>
  <c r="HU15" i="29"/>
  <c r="HU16" i="29"/>
  <c r="IN15" i="32"/>
  <c r="IN16" i="32"/>
  <c r="IO4" i="32"/>
  <c r="IO7" i="32" s="1"/>
  <c r="IO14" i="32" s="1"/>
  <c r="HP4" i="31"/>
  <c r="HO5" i="31"/>
  <c r="HO8" i="31" s="1"/>
  <c r="HV7" i="29"/>
  <c r="HV14" i="29" s="1"/>
  <c r="HR7" i="27"/>
  <c r="HR5" i="27" s="1"/>
  <c r="HO15" i="31" l="1"/>
  <c r="HO16" i="31"/>
  <c r="IP4" i="32"/>
  <c r="IO5" i="32"/>
  <c r="IO8" i="32" s="1"/>
  <c r="HP7" i="31"/>
  <c r="HP14" i="31" s="1"/>
  <c r="HV5" i="29"/>
  <c r="HV8" i="29" s="1"/>
  <c r="HW4" i="29"/>
  <c r="HS4" i="27"/>
  <c r="HR14" i="27"/>
  <c r="HV15" i="29" l="1"/>
  <c r="HV16" i="29"/>
  <c r="IO15" i="32"/>
  <c r="IO16" i="32"/>
  <c r="IP7" i="32"/>
  <c r="IP14" i="32" s="1"/>
  <c r="HQ4" i="31"/>
  <c r="HP5" i="31"/>
  <c r="HP8" i="31" s="1"/>
  <c r="HW7" i="29"/>
  <c r="HW14" i="29" s="1"/>
  <c r="HS7" i="27"/>
  <c r="HT4" i="27" s="1"/>
  <c r="HP15" i="31" l="1"/>
  <c r="HP16" i="31"/>
  <c r="HS5" i="27"/>
  <c r="IP5" i="32"/>
  <c r="IP8" i="32" s="1"/>
  <c r="IQ4" i="32"/>
  <c r="HQ7" i="31"/>
  <c r="HQ14" i="31" s="1"/>
  <c r="HW5" i="29"/>
  <c r="HW8" i="29" s="1"/>
  <c r="HX4" i="29"/>
  <c r="HS14" i="27"/>
  <c r="HT7" i="27"/>
  <c r="HU4" i="27" s="1"/>
  <c r="HW15" i="29" l="1"/>
  <c r="HW16" i="29"/>
  <c r="IP15" i="32"/>
  <c r="IP16" i="32"/>
  <c r="HT5" i="27"/>
  <c r="IQ7" i="32"/>
  <c r="IQ14" i="32" s="1"/>
  <c r="HR4" i="31"/>
  <c r="HQ5" i="31"/>
  <c r="HQ8" i="31" s="1"/>
  <c r="HX7" i="29"/>
  <c r="HX14" i="29" s="1"/>
  <c r="HT14" i="27"/>
  <c r="HU7" i="27"/>
  <c r="HU5" i="27" s="1"/>
  <c r="HQ15" i="31" l="1"/>
  <c r="HQ16" i="31"/>
  <c r="IQ5" i="32"/>
  <c r="IQ8" i="32" s="1"/>
  <c r="IR4" i="32"/>
  <c r="HR7" i="31"/>
  <c r="HR14" i="31" s="1"/>
  <c r="HY4" i="29"/>
  <c r="HY7" i="29" s="1"/>
  <c r="HY14" i="29" s="1"/>
  <c r="HX5" i="29"/>
  <c r="HX8" i="29" s="1"/>
  <c r="HV4" i="27"/>
  <c r="HU14" i="27"/>
  <c r="HX15" i="29" l="1"/>
  <c r="HX16" i="29"/>
  <c r="IQ15" i="32"/>
  <c r="IQ16" i="32"/>
  <c r="IR7" i="32"/>
  <c r="IR14" i="32" s="1"/>
  <c r="HR5" i="31"/>
  <c r="HR8" i="31" s="1"/>
  <c r="HS4" i="31"/>
  <c r="HY5" i="29"/>
  <c r="HY8" i="29" s="1"/>
  <c r="HZ4" i="29"/>
  <c r="HZ7" i="29" s="1"/>
  <c r="HZ14" i="29" s="1"/>
  <c r="HV7" i="27"/>
  <c r="HV5" i="27" s="1"/>
  <c r="HY15" i="29" l="1"/>
  <c r="HY16" i="29"/>
  <c r="HR15" i="31"/>
  <c r="HR16" i="31"/>
  <c r="IS4" i="32"/>
  <c r="IS7" i="32" s="1"/>
  <c r="IS14" i="32" s="1"/>
  <c r="IR5" i="32"/>
  <c r="IR8" i="32" s="1"/>
  <c r="HS7" i="31"/>
  <c r="HS14" i="31" s="1"/>
  <c r="HZ5" i="29"/>
  <c r="HZ8" i="29" s="1"/>
  <c r="IA4" i="29"/>
  <c r="IA7" i="29" s="1"/>
  <c r="IA14" i="29" s="1"/>
  <c r="HW4" i="27"/>
  <c r="HV14" i="27"/>
  <c r="IR15" i="32" l="1"/>
  <c r="IR16" i="32"/>
  <c r="HZ15" i="29"/>
  <c r="HZ16" i="29"/>
  <c r="IS5" i="32"/>
  <c r="IS8" i="32" s="1"/>
  <c r="IT4" i="32"/>
  <c r="HT4" i="31"/>
  <c r="HS5" i="31"/>
  <c r="HS8" i="31" s="1"/>
  <c r="IB4" i="29"/>
  <c r="IB7" i="29" s="1"/>
  <c r="IB14" i="29" s="1"/>
  <c r="IA5" i="29"/>
  <c r="IA8" i="29" s="1"/>
  <c r="HW7" i="27"/>
  <c r="HW5" i="27" s="1"/>
  <c r="HS15" i="31" l="1"/>
  <c r="HS16" i="31"/>
  <c r="IS15" i="32"/>
  <c r="IS16" i="32"/>
  <c r="IA15" i="29"/>
  <c r="IA16" i="29"/>
  <c r="IT7" i="32"/>
  <c r="IT14" i="32" s="1"/>
  <c r="HT7" i="31"/>
  <c r="HT14" i="31" s="1"/>
  <c r="IB5" i="29"/>
  <c r="IB8" i="29" s="1"/>
  <c r="IC4" i="29"/>
  <c r="HX4" i="27"/>
  <c r="HW14" i="27"/>
  <c r="IB15" i="29" l="1"/>
  <c r="IB16" i="29"/>
  <c r="IU4" i="32"/>
  <c r="IU7" i="32" s="1"/>
  <c r="IU14" i="32" s="1"/>
  <c r="IT5" i="32"/>
  <c r="IT8" i="32" s="1"/>
  <c r="HT5" i="31"/>
  <c r="HT8" i="31" s="1"/>
  <c r="HU4" i="31"/>
  <c r="IC7" i="29"/>
  <c r="IC5" i="29" s="1"/>
  <c r="IC8" i="29" s="1"/>
  <c r="HX7" i="27"/>
  <c r="HX5" i="27" s="1"/>
  <c r="IT15" i="32" l="1"/>
  <c r="IT16" i="32"/>
  <c r="HT15" i="31"/>
  <c r="HT16" i="31"/>
  <c r="IC15" i="29"/>
  <c r="IC16" i="29"/>
  <c r="IV4" i="32"/>
  <c r="IV7" i="32" s="1"/>
  <c r="IV14" i="32" s="1"/>
  <c r="IU5" i="32"/>
  <c r="IU8" i="32" s="1"/>
  <c r="HU7" i="31"/>
  <c r="HU14" i="31" s="1"/>
  <c r="IC14" i="29"/>
  <c r="ID4" i="29"/>
  <c r="HY4" i="27"/>
  <c r="HX14" i="27"/>
  <c r="IU15" i="32" l="1"/>
  <c r="IU16" i="32"/>
  <c r="IW4" i="32"/>
  <c r="IW7" i="32" s="1"/>
  <c r="IW14" i="32" s="1"/>
  <c r="IV5" i="32"/>
  <c r="IV8" i="32" s="1"/>
  <c r="HU5" i="31"/>
  <c r="HU8" i="31" s="1"/>
  <c r="HV4" i="31"/>
  <c r="ID7" i="29"/>
  <c r="ID14" i="29" s="1"/>
  <c r="HY7" i="27"/>
  <c r="HY5" i="27" s="1"/>
  <c r="IV15" i="32" l="1"/>
  <c r="IV16" i="32"/>
  <c r="HU15" i="31"/>
  <c r="HU16" i="31"/>
  <c r="IW5" i="32"/>
  <c r="IW8" i="32" s="1"/>
  <c r="IX4" i="32"/>
  <c r="HV7" i="31"/>
  <c r="HV14" i="31" s="1"/>
  <c r="ID5" i="29"/>
  <c r="ID8" i="29" s="1"/>
  <c r="IE4" i="29"/>
  <c r="HZ4" i="27"/>
  <c r="HY14" i="27"/>
  <c r="IW15" i="32" l="1"/>
  <c r="IW16" i="32"/>
  <c r="ID15" i="29"/>
  <c r="ID16" i="29"/>
  <c r="IX7" i="32"/>
  <c r="IX14" i="32" s="1"/>
  <c r="HW4" i="31"/>
  <c r="HV5" i="31"/>
  <c r="HV8" i="31" s="1"/>
  <c r="IE7" i="29"/>
  <c r="IE14" i="29" s="1"/>
  <c r="HZ7" i="27"/>
  <c r="HZ5" i="27" s="1"/>
  <c r="IE5" i="29" l="1"/>
  <c r="IE8" i="29" s="1"/>
  <c r="IE15" i="29"/>
  <c r="IE16" i="29"/>
  <c r="IF4" i="29"/>
  <c r="IF7" i="29" s="1"/>
  <c r="IF14" i="29" s="1"/>
  <c r="HV15" i="31"/>
  <c r="HV16" i="31"/>
  <c r="IX5" i="32"/>
  <c r="IX8" i="32" s="1"/>
  <c r="IY4" i="32"/>
  <c r="HW7" i="31"/>
  <c r="HW14" i="31" s="1"/>
  <c r="IA4" i="27"/>
  <c r="HZ14" i="27"/>
  <c r="IX15" i="32" l="1"/>
  <c r="IX16" i="32"/>
  <c r="IY7" i="32"/>
  <c r="IY14" i="32" s="1"/>
  <c r="HX4" i="31"/>
  <c r="HW5" i="31"/>
  <c r="HW8" i="31" s="1"/>
  <c r="IF5" i="29"/>
  <c r="IF8" i="29" s="1"/>
  <c r="IG4" i="29"/>
  <c r="IA7" i="27"/>
  <c r="IA5" i="27" s="1"/>
  <c r="IF15" i="29" l="1"/>
  <c r="IF16" i="29"/>
  <c r="HW15" i="31"/>
  <c r="HW16" i="31"/>
  <c r="IY5" i="32"/>
  <c r="IY8" i="32" s="1"/>
  <c r="IZ4" i="32"/>
  <c r="HX7" i="31"/>
  <c r="HX14" i="31" s="1"/>
  <c r="IG7" i="29"/>
  <c r="IG14" i="29" s="1"/>
  <c r="IB4" i="27"/>
  <c r="IA14" i="27"/>
  <c r="IY15" i="32" l="1"/>
  <c r="IY16" i="32"/>
  <c r="IZ7" i="32"/>
  <c r="IZ14" i="32" s="1"/>
  <c r="HX5" i="31"/>
  <c r="HX8" i="31" s="1"/>
  <c r="HY4" i="31"/>
  <c r="IH4" i="29"/>
  <c r="IH7" i="29" s="1"/>
  <c r="IH14" i="29" s="1"/>
  <c r="IG5" i="29"/>
  <c r="IG8" i="29" s="1"/>
  <c r="IB7" i="27"/>
  <c r="IB5" i="27" s="1"/>
  <c r="HX15" i="31" l="1"/>
  <c r="HX16" i="31"/>
  <c r="IG15" i="29"/>
  <c r="IG16" i="29"/>
  <c r="IZ5" i="32"/>
  <c r="IZ8" i="32" s="1"/>
  <c r="JA4" i="32"/>
  <c r="JA7" i="32" s="1"/>
  <c r="JA14" i="32" s="1"/>
  <c r="HY7" i="31"/>
  <c r="HY14" i="31" s="1"/>
  <c r="IH5" i="29"/>
  <c r="IH8" i="29" s="1"/>
  <c r="II4" i="29"/>
  <c r="IC4" i="27"/>
  <c r="IB14" i="27"/>
  <c r="IH15" i="29" l="1"/>
  <c r="IH16" i="29"/>
  <c r="IZ15" i="32"/>
  <c r="IZ16" i="32"/>
  <c r="JB4" i="32"/>
  <c r="JA5" i="32"/>
  <c r="JA8" i="32" s="1"/>
  <c r="HZ4" i="31"/>
  <c r="HY5" i="31"/>
  <c r="HY8" i="31" s="1"/>
  <c r="II7" i="29"/>
  <c r="II14" i="29" s="1"/>
  <c r="IC7" i="27"/>
  <c r="IC5" i="27" s="1"/>
  <c r="JA15" i="32" l="1"/>
  <c r="JA16" i="32"/>
  <c r="HY15" i="31"/>
  <c r="HY16" i="31"/>
  <c r="JB7" i="32"/>
  <c r="JB14" i="32" s="1"/>
  <c r="HZ7" i="31"/>
  <c r="HZ14" i="31" s="1"/>
  <c r="IJ4" i="29"/>
  <c r="II5" i="29"/>
  <c r="II8" i="29" s="1"/>
  <c r="ID4" i="27"/>
  <c r="IC14" i="27"/>
  <c r="II15" i="29" l="1"/>
  <c r="II16" i="29"/>
  <c r="JB5" i="32"/>
  <c r="JB8" i="32" s="1"/>
  <c r="JC4" i="32"/>
  <c r="HZ5" i="31"/>
  <c r="HZ8" i="31" s="1"/>
  <c r="IA4" i="31"/>
  <c r="IJ7" i="29"/>
  <c r="IJ14" i="29" s="1"/>
  <c r="ID7" i="27"/>
  <c r="ID5" i="27" s="1"/>
  <c r="HZ15" i="31" l="1"/>
  <c r="HZ16" i="31"/>
  <c r="JB15" i="32"/>
  <c r="JB16" i="32"/>
  <c r="JC7" i="32"/>
  <c r="JC14" i="32" s="1"/>
  <c r="IA7" i="31"/>
  <c r="IA14" i="31" s="1"/>
  <c r="IJ5" i="29"/>
  <c r="IJ8" i="29" s="1"/>
  <c r="IK4" i="29"/>
  <c r="IE4" i="27"/>
  <c r="ID14" i="27"/>
  <c r="IJ15" i="29" l="1"/>
  <c r="IJ16" i="29"/>
  <c r="JC5" i="32"/>
  <c r="JC8" i="32" s="1"/>
  <c r="JD4" i="32"/>
  <c r="IA5" i="31"/>
  <c r="IA8" i="31" s="1"/>
  <c r="IB4" i="31"/>
  <c r="IK7" i="29"/>
  <c r="IK14" i="29" s="1"/>
  <c r="IE7" i="27"/>
  <c r="IF4" i="27" s="1"/>
  <c r="IE5" i="27" l="1"/>
  <c r="IA15" i="31"/>
  <c r="IA16" i="31"/>
  <c r="JC15" i="32"/>
  <c r="JC16" i="32"/>
  <c r="JD7" i="32"/>
  <c r="JD14" i="32" s="1"/>
  <c r="IB7" i="31"/>
  <c r="IB14" i="31" s="1"/>
  <c r="IK5" i="29"/>
  <c r="IK8" i="29" s="1"/>
  <c r="IL4" i="29"/>
  <c r="IF7" i="27"/>
  <c r="IF14" i="27" s="1"/>
  <c r="IE14" i="27"/>
  <c r="IF5" i="27" l="1"/>
  <c r="IK15" i="29"/>
  <c r="IK16" i="29"/>
  <c r="JD5" i="32"/>
  <c r="JD8" i="32" s="1"/>
  <c r="JE4" i="32"/>
  <c r="IB5" i="31"/>
  <c r="IB8" i="31" s="1"/>
  <c r="IC4" i="31"/>
  <c r="IL7" i="29"/>
  <c r="IL14" i="29" s="1"/>
  <c r="IG4" i="27"/>
  <c r="IB15" i="31" l="1"/>
  <c r="IB16" i="31"/>
  <c r="JD15" i="32"/>
  <c r="JD16" i="32"/>
  <c r="JE7" i="32"/>
  <c r="JE14" i="32" s="1"/>
  <c r="IC7" i="31"/>
  <c r="IC14" i="31" s="1"/>
  <c r="IL5" i="29"/>
  <c r="IL8" i="29" s="1"/>
  <c r="IM4" i="29"/>
  <c r="IG7" i="27"/>
  <c r="IG14" i="27" s="1"/>
  <c r="IG5" i="27" l="1"/>
  <c r="IL15" i="29"/>
  <c r="IL16" i="29"/>
  <c r="JE5" i="32"/>
  <c r="JE8" i="32" s="1"/>
  <c r="JF4" i="32"/>
  <c r="IC5" i="31"/>
  <c r="IC8" i="31" s="1"/>
  <c r="ID4" i="31"/>
  <c r="IM7" i="29"/>
  <c r="IM14" i="29" s="1"/>
  <c r="IH4" i="27"/>
  <c r="IC15" i="31" l="1"/>
  <c r="IC16" i="31"/>
  <c r="JE15" i="32"/>
  <c r="JE16" i="32"/>
  <c r="JF7" i="32"/>
  <c r="JF14" i="32" s="1"/>
  <c r="ID7" i="31"/>
  <c r="ID14" i="31" s="1"/>
  <c r="IN4" i="29"/>
  <c r="IM5" i="29"/>
  <c r="IM8" i="29" s="1"/>
  <c r="IH7" i="27"/>
  <c r="IH5" i="27" s="1"/>
  <c r="IM15" i="29" l="1"/>
  <c r="IM16" i="29"/>
  <c r="JF5" i="32"/>
  <c r="JF8" i="32" s="1"/>
  <c r="JG4" i="32"/>
  <c r="ID5" i="31"/>
  <c r="ID8" i="31" s="1"/>
  <c r="IE4" i="31"/>
  <c r="IN7" i="29"/>
  <c r="IN14" i="29" s="1"/>
  <c r="II4" i="27"/>
  <c r="IH14" i="27"/>
  <c r="ID15" i="31" l="1"/>
  <c r="ID16" i="31"/>
  <c r="JF15" i="32"/>
  <c r="JF16" i="32"/>
  <c r="JG7" i="32"/>
  <c r="JG14" i="32" s="1"/>
  <c r="IE7" i="31"/>
  <c r="IE14" i="31" s="1"/>
  <c r="IN5" i="29"/>
  <c r="IN8" i="29" s="1"/>
  <c r="IO4" i="29"/>
  <c r="II7" i="27"/>
  <c r="II5" i="27" s="1"/>
  <c r="IN15" i="29" l="1"/>
  <c r="IN16" i="29"/>
  <c r="JG5" i="32"/>
  <c r="JG8" i="32" s="1"/>
  <c r="JH4" i="32"/>
  <c r="IE5" i="31"/>
  <c r="IE8" i="31" s="1"/>
  <c r="IF4" i="31"/>
  <c r="IO7" i="29"/>
  <c r="IO14" i="29" s="1"/>
  <c r="IJ4" i="27"/>
  <c r="II14" i="27"/>
  <c r="IE15" i="31" l="1"/>
  <c r="IE16" i="31"/>
  <c r="JG15" i="32"/>
  <c r="JG16" i="32"/>
  <c r="JH7" i="32"/>
  <c r="JH14" i="32" s="1"/>
  <c r="IF7" i="31"/>
  <c r="IF14" i="31" s="1"/>
  <c r="IP4" i="29"/>
  <c r="IO5" i="29"/>
  <c r="IO8" i="29" s="1"/>
  <c r="IJ7" i="27"/>
  <c r="IJ5" i="27" s="1"/>
  <c r="IO15" i="29" l="1"/>
  <c r="IO16" i="29"/>
  <c r="JI4" i="32"/>
  <c r="JI7" i="32" s="1"/>
  <c r="JI14" i="32" s="1"/>
  <c r="JH5" i="32"/>
  <c r="JH8" i="32" s="1"/>
  <c r="IF5" i="31"/>
  <c r="IF8" i="31" s="1"/>
  <c r="IG4" i="31"/>
  <c r="IP7" i="29"/>
  <c r="IP14" i="29" s="1"/>
  <c r="IK4" i="27"/>
  <c r="IJ14" i="27"/>
  <c r="IF15" i="31" l="1"/>
  <c r="IF16" i="31"/>
  <c r="JH15" i="32"/>
  <c r="JH16" i="32"/>
  <c r="JJ4" i="32"/>
  <c r="JI5" i="32"/>
  <c r="JI8" i="32" s="1"/>
  <c r="IG7" i="31"/>
  <c r="IG14" i="31" s="1"/>
  <c r="IQ4" i="29"/>
  <c r="IP5" i="29"/>
  <c r="IP8" i="29" s="1"/>
  <c r="IK7" i="27"/>
  <c r="IK5" i="27" s="1"/>
  <c r="IP15" i="29" l="1"/>
  <c r="IP16" i="29"/>
  <c r="JI15" i="32"/>
  <c r="JI16" i="32"/>
  <c r="JJ7" i="32"/>
  <c r="JJ14" i="32" s="1"/>
  <c r="IH4" i="31"/>
  <c r="IG5" i="31"/>
  <c r="IG8" i="31" s="1"/>
  <c r="IQ7" i="29"/>
  <c r="IQ14" i="29" s="1"/>
  <c r="IK14" i="27"/>
  <c r="IL4" i="27"/>
  <c r="IG15" i="31" l="1"/>
  <c r="IG16" i="31"/>
  <c r="JJ5" i="32"/>
  <c r="JJ8" i="32" s="1"/>
  <c r="JK4" i="32"/>
  <c r="IH7" i="31"/>
  <c r="IH14" i="31" s="1"/>
  <c r="IR4" i="29"/>
  <c r="IQ5" i="29"/>
  <c r="IQ8" i="29" s="1"/>
  <c r="IL7" i="27"/>
  <c r="IL5" i="27" s="1"/>
  <c r="IQ15" i="29" l="1"/>
  <c r="IQ16" i="29"/>
  <c r="JJ15" i="32"/>
  <c r="JJ16" i="32"/>
  <c r="JK7" i="32"/>
  <c r="JK14" i="32" s="1"/>
  <c r="IH5" i="31"/>
  <c r="IH8" i="31" s="1"/>
  <c r="II4" i="31"/>
  <c r="IR7" i="29"/>
  <c r="IR14" i="29" s="1"/>
  <c r="IM4" i="27"/>
  <c r="IL14" i="27"/>
  <c r="IH15" i="31" l="1"/>
  <c r="IH16" i="31"/>
  <c r="JL4" i="32"/>
  <c r="JK5" i="32"/>
  <c r="JK8" i="32" s="1"/>
  <c r="II7" i="31"/>
  <c r="II14" i="31" s="1"/>
  <c r="IR5" i="29"/>
  <c r="IR8" i="29" s="1"/>
  <c r="IS4" i="29"/>
  <c r="IM7" i="27"/>
  <c r="IM5" i="27" s="1"/>
  <c r="JK15" i="32" l="1"/>
  <c r="JK16" i="32"/>
  <c r="IR15" i="29"/>
  <c r="IR16" i="29"/>
  <c r="JL7" i="32"/>
  <c r="JL14" i="32" s="1"/>
  <c r="II5" i="31"/>
  <c r="II8" i="31" s="1"/>
  <c r="IJ4" i="31"/>
  <c r="IS7" i="29"/>
  <c r="IS14" i="29" s="1"/>
  <c r="IN4" i="27"/>
  <c r="IM14" i="27"/>
  <c r="II15" i="31" l="1"/>
  <c r="II16" i="31"/>
  <c r="JM4" i="32"/>
  <c r="JL5" i="32"/>
  <c r="JL8" i="32" s="1"/>
  <c r="IJ7" i="31"/>
  <c r="IJ14" i="31" s="1"/>
  <c r="IS5" i="29"/>
  <c r="IS8" i="29" s="1"/>
  <c r="IT4" i="29"/>
  <c r="IN7" i="27"/>
  <c r="IN5" i="27" s="1"/>
  <c r="IS15" i="29" l="1"/>
  <c r="IS16" i="29"/>
  <c r="JL15" i="32"/>
  <c r="JL16" i="32"/>
  <c r="JM7" i="32"/>
  <c r="JM14" i="32" s="1"/>
  <c r="IJ5" i="31"/>
  <c r="IJ8" i="31" s="1"/>
  <c r="IK4" i="31"/>
  <c r="IT7" i="29"/>
  <c r="IT14" i="29" s="1"/>
  <c r="IO4" i="27"/>
  <c r="IN14" i="27"/>
  <c r="IJ15" i="31" l="1"/>
  <c r="IJ16" i="31"/>
  <c r="JN4" i="32"/>
  <c r="JM5" i="32"/>
  <c r="JM8" i="32" s="1"/>
  <c r="IK7" i="31"/>
  <c r="IK14" i="31" s="1"/>
  <c r="IT5" i="29"/>
  <c r="IT8" i="29" s="1"/>
  <c r="IU4" i="29"/>
  <c r="IO7" i="27"/>
  <c r="IO5" i="27" s="1"/>
  <c r="JM15" i="32" l="1"/>
  <c r="JM16" i="32"/>
  <c r="IT15" i="29"/>
  <c r="IT16" i="29"/>
  <c r="JN7" i="32"/>
  <c r="JN14" i="32" s="1"/>
  <c r="IL4" i="31"/>
  <c r="IK5" i="31"/>
  <c r="IK8" i="31" s="1"/>
  <c r="IU7" i="29"/>
  <c r="IU14" i="29" s="1"/>
  <c r="IP4" i="27"/>
  <c r="IO14" i="27"/>
  <c r="JO4" i="32" l="1"/>
  <c r="IK15" i="31"/>
  <c r="IK16" i="31"/>
  <c r="JN5" i="32"/>
  <c r="JN8" i="32" s="1"/>
  <c r="JO7" i="32"/>
  <c r="JO14" i="32" s="1"/>
  <c r="IL7" i="31"/>
  <c r="IL14" i="31" s="1"/>
  <c r="IV4" i="29"/>
  <c r="IU5" i="29"/>
  <c r="IU8" i="29" s="1"/>
  <c r="IP7" i="27"/>
  <c r="IP5" i="27" s="1"/>
  <c r="JN15" i="32" l="1"/>
  <c r="JN16" i="32"/>
  <c r="IU15" i="29"/>
  <c r="IU16" i="29"/>
  <c r="JP4" i="32"/>
  <c r="JO5" i="32"/>
  <c r="JO8" i="32" s="1"/>
  <c r="IL5" i="31"/>
  <c r="IL8" i="31" s="1"/>
  <c r="IM4" i="31"/>
  <c r="IV7" i="29"/>
  <c r="IV14" i="29" s="1"/>
  <c r="IQ4" i="27"/>
  <c r="IP14" i="27"/>
  <c r="JO15" i="32" l="1"/>
  <c r="JO16" i="32"/>
  <c r="IL15" i="31"/>
  <c r="IL16" i="31"/>
  <c r="JP7" i="32"/>
  <c r="JP14" i="32" s="1"/>
  <c r="IM7" i="31"/>
  <c r="IM14" i="31" s="1"/>
  <c r="IV5" i="29"/>
  <c r="IV8" i="29" s="1"/>
  <c r="IW4" i="29"/>
  <c r="IQ7" i="27"/>
  <c r="IQ5" i="27" s="1"/>
  <c r="JQ4" i="32" l="1"/>
  <c r="JQ7" i="32" s="1"/>
  <c r="JQ14" i="32" s="1"/>
  <c r="IV15" i="29"/>
  <c r="IV16" i="29"/>
  <c r="JP5" i="32"/>
  <c r="JP8" i="32" s="1"/>
  <c r="IM5" i="31"/>
  <c r="IM8" i="31" s="1"/>
  <c r="IN4" i="31"/>
  <c r="IW7" i="29"/>
  <c r="IW14" i="29" s="1"/>
  <c r="IR4" i="27"/>
  <c r="IQ14" i="27"/>
  <c r="IM15" i="31" l="1"/>
  <c r="IM16" i="31"/>
  <c r="JP15" i="32"/>
  <c r="JP16" i="32"/>
  <c r="JR4" i="32"/>
  <c r="JQ5" i="32"/>
  <c r="JQ8" i="32" s="1"/>
  <c r="IN7" i="31"/>
  <c r="IN14" i="31" s="1"/>
  <c r="IW5" i="29"/>
  <c r="IW8" i="29" s="1"/>
  <c r="IX4" i="29"/>
  <c r="IR7" i="27"/>
  <c r="IR5" i="27" s="1"/>
  <c r="JQ15" i="32" l="1"/>
  <c r="JQ16" i="32"/>
  <c r="IW15" i="29"/>
  <c r="IW16" i="29"/>
  <c r="JR7" i="32"/>
  <c r="JR14" i="32" s="1"/>
  <c r="IN5" i="31"/>
  <c r="IN8" i="31" s="1"/>
  <c r="IO4" i="31"/>
  <c r="IX7" i="29"/>
  <c r="IX14" i="29" s="1"/>
  <c r="IS4" i="27"/>
  <c r="IR14" i="27"/>
  <c r="IN15" i="31" l="1"/>
  <c r="IN16" i="31"/>
  <c r="JS4" i="32"/>
  <c r="JR5" i="32"/>
  <c r="JR8" i="32" s="1"/>
  <c r="IO7" i="31"/>
  <c r="IO14" i="31" s="1"/>
  <c r="IY4" i="29"/>
  <c r="IX5" i="29"/>
  <c r="IX8" i="29" s="1"/>
  <c r="IS7" i="27"/>
  <c r="IT4" i="27" s="1"/>
  <c r="JR15" i="32" l="1"/>
  <c r="JR16" i="32"/>
  <c r="IX15" i="29"/>
  <c r="IX16" i="29"/>
  <c r="IS5" i="27"/>
  <c r="JS7" i="32"/>
  <c r="JS14" i="32" s="1"/>
  <c r="IO5" i="31"/>
  <c r="IO8" i="31" s="1"/>
  <c r="IP4" i="31"/>
  <c r="IY7" i="29"/>
  <c r="IY14" i="29" s="1"/>
  <c r="IS14" i="27"/>
  <c r="IT7" i="27"/>
  <c r="IU4" i="27" s="1"/>
  <c r="IT5" i="27" l="1"/>
  <c r="IO15" i="31"/>
  <c r="IO16" i="31"/>
  <c r="JT4" i="32"/>
  <c r="JT7" i="32" s="1"/>
  <c r="JT14" i="32" s="1"/>
  <c r="JS5" i="32"/>
  <c r="JS8" i="32" s="1"/>
  <c r="IP7" i="31"/>
  <c r="IP14" i="31" s="1"/>
  <c r="IZ4" i="29"/>
  <c r="IY5" i="29"/>
  <c r="IY8" i="29" s="1"/>
  <c r="IT14" i="27"/>
  <c r="IU7" i="27"/>
  <c r="IU5" i="27" s="1"/>
  <c r="IY15" i="29" l="1"/>
  <c r="IY16" i="29"/>
  <c r="JS15" i="32"/>
  <c r="JS16" i="32"/>
  <c r="JU4" i="32"/>
  <c r="JU7" i="32" s="1"/>
  <c r="JU14" i="32" s="1"/>
  <c r="JT5" i="32"/>
  <c r="JT8" i="32" s="1"/>
  <c r="IP5" i="31"/>
  <c r="IP8" i="31" s="1"/>
  <c r="IQ4" i="31"/>
  <c r="IZ7" i="29"/>
  <c r="IZ14" i="29" s="1"/>
  <c r="IV4" i="27"/>
  <c r="IU14" i="27"/>
  <c r="JT15" i="32" l="1"/>
  <c r="JT16" i="32"/>
  <c r="IP15" i="31"/>
  <c r="IP16" i="31"/>
  <c r="JU5" i="32"/>
  <c r="JU8" i="32" s="1"/>
  <c r="JV4" i="32"/>
  <c r="IQ7" i="31"/>
  <c r="IQ14" i="31" s="1"/>
  <c r="JA4" i="29"/>
  <c r="IZ5" i="29"/>
  <c r="IZ8" i="29" s="1"/>
  <c r="IV7" i="27"/>
  <c r="IV5" i="27" s="1"/>
  <c r="JU15" i="32" l="1"/>
  <c r="JU16" i="32"/>
  <c r="IZ15" i="29"/>
  <c r="IZ16" i="29"/>
  <c r="JV7" i="32"/>
  <c r="JV14" i="32" s="1"/>
  <c r="IQ5" i="31"/>
  <c r="IQ8" i="31" s="1"/>
  <c r="IR4" i="31"/>
  <c r="JA7" i="29"/>
  <c r="JA14" i="29" s="1"/>
  <c r="IW4" i="27"/>
  <c r="IV14" i="27"/>
  <c r="IQ15" i="31" l="1"/>
  <c r="IQ16" i="31"/>
  <c r="JV5" i="32"/>
  <c r="JV8" i="32" s="1"/>
  <c r="JW4" i="32"/>
  <c r="IR7" i="31"/>
  <c r="IR14" i="31" s="1"/>
  <c r="JB4" i="29"/>
  <c r="JA5" i="29"/>
  <c r="JA8" i="29" s="1"/>
  <c r="IW7" i="27"/>
  <c r="IW5" i="27" s="1"/>
  <c r="JA15" i="29" l="1"/>
  <c r="JA16" i="29"/>
  <c r="JV15" i="32"/>
  <c r="JV16" i="32"/>
  <c r="JW7" i="32"/>
  <c r="JW14" i="32" s="1"/>
  <c r="IR5" i="31"/>
  <c r="IR8" i="31" s="1"/>
  <c r="IS4" i="31"/>
  <c r="JB7" i="29"/>
  <c r="JB14" i="29" s="1"/>
  <c r="IW14" i="27"/>
  <c r="IX4" i="27"/>
  <c r="IR15" i="31" l="1"/>
  <c r="IR16" i="31"/>
  <c r="JW5" i="32"/>
  <c r="JW8" i="32" s="1"/>
  <c r="JX4" i="32"/>
  <c r="IS7" i="31"/>
  <c r="IS14" i="31" s="1"/>
  <c r="JC4" i="29"/>
  <c r="JB5" i="29"/>
  <c r="JB8" i="29" s="1"/>
  <c r="IX7" i="27"/>
  <c r="IY4" i="27" s="1"/>
  <c r="IX5" i="27" l="1"/>
  <c r="JB15" i="29"/>
  <c r="JB16" i="29"/>
  <c r="JW15" i="32"/>
  <c r="JW16" i="32"/>
  <c r="JX7" i="32"/>
  <c r="JX14" i="32" s="1"/>
  <c r="IS5" i="31"/>
  <c r="IS8" i="31" s="1"/>
  <c r="IT4" i="31"/>
  <c r="JC7" i="29"/>
  <c r="JC14" i="29" s="1"/>
  <c r="IX14" i="27"/>
  <c r="IY7" i="27"/>
  <c r="IZ4" i="27" s="1"/>
  <c r="IY5" i="27" l="1"/>
  <c r="IS15" i="31"/>
  <c r="IS16" i="31"/>
  <c r="JX5" i="32"/>
  <c r="JX8" i="32" s="1"/>
  <c r="JY4" i="32"/>
  <c r="IT7" i="31"/>
  <c r="IT14" i="31" s="1"/>
  <c r="JD4" i="29"/>
  <c r="JC5" i="29"/>
  <c r="JC8" i="29" s="1"/>
  <c r="IY14" i="27"/>
  <c r="IZ7" i="27"/>
  <c r="IZ5" i="27" s="1"/>
  <c r="JX15" i="32" l="1"/>
  <c r="JX16" i="32"/>
  <c r="JC15" i="29"/>
  <c r="JC16" i="29"/>
  <c r="JY7" i="32"/>
  <c r="JY14" i="32" s="1"/>
  <c r="IT5" i="31"/>
  <c r="IT8" i="31" s="1"/>
  <c r="IU4" i="31"/>
  <c r="JD7" i="29"/>
  <c r="JD14" i="29" s="1"/>
  <c r="JA4" i="27"/>
  <c r="IZ14" i="27"/>
  <c r="IT15" i="31" l="1"/>
  <c r="IT16" i="31"/>
  <c r="JY5" i="32"/>
  <c r="JY8" i="32" s="1"/>
  <c r="JZ4" i="32"/>
  <c r="IU7" i="31"/>
  <c r="IU14" i="31" s="1"/>
  <c r="JE4" i="29"/>
  <c r="JD5" i="29"/>
  <c r="JD8" i="29" s="1"/>
  <c r="JA7" i="27"/>
  <c r="JB4" i="27" s="1"/>
  <c r="JA5" i="27" l="1"/>
  <c r="JD15" i="29"/>
  <c r="JD16" i="29"/>
  <c r="JY15" i="32"/>
  <c r="JY16" i="32"/>
  <c r="JZ7" i="32"/>
  <c r="JZ14" i="32" s="1"/>
  <c r="IV4" i="31"/>
  <c r="IU5" i="31"/>
  <c r="IU8" i="31" s="1"/>
  <c r="JE7" i="29"/>
  <c r="JE14" i="29" s="1"/>
  <c r="JA14" i="27"/>
  <c r="JB7" i="27"/>
  <c r="JC4" i="27" s="1"/>
  <c r="JB5" i="27" l="1"/>
  <c r="IU15" i="31"/>
  <c r="IU16" i="31"/>
  <c r="JZ5" i="32"/>
  <c r="JZ8" i="32" s="1"/>
  <c r="KA4" i="32"/>
  <c r="IV7" i="31"/>
  <c r="IV14" i="31" s="1"/>
  <c r="JF4" i="29"/>
  <c r="JE5" i="29"/>
  <c r="JE8" i="29" s="1"/>
  <c r="JB14" i="27"/>
  <c r="JC7" i="27"/>
  <c r="JC5" i="27" s="1"/>
  <c r="JE15" i="29" l="1"/>
  <c r="JE16" i="29"/>
  <c r="JZ15" i="32"/>
  <c r="JZ16" i="32"/>
  <c r="KA7" i="32"/>
  <c r="KA14" i="32" s="1"/>
  <c r="IV5" i="31"/>
  <c r="IV8" i="31" s="1"/>
  <c r="IW4" i="31"/>
  <c r="JF7" i="29"/>
  <c r="JF14" i="29" s="1"/>
  <c r="JC14" i="27"/>
  <c r="JD4" i="27"/>
  <c r="IV15" i="31" l="1"/>
  <c r="IV16" i="31"/>
  <c r="KA5" i="32"/>
  <c r="KA8" i="32" s="1"/>
  <c r="KB4" i="32"/>
  <c r="IW7" i="31"/>
  <c r="IW14" i="31" s="1"/>
  <c r="JF5" i="29"/>
  <c r="JF8" i="29" s="1"/>
  <c r="JG4" i="29"/>
  <c r="JD7" i="27"/>
  <c r="JE4" i="27" s="1"/>
  <c r="JF15" i="29" l="1"/>
  <c r="JF16" i="29"/>
  <c r="JD5" i="27"/>
  <c r="KA15" i="32"/>
  <c r="KA16" i="32"/>
  <c r="KB7" i="32"/>
  <c r="KB14" i="32" s="1"/>
  <c r="IW5" i="31"/>
  <c r="IW8" i="31" s="1"/>
  <c r="IX4" i="31"/>
  <c r="JG7" i="29"/>
  <c r="JG14" i="29" s="1"/>
  <c r="JD14" i="27"/>
  <c r="JE7" i="27"/>
  <c r="JF4" i="27" s="1"/>
  <c r="JE5" i="27" l="1"/>
  <c r="IW15" i="31"/>
  <c r="IW16" i="31"/>
  <c r="KC4" i="32"/>
  <c r="KB5" i="32"/>
  <c r="KB8" i="32" s="1"/>
  <c r="IX7" i="31"/>
  <c r="IX14" i="31" s="1"/>
  <c r="JH4" i="29"/>
  <c r="JG5" i="29"/>
  <c r="JG8" i="29" s="1"/>
  <c r="JE14" i="27"/>
  <c r="JF7" i="27"/>
  <c r="JF5" i="27" s="1"/>
  <c r="JG15" i="29" l="1"/>
  <c r="JG16" i="29"/>
  <c r="KB15" i="32"/>
  <c r="KB16" i="32"/>
  <c r="KC7" i="32"/>
  <c r="KC14" i="32" s="1"/>
  <c r="IY4" i="31"/>
  <c r="IX5" i="31"/>
  <c r="IX8" i="31" s="1"/>
  <c r="JH7" i="29"/>
  <c r="JH14" i="29" s="1"/>
  <c r="JF14" i="27"/>
  <c r="JG4" i="27"/>
  <c r="IX15" i="31" l="1"/>
  <c r="IX16" i="31"/>
  <c r="KC5" i="32"/>
  <c r="KC8" i="32" s="1"/>
  <c r="KD4" i="32"/>
  <c r="IY7" i="31"/>
  <c r="IY14" i="31" s="1"/>
  <c r="JH5" i="29"/>
  <c r="JH8" i="29" s="1"/>
  <c r="JI4" i="29"/>
  <c r="JG7" i="27"/>
  <c r="JH4" i="27" s="1"/>
  <c r="JH15" i="29" l="1"/>
  <c r="JH16" i="29"/>
  <c r="KC15" i="32"/>
  <c r="KC16" i="32"/>
  <c r="JG5" i="27"/>
  <c r="KD7" i="32"/>
  <c r="KD14" i="32" s="1"/>
  <c r="IY5" i="31"/>
  <c r="IY8" i="31" s="1"/>
  <c r="IZ4" i="31"/>
  <c r="JI7" i="29"/>
  <c r="JI14" i="29" s="1"/>
  <c r="JG14" i="27"/>
  <c r="JH7" i="27"/>
  <c r="JI4" i="27" s="1"/>
  <c r="KE4" i="32" l="1"/>
  <c r="IY15" i="31"/>
  <c r="IY16" i="31"/>
  <c r="JH5" i="27"/>
  <c r="KD5" i="32"/>
  <c r="KD8" i="32" s="1"/>
  <c r="KE7" i="32"/>
  <c r="KE14" i="32" s="1"/>
  <c r="IZ7" i="31"/>
  <c r="IZ14" i="31" s="1"/>
  <c r="JI5" i="29"/>
  <c r="JI8" i="29" s="1"/>
  <c r="JJ4" i="29"/>
  <c r="JH14" i="27"/>
  <c r="JI7" i="27"/>
  <c r="JI5" i="27" s="1"/>
  <c r="KE5" i="32" l="1"/>
  <c r="KE8" i="32" s="1"/>
  <c r="KE15" i="32" s="1"/>
  <c r="JI15" i="29"/>
  <c r="JI16" i="29"/>
  <c r="KE16" i="32"/>
  <c r="KF4" i="32"/>
  <c r="KF7" i="32" s="1"/>
  <c r="KF14" i="32" s="1"/>
  <c r="KD15" i="32"/>
  <c r="KD16" i="32"/>
  <c r="IZ5" i="31"/>
  <c r="IZ8" i="31" s="1"/>
  <c r="JA4" i="31"/>
  <c r="JJ7" i="29"/>
  <c r="JJ14" i="29" s="1"/>
  <c r="JI14" i="27"/>
  <c r="JJ4" i="27"/>
  <c r="KG4" i="32" l="1"/>
  <c r="IZ15" i="31"/>
  <c r="IZ16" i="31"/>
  <c r="KF5" i="32"/>
  <c r="KF8" i="32" s="1"/>
  <c r="KG7" i="32"/>
  <c r="KG14" i="32" s="1"/>
  <c r="JA7" i="31"/>
  <c r="JA14" i="31" s="1"/>
  <c r="JJ5" i="29"/>
  <c r="JJ8" i="29" s="1"/>
  <c r="JK4" i="29"/>
  <c r="JJ7" i="27"/>
  <c r="JK4" i="27" s="1"/>
  <c r="JJ15" i="29" l="1"/>
  <c r="JJ16" i="29"/>
  <c r="JJ5" i="27"/>
  <c r="KF15" i="32"/>
  <c r="KF16" i="32"/>
  <c r="KH4" i="32"/>
  <c r="KG5" i="32"/>
  <c r="KG8" i="32" s="1"/>
  <c r="JB4" i="31"/>
  <c r="JA5" i="31"/>
  <c r="JA8" i="31" s="1"/>
  <c r="JK7" i="29"/>
  <c r="JK14" i="29" s="1"/>
  <c r="JJ14" i="27"/>
  <c r="JK7" i="27"/>
  <c r="JL4" i="27" s="1"/>
  <c r="JA15" i="31" l="1"/>
  <c r="JA16" i="31"/>
  <c r="KG15" i="32"/>
  <c r="KG16" i="32"/>
  <c r="JK5" i="27"/>
  <c r="KH7" i="32"/>
  <c r="KH14" i="32" s="1"/>
  <c r="JB7" i="31"/>
  <c r="JB14" i="31" s="1"/>
  <c r="JL4" i="29"/>
  <c r="JK5" i="29"/>
  <c r="JK8" i="29" s="1"/>
  <c r="JK14" i="27"/>
  <c r="JL7" i="27"/>
  <c r="JL5" i="27" s="1"/>
  <c r="KH5" i="32" l="1"/>
  <c r="KH8" i="32" s="1"/>
  <c r="KH15" i="32" s="1"/>
  <c r="JK15" i="29"/>
  <c r="JK16" i="29"/>
  <c r="KH16" i="32"/>
  <c r="KI4" i="32"/>
  <c r="KI7" i="32" s="1"/>
  <c r="KI14" i="32" s="1"/>
  <c r="JC4" i="31"/>
  <c r="JB5" i="31"/>
  <c r="JB8" i="31" s="1"/>
  <c r="JL7" i="29"/>
  <c r="JL14" i="29" s="1"/>
  <c r="JL14" i="27"/>
  <c r="JM4" i="27"/>
  <c r="JB15" i="31" l="1"/>
  <c r="JB16" i="31"/>
  <c r="KI5" i="32"/>
  <c r="KI8" i="32" s="1"/>
  <c r="KJ4" i="32"/>
  <c r="JC7" i="31"/>
  <c r="JC14" i="31" s="1"/>
  <c r="JM4" i="29"/>
  <c r="JL5" i="29"/>
  <c r="JL8" i="29" s="1"/>
  <c r="JM7" i="27"/>
  <c r="JM5" i="27" s="1"/>
  <c r="JL15" i="29" l="1"/>
  <c r="JL16" i="29"/>
  <c r="KI15" i="32"/>
  <c r="KI16" i="32"/>
  <c r="KJ7" i="32"/>
  <c r="KJ14" i="32" s="1"/>
  <c r="JD4" i="31"/>
  <c r="JC5" i="31"/>
  <c r="JC8" i="31" s="1"/>
  <c r="JM7" i="29"/>
  <c r="JM14" i="29" s="1"/>
  <c r="JN4" i="27"/>
  <c r="JM14" i="27"/>
  <c r="JC15" i="31" l="1"/>
  <c r="JC16" i="31"/>
  <c r="KK4" i="32"/>
  <c r="KJ5" i="32"/>
  <c r="KJ8" i="32" s="1"/>
  <c r="JD7" i="31"/>
  <c r="JD14" i="31" s="1"/>
  <c r="JM5" i="29"/>
  <c r="JM8" i="29" s="1"/>
  <c r="JN4" i="29"/>
  <c r="JN7" i="27"/>
  <c r="JN5" i="27" s="1"/>
  <c r="KJ15" i="32" l="1"/>
  <c r="KJ16" i="32"/>
  <c r="JM15" i="29"/>
  <c r="JM16" i="29"/>
  <c r="KK7" i="32"/>
  <c r="KK14" i="32" s="1"/>
  <c r="JD5" i="31"/>
  <c r="JD8" i="31" s="1"/>
  <c r="JE4" i="31"/>
  <c r="JN7" i="29"/>
  <c r="JN14" i="29" s="1"/>
  <c r="JO4" i="27"/>
  <c r="JN14" i="27"/>
  <c r="JD15" i="31" l="1"/>
  <c r="JD16" i="31"/>
  <c r="KL4" i="32"/>
  <c r="KL7" i="32" s="1"/>
  <c r="KL14" i="32" s="1"/>
  <c r="KK5" i="32"/>
  <c r="KK8" i="32" s="1"/>
  <c r="JE7" i="31"/>
  <c r="JE14" i="31" s="1"/>
  <c r="JN5" i="29"/>
  <c r="JN8" i="29" s="1"/>
  <c r="JO4" i="29"/>
  <c r="JO7" i="27"/>
  <c r="JO5" i="27" s="1"/>
  <c r="KK15" i="32" l="1"/>
  <c r="KK16" i="32"/>
  <c r="JN15" i="29"/>
  <c r="JN16" i="29"/>
  <c r="KL5" i="32"/>
  <c r="KL8" i="32" s="1"/>
  <c r="KM4" i="32"/>
  <c r="JE5" i="31"/>
  <c r="JE8" i="31" s="1"/>
  <c r="JF4" i="31"/>
  <c r="JO7" i="29"/>
  <c r="JO14" i="29" s="1"/>
  <c r="JP4" i="27"/>
  <c r="JO14" i="27"/>
  <c r="JE15" i="31" l="1"/>
  <c r="JE16" i="31"/>
  <c r="KL15" i="32"/>
  <c r="KL16" i="32"/>
  <c r="KM7" i="32"/>
  <c r="KM14" i="32" s="1"/>
  <c r="JF7" i="31"/>
  <c r="JF14" i="31" s="1"/>
  <c r="JO5" i="29"/>
  <c r="JO8" i="29" s="1"/>
  <c r="JP4" i="29"/>
  <c r="JP7" i="27"/>
  <c r="JP5" i="27" s="1"/>
  <c r="JO15" i="29" l="1"/>
  <c r="JO16" i="29"/>
  <c r="KM5" i="32"/>
  <c r="KM8" i="32" s="1"/>
  <c r="KN4" i="32"/>
  <c r="JF5" i="31"/>
  <c r="JF8" i="31" s="1"/>
  <c r="JG4" i="31"/>
  <c r="JP7" i="29"/>
  <c r="JP14" i="29" s="1"/>
  <c r="JQ4" i="27"/>
  <c r="JP14" i="27"/>
  <c r="JF15" i="31" l="1"/>
  <c r="JF16" i="31"/>
  <c r="KM15" i="32"/>
  <c r="KM16" i="32"/>
  <c r="KN7" i="32"/>
  <c r="KN14" i="32" s="1"/>
  <c r="JG7" i="31"/>
  <c r="JG14" i="31" s="1"/>
  <c r="JP5" i="29"/>
  <c r="JP8" i="29" s="1"/>
  <c r="JQ4" i="29"/>
  <c r="JQ7" i="27"/>
  <c r="JQ5" i="27" s="1"/>
  <c r="JP15" i="29" l="1"/>
  <c r="JP16" i="29"/>
  <c r="KN5" i="32"/>
  <c r="KN8" i="32" s="1"/>
  <c r="KO4" i="32"/>
  <c r="JH4" i="31"/>
  <c r="JG5" i="31"/>
  <c r="JG8" i="31" s="1"/>
  <c r="JQ7" i="29"/>
  <c r="JQ14" i="29" s="1"/>
  <c r="JR4" i="27"/>
  <c r="JQ14" i="27"/>
  <c r="JG15" i="31" l="1"/>
  <c r="JG16" i="31"/>
  <c r="KN15" i="32"/>
  <c r="KN16" i="32"/>
  <c r="KO7" i="32"/>
  <c r="KO14" i="32" s="1"/>
  <c r="JH7" i="31"/>
  <c r="JH14" i="31" s="1"/>
  <c r="JQ5" i="29"/>
  <c r="JQ8" i="29" s="1"/>
  <c r="JR4" i="29"/>
  <c r="JR7" i="27"/>
  <c r="JS4" i="27" s="1"/>
  <c r="JR5" i="27" l="1"/>
  <c r="JQ15" i="29"/>
  <c r="JQ16" i="29"/>
  <c r="KP4" i="32"/>
  <c r="KO5" i="32"/>
  <c r="KO8" i="32" s="1"/>
  <c r="JH5" i="31"/>
  <c r="JH8" i="31" s="1"/>
  <c r="JI4" i="31"/>
  <c r="JR7" i="29"/>
  <c r="JR14" i="29" s="1"/>
  <c r="JR14" i="27"/>
  <c r="JS7" i="27"/>
  <c r="JT4" i="27" s="1"/>
  <c r="KO15" i="32" l="1"/>
  <c r="KO16" i="32"/>
  <c r="JH15" i="31"/>
  <c r="JH16" i="31"/>
  <c r="JS5" i="27"/>
  <c r="KP7" i="32"/>
  <c r="KP14" i="32" s="1"/>
  <c r="JI7" i="31"/>
  <c r="JI14" i="31" s="1"/>
  <c r="JS4" i="29"/>
  <c r="JR5" i="29"/>
  <c r="JR8" i="29" s="1"/>
  <c r="JT7" i="27"/>
  <c r="JU4" i="27" s="1"/>
  <c r="JS14" i="27"/>
  <c r="KQ4" i="32" l="1"/>
  <c r="JT5" i="27"/>
  <c r="JR15" i="29"/>
  <c r="JR16" i="29"/>
  <c r="KQ7" i="32"/>
  <c r="KQ14" i="32" s="1"/>
  <c r="KP5" i="32"/>
  <c r="KP8" i="32" s="1"/>
  <c r="JJ4" i="31"/>
  <c r="JJ7" i="31" s="1"/>
  <c r="JJ14" i="31" s="1"/>
  <c r="JI5" i="31"/>
  <c r="JI8" i="31" s="1"/>
  <c r="JS7" i="29"/>
  <c r="JS14" i="29" s="1"/>
  <c r="JU7" i="27"/>
  <c r="JU5" i="27" s="1"/>
  <c r="JT14" i="27"/>
  <c r="KP15" i="32" l="1"/>
  <c r="KP16" i="32"/>
  <c r="JI15" i="31"/>
  <c r="JI16" i="31"/>
  <c r="KR4" i="32"/>
  <c r="KQ5" i="32"/>
  <c r="KQ8" i="32" s="1"/>
  <c r="JK4" i="31"/>
  <c r="JJ5" i="31"/>
  <c r="JJ8" i="31" s="1"/>
  <c r="JS5" i="29"/>
  <c r="JS8" i="29" s="1"/>
  <c r="JT4" i="29"/>
  <c r="JV4" i="27"/>
  <c r="JU14" i="27"/>
  <c r="JS15" i="29" l="1"/>
  <c r="JS16" i="29"/>
  <c r="KQ15" i="32"/>
  <c r="KQ16" i="32"/>
  <c r="JJ15" i="31"/>
  <c r="JJ16" i="31"/>
  <c r="KR7" i="32"/>
  <c r="KR14" i="32" s="1"/>
  <c r="JK7" i="31"/>
  <c r="JK14" i="31" s="1"/>
  <c r="JT7" i="29"/>
  <c r="JT14" i="29" s="1"/>
  <c r="JV7" i="27"/>
  <c r="JV5" i="27" s="1"/>
  <c r="KR5" i="32" l="1"/>
  <c r="KR8" i="32" s="1"/>
  <c r="KS4" i="32"/>
  <c r="JK5" i="31"/>
  <c r="JK8" i="31" s="1"/>
  <c r="JL4" i="31"/>
  <c r="JT5" i="29"/>
  <c r="JT8" i="29" s="1"/>
  <c r="JU4" i="29"/>
  <c r="JW4" i="27"/>
  <c r="JV14" i="27"/>
  <c r="KR15" i="32" l="1"/>
  <c r="KR16" i="32"/>
  <c r="JK15" i="31"/>
  <c r="JK16" i="31"/>
  <c r="JT15" i="29"/>
  <c r="JT16" i="29"/>
  <c r="KS7" i="32"/>
  <c r="KS14" i="32" s="1"/>
  <c r="JL7" i="31"/>
  <c r="JL14" i="31" s="1"/>
  <c r="JU7" i="29"/>
  <c r="JU14" i="29" s="1"/>
  <c r="JW7" i="27"/>
  <c r="JW5" i="27" s="1"/>
  <c r="KT4" i="32" l="1"/>
  <c r="KT7" i="32" s="1"/>
  <c r="KT14" i="32" s="1"/>
  <c r="KS5" i="32"/>
  <c r="KS8" i="32" s="1"/>
  <c r="JM4" i="31"/>
  <c r="JL5" i="31"/>
  <c r="JL8" i="31" s="1"/>
  <c r="JU5" i="29"/>
  <c r="JU8" i="29" s="1"/>
  <c r="JV4" i="29"/>
  <c r="JW14" i="27"/>
  <c r="JX4" i="27"/>
  <c r="JU15" i="29" l="1"/>
  <c r="JU16" i="29"/>
  <c r="JL15" i="31"/>
  <c r="JL16" i="31"/>
  <c r="KS15" i="32"/>
  <c r="KS16" i="32"/>
  <c r="KT5" i="32"/>
  <c r="KT8" i="32" s="1"/>
  <c r="KU4" i="32"/>
  <c r="JM7" i="31"/>
  <c r="JM14" i="31" s="1"/>
  <c r="JV7" i="29"/>
  <c r="JV14" i="29" s="1"/>
  <c r="JX7" i="27"/>
  <c r="JX5" i="27" s="1"/>
  <c r="KT15" i="32" l="1"/>
  <c r="KT16" i="32"/>
  <c r="KU7" i="32"/>
  <c r="KU14" i="32" s="1"/>
  <c r="JN4" i="31"/>
  <c r="JM5" i="31"/>
  <c r="JM8" i="31" s="1"/>
  <c r="JV5" i="29"/>
  <c r="JV8" i="29" s="1"/>
  <c r="JW4" i="29"/>
  <c r="JY4" i="27"/>
  <c r="JX14" i="27"/>
  <c r="JM15" i="31" l="1"/>
  <c r="JM16" i="31"/>
  <c r="JV15" i="29"/>
  <c r="JV16" i="29"/>
  <c r="KU5" i="32"/>
  <c r="KU8" i="32" s="1"/>
  <c r="KV4" i="32"/>
  <c r="JN7" i="31"/>
  <c r="JN14" i="31" s="1"/>
  <c r="JW7" i="29"/>
  <c r="JW14" i="29" s="1"/>
  <c r="JY7" i="27"/>
  <c r="JZ4" i="27" s="1"/>
  <c r="JY5" i="27" l="1"/>
  <c r="KU15" i="32"/>
  <c r="KU16" i="32"/>
  <c r="KV7" i="32"/>
  <c r="KV14" i="32" s="1"/>
  <c r="JN5" i="31"/>
  <c r="JN8" i="31" s="1"/>
  <c r="JO4" i="31"/>
  <c r="JX4" i="29"/>
  <c r="JW5" i="29"/>
  <c r="JW8" i="29" s="1"/>
  <c r="JY14" i="27"/>
  <c r="JZ7" i="27"/>
  <c r="JZ14" i="27" s="1"/>
  <c r="JN15" i="31" l="1"/>
  <c r="JN16" i="31"/>
  <c r="JZ5" i="27"/>
  <c r="JW15" i="29"/>
  <c r="JW16" i="29"/>
  <c r="KV5" i="32"/>
  <c r="KV8" i="32" s="1"/>
  <c r="KW4" i="32"/>
  <c r="JO7" i="31"/>
  <c r="JO14" i="31" s="1"/>
  <c r="KA4" i="27"/>
  <c r="JX7" i="29"/>
  <c r="JX14" i="29" s="1"/>
  <c r="KA7" i="27" l="1"/>
  <c r="KB4" i="27" s="1"/>
  <c r="KV15" i="32"/>
  <c r="KV16" i="32"/>
  <c r="KW7" i="32"/>
  <c r="KW14" i="32" s="1"/>
  <c r="JO5" i="31"/>
  <c r="JO8" i="31" s="1"/>
  <c r="JP4" i="31"/>
  <c r="JX5" i="29"/>
  <c r="JX8" i="29" s="1"/>
  <c r="JY4" i="29"/>
  <c r="JO15" i="31" l="1"/>
  <c r="JO16" i="31"/>
  <c r="KA14" i="27"/>
  <c r="KA5" i="27"/>
  <c r="JX15" i="29"/>
  <c r="JX16" i="29"/>
  <c r="KX4" i="32"/>
  <c r="KW5" i="32"/>
  <c r="KW8" i="32" s="1"/>
  <c r="JP7" i="31"/>
  <c r="JP14" i="31" s="1"/>
  <c r="JY7" i="29"/>
  <c r="JY14" i="29" s="1"/>
  <c r="KB7" i="27"/>
  <c r="KB5" i="27" s="1"/>
  <c r="KW15" i="32" l="1"/>
  <c r="KW16" i="32"/>
  <c r="KX7" i="32"/>
  <c r="KX14" i="32" s="1"/>
  <c r="JP5" i="31"/>
  <c r="JP8" i="31" s="1"/>
  <c r="JQ4" i="31"/>
  <c r="JY5" i="29"/>
  <c r="JY8" i="29" s="1"/>
  <c r="JZ4" i="29"/>
  <c r="KC4" i="27"/>
  <c r="KB14" i="27"/>
  <c r="JY15" i="29" l="1"/>
  <c r="JY16" i="29"/>
  <c r="JP15" i="31"/>
  <c r="JP16" i="31"/>
  <c r="KX5" i="32"/>
  <c r="KX8" i="32" s="1"/>
  <c r="KY4" i="32"/>
  <c r="JQ7" i="31"/>
  <c r="JQ14" i="31" s="1"/>
  <c r="JZ7" i="29"/>
  <c r="JZ14" i="29" s="1"/>
  <c r="KC7" i="27"/>
  <c r="KC5" i="27" s="1"/>
  <c r="KX15" i="32" l="1"/>
  <c r="KX16" i="32"/>
  <c r="KY7" i="32"/>
  <c r="KY14" i="32" s="1"/>
  <c r="JR4" i="31"/>
  <c r="JQ5" i="31"/>
  <c r="JQ8" i="31" s="1"/>
  <c r="JZ5" i="29"/>
  <c r="JZ8" i="29" s="1"/>
  <c r="KA4" i="29"/>
  <c r="KC14" i="27"/>
  <c r="KD4" i="27"/>
  <c r="JQ15" i="31" l="1"/>
  <c r="JQ16" i="31"/>
  <c r="JZ15" i="29"/>
  <c r="JZ16" i="29"/>
  <c r="KZ4" i="32"/>
  <c r="KY5" i="32"/>
  <c r="KY8" i="32" s="1"/>
  <c r="JR7" i="31"/>
  <c r="JR14" i="31" s="1"/>
  <c r="KA7" i="29"/>
  <c r="KA14" i="29" s="1"/>
  <c r="KD7" i="27"/>
  <c r="KD5" i="27" s="1"/>
  <c r="KY15" i="32" l="1"/>
  <c r="KY16" i="32"/>
  <c r="KZ7" i="32"/>
  <c r="KZ14" i="32" s="1"/>
  <c r="JR5" i="31"/>
  <c r="JR8" i="31" s="1"/>
  <c r="JS4" i="31"/>
  <c r="KB4" i="29"/>
  <c r="KA5" i="29"/>
  <c r="KA8" i="29" s="1"/>
  <c r="KE4" i="27"/>
  <c r="KD14" i="27"/>
  <c r="KA15" i="29" l="1"/>
  <c r="KA16" i="29"/>
  <c r="JR15" i="31"/>
  <c r="JR16" i="31"/>
  <c r="LA4" i="32"/>
  <c r="LA7" i="32" s="1"/>
  <c r="LA14" i="32" s="1"/>
  <c r="KZ5" i="32"/>
  <c r="KZ8" i="32" s="1"/>
  <c r="JS7" i="31"/>
  <c r="JS14" i="31" s="1"/>
  <c r="KB7" i="29"/>
  <c r="KB14" i="29" s="1"/>
  <c r="KE7" i="27"/>
  <c r="KE5" i="27" s="1"/>
  <c r="KZ15" i="32" l="1"/>
  <c r="KZ16" i="32"/>
  <c r="LB4" i="32"/>
  <c r="LB7" i="32" s="1"/>
  <c r="LB14" i="32" s="1"/>
  <c r="LA5" i="32"/>
  <c r="LA8" i="32" s="1"/>
  <c r="JS5" i="31"/>
  <c r="JS8" i="31" s="1"/>
  <c r="JT4" i="31"/>
  <c r="KB5" i="29"/>
  <c r="KB8" i="29" s="1"/>
  <c r="KC4" i="29"/>
  <c r="KE14" i="27"/>
  <c r="KF4" i="27"/>
  <c r="JS15" i="31" l="1"/>
  <c r="JS16" i="31"/>
  <c r="KB15" i="29"/>
  <c r="KB16" i="29"/>
  <c r="LA15" i="32"/>
  <c r="LA16" i="32"/>
  <c r="LC4" i="32"/>
  <c r="LC7" i="32" s="1"/>
  <c r="LC14" i="32" s="1"/>
  <c r="LB5" i="32"/>
  <c r="LB8" i="32" s="1"/>
  <c r="JT7" i="31"/>
  <c r="JT14" i="31" s="1"/>
  <c r="KC7" i="29"/>
  <c r="KC14" i="29" s="1"/>
  <c r="KF7" i="27"/>
  <c r="KF5" i="27" s="1"/>
  <c r="LB15" i="32" l="1"/>
  <c r="LB16" i="32"/>
  <c r="LC5" i="32"/>
  <c r="LC8" i="32" s="1"/>
  <c r="LD4" i="32"/>
  <c r="JU4" i="31"/>
  <c r="JT5" i="31"/>
  <c r="JT8" i="31" s="1"/>
  <c r="KC5" i="29"/>
  <c r="KC8" i="29" s="1"/>
  <c r="KD4" i="29"/>
  <c r="KG4" i="27"/>
  <c r="KF14" i="27"/>
  <c r="JT15" i="31" l="1"/>
  <c r="JT16" i="31"/>
  <c r="LC15" i="32"/>
  <c r="LC16" i="32"/>
  <c r="KC15" i="29"/>
  <c r="KC16" i="29"/>
  <c r="LD7" i="32"/>
  <c r="LD14" i="32" s="1"/>
  <c r="JU7" i="31"/>
  <c r="JU14" i="31" s="1"/>
  <c r="KD7" i="29"/>
  <c r="KD14" i="29" s="1"/>
  <c r="KG7" i="27"/>
  <c r="KG5" i="27" s="1"/>
  <c r="LD5" i="32" l="1"/>
  <c r="LD8" i="32" s="1"/>
  <c r="LE4" i="32"/>
  <c r="JU5" i="31"/>
  <c r="JU8" i="31" s="1"/>
  <c r="JV4" i="31"/>
  <c r="KE4" i="29"/>
  <c r="KD5" i="29"/>
  <c r="KD8" i="29" s="1"/>
  <c r="KH4" i="27"/>
  <c r="KG14" i="27"/>
  <c r="KD15" i="29" l="1"/>
  <c r="KD16" i="29"/>
  <c r="JU15" i="31"/>
  <c r="JU16" i="31"/>
  <c r="LD15" i="32"/>
  <c r="LD16" i="32"/>
  <c r="LE7" i="32"/>
  <c r="LE14" i="32" s="1"/>
  <c r="JV7" i="31"/>
  <c r="JV14" i="31" s="1"/>
  <c r="KE7" i="29"/>
  <c r="KE14" i="29" s="1"/>
  <c r="KH7" i="27"/>
  <c r="KH5" i="27" s="1"/>
  <c r="LE5" i="32" l="1"/>
  <c r="LE8" i="32" s="1"/>
  <c r="LF4" i="32"/>
  <c r="JW4" i="31"/>
  <c r="JV5" i="31"/>
  <c r="JV8" i="31" s="1"/>
  <c r="KF4" i="29"/>
  <c r="KE5" i="29"/>
  <c r="KE8" i="29" s="1"/>
  <c r="KH14" i="27"/>
  <c r="KI4" i="27"/>
  <c r="LE15" i="32" l="1"/>
  <c r="LE16" i="32"/>
  <c r="KE15" i="29"/>
  <c r="KE16" i="29"/>
  <c r="JV15" i="31"/>
  <c r="JV16" i="31"/>
  <c r="LF7" i="32"/>
  <c r="LF14" i="32" s="1"/>
  <c r="JW7" i="31"/>
  <c r="JW14" i="31" s="1"/>
  <c r="KF7" i="29"/>
  <c r="KF14" i="29" s="1"/>
  <c r="KI7" i="27"/>
  <c r="KI5" i="27" s="1"/>
  <c r="LF5" i="32" l="1"/>
  <c r="LF8" i="32" s="1"/>
  <c r="LG4" i="32"/>
  <c r="JW5" i="31"/>
  <c r="JW8" i="31" s="1"/>
  <c r="JX4" i="31"/>
  <c r="KF5" i="29"/>
  <c r="KF8" i="29" s="1"/>
  <c r="KG4" i="29"/>
  <c r="KJ4" i="27"/>
  <c r="KI14" i="27"/>
  <c r="LF15" i="32" l="1"/>
  <c r="LF16" i="32"/>
  <c r="JW15" i="31"/>
  <c r="JW16" i="31"/>
  <c r="KF15" i="29"/>
  <c r="KF16" i="29"/>
  <c r="LG7" i="32"/>
  <c r="LG14" i="32" s="1"/>
  <c r="JX7" i="31"/>
  <c r="JX14" i="31" s="1"/>
  <c r="KG7" i="29"/>
  <c r="KG14" i="29" s="1"/>
  <c r="KJ7" i="27"/>
  <c r="KJ5" i="27" s="1"/>
  <c r="LG5" i="32" l="1"/>
  <c r="LG8" i="32" s="1"/>
  <c r="LH4" i="32"/>
  <c r="JY4" i="31"/>
  <c r="JX5" i="31"/>
  <c r="JX8" i="31" s="1"/>
  <c r="KH4" i="29"/>
  <c r="KG5" i="29"/>
  <c r="KG8" i="29" s="1"/>
  <c r="KK4" i="27"/>
  <c r="KJ14" i="27"/>
  <c r="KG15" i="29" l="1"/>
  <c r="KG16" i="29"/>
  <c r="LG15" i="32"/>
  <c r="LG16" i="32"/>
  <c r="JX15" i="31"/>
  <c r="JX16" i="31"/>
  <c r="LH7" i="32"/>
  <c r="LH14" i="32" s="1"/>
  <c r="JY7" i="31"/>
  <c r="JY14" i="31" s="1"/>
  <c r="KH7" i="29"/>
  <c r="KH14" i="29" s="1"/>
  <c r="KK7" i="27"/>
  <c r="KK5" i="27" s="1"/>
  <c r="LH5" i="32" l="1"/>
  <c r="LH8" i="32" s="1"/>
  <c r="LI4" i="32"/>
  <c r="JZ4" i="31"/>
  <c r="JY5" i="31"/>
  <c r="JY8" i="31" s="1"/>
  <c r="KH5" i="29"/>
  <c r="KH8" i="29" s="1"/>
  <c r="KI4" i="29"/>
  <c r="KL4" i="27"/>
  <c r="KK14" i="27"/>
  <c r="KH15" i="29" l="1"/>
  <c r="KH16" i="29"/>
  <c r="LH15" i="32"/>
  <c r="LH16" i="32"/>
  <c r="JY15" i="31"/>
  <c r="JY16" i="31"/>
  <c r="LI7" i="32"/>
  <c r="LI14" i="32" s="1"/>
  <c r="JZ7" i="31"/>
  <c r="JZ14" i="31" s="1"/>
  <c r="KI7" i="29"/>
  <c r="KI14" i="29" s="1"/>
  <c r="KL7" i="27"/>
  <c r="KL5" i="27" s="1"/>
  <c r="LI5" i="32" l="1"/>
  <c r="LI8" i="32" s="1"/>
  <c r="LJ4" i="32"/>
  <c r="KA4" i="31"/>
  <c r="JZ5" i="31"/>
  <c r="JZ8" i="31" s="1"/>
  <c r="KJ4" i="29"/>
  <c r="KJ7" i="29" s="1"/>
  <c r="KJ14" i="29" s="1"/>
  <c r="KI5" i="29"/>
  <c r="KI8" i="29" s="1"/>
  <c r="KM4" i="27"/>
  <c r="KL14" i="27"/>
  <c r="LI15" i="32" l="1"/>
  <c r="LI16" i="32"/>
  <c r="KI15" i="29"/>
  <c r="KI16" i="29"/>
  <c r="JZ15" i="31"/>
  <c r="JZ16" i="31"/>
  <c r="LJ7" i="32"/>
  <c r="LJ14" i="32" s="1"/>
  <c r="KA7" i="31"/>
  <c r="KA14" i="31" s="1"/>
  <c r="KK4" i="29"/>
  <c r="KJ5" i="29"/>
  <c r="KJ8" i="29" s="1"/>
  <c r="KM7" i="27"/>
  <c r="KM5" i="27" s="1"/>
  <c r="KJ15" i="29" l="1"/>
  <c r="KJ16" i="29"/>
  <c r="LK4" i="32"/>
  <c r="LJ5" i="32"/>
  <c r="LJ8" i="32" s="1"/>
  <c r="KA5" i="31"/>
  <c r="KA8" i="31" s="1"/>
  <c r="KB4" i="31"/>
  <c r="KK7" i="29"/>
  <c r="KK14" i="29" s="1"/>
  <c r="KN4" i="27"/>
  <c r="KM14" i="27"/>
  <c r="KA15" i="31" l="1"/>
  <c r="KA16" i="31"/>
  <c r="LJ15" i="32"/>
  <c r="LJ16" i="32"/>
  <c r="LK7" i="32"/>
  <c r="LK14" i="32" s="1"/>
  <c r="KB7" i="31"/>
  <c r="KB14" i="31" s="1"/>
  <c r="KK5" i="29"/>
  <c r="KK8" i="29" s="1"/>
  <c r="KL4" i="29"/>
  <c r="KN7" i="27"/>
  <c r="KN5" i="27" s="1"/>
  <c r="KK15" i="29" l="1"/>
  <c r="KK16" i="29"/>
  <c r="LK5" i="32"/>
  <c r="LK8" i="32" s="1"/>
  <c r="LL4" i="32"/>
  <c r="KC4" i="31"/>
  <c r="KB5" i="31"/>
  <c r="KB8" i="31" s="1"/>
  <c r="KL7" i="29"/>
  <c r="KL14" i="29" s="1"/>
  <c r="KO4" i="27"/>
  <c r="KN14" i="27"/>
  <c r="KB15" i="31" l="1"/>
  <c r="KB16" i="31"/>
  <c r="LK15" i="32"/>
  <c r="LK16" i="32"/>
  <c r="LL7" i="32"/>
  <c r="LL14" i="32" s="1"/>
  <c r="KC7" i="31"/>
  <c r="KC14" i="31" s="1"/>
  <c r="KM4" i="29"/>
  <c r="KL5" i="29"/>
  <c r="KL8" i="29" s="1"/>
  <c r="KO7" i="27"/>
  <c r="KO5" i="27" s="1"/>
  <c r="LM4" i="32" l="1"/>
  <c r="KL15" i="29"/>
  <c r="KL16" i="29"/>
  <c r="LM7" i="32"/>
  <c r="LM14" i="32" s="1"/>
  <c r="LL5" i="32"/>
  <c r="LL8" i="32" s="1"/>
  <c r="KC5" i="31"/>
  <c r="KC8" i="31" s="1"/>
  <c r="KD4" i="31"/>
  <c r="KM7" i="29"/>
  <c r="KM14" i="29" s="1"/>
  <c r="KP4" i="27"/>
  <c r="KO14" i="27"/>
  <c r="KC15" i="31" l="1"/>
  <c r="KC16" i="31"/>
  <c r="LL15" i="32"/>
  <c r="LL16" i="32"/>
  <c r="LM5" i="32"/>
  <c r="LM8" i="32" s="1"/>
  <c r="LN4" i="32"/>
  <c r="KD7" i="31"/>
  <c r="KD14" i="31" s="1"/>
  <c r="KN4" i="29"/>
  <c r="KM5" i="29"/>
  <c r="KM8" i="29" s="1"/>
  <c r="KP7" i="27"/>
  <c r="KP5" i="27" s="1"/>
  <c r="KM15" i="29" l="1"/>
  <c r="KM16" i="29"/>
  <c r="LM15" i="32"/>
  <c r="LM16" i="32"/>
  <c r="LN7" i="32"/>
  <c r="LN14" i="32" s="1"/>
  <c r="KD5" i="31"/>
  <c r="KD8" i="31" s="1"/>
  <c r="KE4" i="31"/>
  <c r="KN7" i="29"/>
  <c r="KN14" i="29" s="1"/>
  <c r="KQ4" i="27"/>
  <c r="KP14" i="27"/>
  <c r="KD15" i="31" l="1"/>
  <c r="KD16" i="31"/>
  <c r="LO4" i="32"/>
  <c r="LN5" i="32"/>
  <c r="LN8" i="32" s="1"/>
  <c r="KE7" i="31"/>
  <c r="KE14" i="31" s="1"/>
  <c r="KO4" i="29"/>
  <c r="KO7" i="29" s="1"/>
  <c r="KO14" i="29" s="1"/>
  <c r="KN5" i="29"/>
  <c r="KN8" i="29" s="1"/>
  <c r="KQ7" i="27"/>
  <c r="KQ5" i="27" s="1"/>
  <c r="LN15" i="32" l="1"/>
  <c r="LN16" i="32"/>
  <c r="KN15" i="29"/>
  <c r="KN16" i="29"/>
  <c r="LO7" i="32"/>
  <c r="LO14" i="32" s="1"/>
  <c r="KE5" i="31"/>
  <c r="KE8" i="31" s="1"/>
  <c r="KF4" i="31"/>
  <c r="KP4" i="29"/>
  <c r="KP7" i="29" s="1"/>
  <c r="KP14" i="29" s="1"/>
  <c r="KO5" i="29"/>
  <c r="KO8" i="29" s="1"/>
  <c r="KR4" i="27"/>
  <c r="KQ14" i="27"/>
  <c r="KO15" i="29" l="1"/>
  <c r="KO16" i="29"/>
  <c r="KE15" i="31"/>
  <c r="KE16" i="31"/>
  <c r="LP4" i="32"/>
  <c r="LP7" i="32" s="1"/>
  <c r="LP14" i="32" s="1"/>
  <c r="LO5" i="32"/>
  <c r="LO8" i="32" s="1"/>
  <c r="KF7" i="31"/>
  <c r="KF14" i="31" s="1"/>
  <c r="KP5" i="29"/>
  <c r="KP8" i="29" s="1"/>
  <c r="KQ4" i="29"/>
  <c r="KR7" i="27"/>
  <c r="KR5" i="27" s="1"/>
  <c r="KP15" i="29" l="1"/>
  <c r="KP16" i="29"/>
  <c r="LO15" i="32"/>
  <c r="LO16" i="32"/>
  <c r="LQ4" i="32"/>
  <c r="LP5" i="32"/>
  <c r="LP8" i="32" s="1"/>
  <c r="KF5" i="31"/>
  <c r="KF8" i="31" s="1"/>
  <c r="KG4" i="31"/>
  <c r="KQ7" i="29"/>
  <c r="KQ14" i="29" s="1"/>
  <c r="KS4" i="27"/>
  <c r="KR14" i="27"/>
  <c r="LP15" i="32" l="1"/>
  <c r="LP16" i="32"/>
  <c r="KF15" i="31"/>
  <c r="KF16" i="31"/>
  <c r="LQ7" i="32"/>
  <c r="LQ14" i="32" s="1"/>
  <c r="KG7" i="31"/>
  <c r="KG14" i="31" s="1"/>
  <c r="KR4" i="29"/>
  <c r="KR7" i="29" s="1"/>
  <c r="KQ5" i="29"/>
  <c r="KQ8" i="29" s="1"/>
  <c r="KS7" i="27"/>
  <c r="KS5" i="27" s="1"/>
  <c r="LQ5" i="32" l="1"/>
  <c r="LQ8" i="32" s="1"/>
  <c r="LQ15" i="32"/>
  <c r="LQ16" i="32"/>
  <c r="KQ15" i="29"/>
  <c r="KQ16" i="29"/>
  <c r="LR4" i="32"/>
  <c r="KH4" i="31"/>
  <c r="KG5" i="31"/>
  <c r="KG8" i="31" s="1"/>
  <c r="KR14" i="29"/>
  <c r="KS4" i="29"/>
  <c r="KS7" i="29" s="1"/>
  <c r="KS14" i="29" s="1"/>
  <c r="KR5" i="29"/>
  <c r="KR8" i="29" s="1"/>
  <c r="KT4" i="27"/>
  <c r="KS14" i="27"/>
  <c r="KG15" i="31" l="1"/>
  <c r="KG16" i="31"/>
  <c r="KR15" i="29"/>
  <c r="KR16" i="29"/>
  <c r="LR7" i="32"/>
  <c r="LR14" i="32" s="1"/>
  <c r="KH7" i="31"/>
  <c r="KH14" i="31" s="1"/>
  <c r="KS5" i="29"/>
  <c r="KS8" i="29" s="1"/>
  <c r="KT4" i="29"/>
  <c r="KT7" i="29" s="1"/>
  <c r="KT14" i="29" s="1"/>
  <c r="KT7" i="27"/>
  <c r="KT5" i="27" s="1"/>
  <c r="KS15" i="29" l="1"/>
  <c r="KS16" i="29"/>
  <c r="LR5" i="32"/>
  <c r="LR8" i="32" s="1"/>
  <c r="LS4" i="32"/>
  <c r="KI4" i="31"/>
  <c r="KH5" i="31"/>
  <c r="KH8" i="31" s="1"/>
  <c r="KU4" i="29"/>
  <c r="KU7" i="29" s="1"/>
  <c r="KT5" i="29"/>
  <c r="KT8" i="29" s="1"/>
  <c r="KU4" i="27"/>
  <c r="KT14" i="27"/>
  <c r="KH15" i="31" l="1"/>
  <c r="KH16" i="31"/>
  <c r="LR15" i="32"/>
  <c r="LR16" i="32"/>
  <c r="KT15" i="29"/>
  <c r="KT16" i="29"/>
  <c r="LS7" i="32"/>
  <c r="LS14" i="32" s="1"/>
  <c r="KI7" i="31"/>
  <c r="KI14" i="31" s="1"/>
  <c r="KU14" i="29"/>
  <c r="KV4" i="29"/>
  <c r="KV7" i="29" s="1"/>
  <c r="KV14" i="29" s="1"/>
  <c r="KU5" i="29"/>
  <c r="KU8" i="29" s="1"/>
  <c r="KU7" i="27"/>
  <c r="KU5" i="27" s="1"/>
  <c r="KU15" i="29" l="1"/>
  <c r="KU16" i="29"/>
  <c r="LS5" i="32"/>
  <c r="LS8" i="32" s="1"/>
  <c r="LT4" i="32"/>
  <c r="KI5" i="31"/>
  <c r="KI8" i="31" s="1"/>
  <c r="KJ4" i="31"/>
  <c r="KW4" i="29"/>
  <c r="KW7" i="29" s="1"/>
  <c r="KW14" i="29" s="1"/>
  <c r="KV5" i="29"/>
  <c r="KV8" i="29" s="1"/>
  <c r="KV4" i="27"/>
  <c r="KU14" i="27"/>
  <c r="KI15" i="31" l="1"/>
  <c r="KI16" i="31"/>
  <c r="LS15" i="32"/>
  <c r="LS16" i="32"/>
  <c r="KV15" i="29"/>
  <c r="KV16" i="29"/>
  <c r="LT7" i="32"/>
  <c r="LT14" i="32" s="1"/>
  <c r="KJ7" i="31"/>
  <c r="KJ14" i="31" s="1"/>
  <c r="KX4" i="29"/>
  <c r="KW5" i="29"/>
  <c r="KW8" i="29" s="1"/>
  <c r="KV7" i="27"/>
  <c r="KV5" i="27" s="1"/>
  <c r="KW15" i="29" l="1"/>
  <c r="KW16" i="29"/>
  <c r="LT5" i="32"/>
  <c r="LT8" i="32" s="1"/>
  <c r="LU4" i="32"/>
  <c r="KJ5" i="31"/>
  <c r="KJ8" i="31" s="1"/>
  <c r="KK4" i="31"/>
  <c r="KX7" i="29"/>
  <c r="KX14" i="29" s="1"/>
  <c r="KV14" i="27"/>
  <c r="KW4" i="27"/>
  <c r="KJ15" i="31" l="1"/>
  <c r="KJ16" i="31"/>
  <c r="LT15" i="32"/>
  <c r="LT16" i="32"/>
  <c r="LU7" i="32"/>
  <c r="LU14" i="32" s="1"/>
  <c r="KK7" i="31"/>
  <c r="KK14" i="31" s="1"/>
  <c r="KX5" i="29"/>
  <c r="KX8" i="29" s="1"/>
  <c r="KY4" i="29"/>
  <c r="KW7" i="27"/>
  <c r="KW5" i="27" s="1"/>
  <c r="KX15" i="29" l="1"/>
  <c r="KX16" i="29"/>
  <c r="LU5" i="32"/>
  <c r="LU8" i="32" s="1"/>
  <c r="LV4" i="32"/>
  <c r="KL4" i="31"/>
  <c r="KK5" i="31"/>
  <c r="KK8" i="31" s="1"/>
  <c r="KY7" i="29"/>
  <c r="KY14" i="29" s="1"/>
  <c r="KX4" i="27"/>
  <c r="KW14" i="27"/>
  <c r="KK15" i="31" l="1"/>
  <c r="KK16" i="31"/>
  <c r="LU15" i="32"/>
  <c r="LU16" i="32"/>
  <c r="LV7" i="32"/>
  <c r="LV14" i="32" s="1"/>
  <c r="KL7" i="31"/>
  <c r="KL14" i="31" s="1"/>
  <c r="KZ4" i="29"/>
  <c r="KY5" i="29"/>
  <c r="KY8" i="29" s="1"/>
  <c r="KX7" i="27"/>
  <c r="KX5" i="27" s="1"/>
  <c r="KY15" i="29" l="1"/>
  <c r="KY16" i="29"/>
  <c r="LW4" i="32"/>
  <c r="LV5" i="32"/>
  <c r="LV8" i="32" s="1"/>
  <c r="KL5" i="31"/>
  <c r="KL8" i="31" s="1"/>
  <c r="KM4" i="31"/>
  <c r="KZ7" i="29"/>
  <c r="KZ14" i="29" s="1"/>
  <c r="KY4" i="27"/>
  <c r="KX14" i="27"/>
  <c r="KL15" i="31" l="1"/>
  <c r="KL16" i="31"/>
  <c r="LV15" i="32"/>
  <c r="LV16" i="32"/>
  <c r="LW7" i="32"/>
  <c r="LW14" i="32" s="1"/>
  <c r="KM7" i="31"/>
  <c r="KM14" i="31" s="1"/>
  <c r="LA4" i="29"/>
  <c r="KZ5" i="29"/>
  <c r="KZ8" i="29" s="1"/>
  <c r="KY7" i="27"/>
  <c r="KY5" i="27" s="1"/>
  <c r="KZ15" i="29" l="1"/>
  <c r="KZ16" i="29"/>
  <c r="LX4" i="32"/>
  <c r="LW5" i="32"/>
  <c r="LW8" i="32" s="1"/>
  <c r="KM5" i="31"/>
  <c r="KM8" i="31" s="1"/>
  <c r="KN4" i="31"/>
  <c r="LA7" i="29"/>
  <c r="LA14" i="29" s="1"/>
  <c r="KZ4" i="27"/>
  <c r="KY14" i="27"/>
  <c r="KM15" i="31" l="1"/>
  <c r="KM16" i="31"/>
  <c r="LW15" i="32"/>
  <c r="LW16" i="32"/>
  <c r="LX7" i="32"/>
  <c r="LX14" i="32" s="1"/>
  <c r="KN7" i="31"/>
  <c r="KN14" i="31" s="1"/>
  <c r="LA5" i="29"/>
  <c r="LA8" i="29" s="1"/>
  <c r="LB4" i="29"/>
  <c r="KZ7" i="27"/>
  <c r="KZ5" i="27" s="1"/>
  <c r="LA15" i="29" l="1"/>
  <c r="LA16" i="29"/>
  <c r="LY4" i="32"/>
  <c r="LX5" i="32"/>
  <c r="LX8" i="32" s="1"/>
  <c r="KO4" i="31"/>
  <c r="KN5" i="31"/>
  <c r="KN8" i="31" s="1"/>
  <c r="LB7" i="29"/>
  <c r="LB14" i="29" s="1"/>
  <c r="KZ14" i="27"/>
  <c r="LA4" i="27"/>
  <c r="KN15" i="31" l="1"/>
  <c r="KN16" i="31"/>
  <c r="LX15" i="32"/>
  <c r="LX16" i="32"/>
  <c r="LY7" i="32"/>
  <c r="LY14" i="32" s="1"/>
  <c r="KO7" i="31"/>
  <c r="KO14" i="31" s="1"/>
  <c r="LB5" i="29"/>
  <c r="LB8" i="29" s="1"/>
  <c r="LC4" i="29"/>
  <c r="LA7" i="27"/>
  <c r="LA5" i="27" s="1"/>
  <c r="LZ4" i="32" l="1"/>
  <c r="LB15" i="29"/>
  <c r="LB16" i="29"/>
  <c r="LZ7" i="32"/>
  <c r="LZ14" i="32" s="1"/>
  <c r="LY5" i="32"/>
  <c r="LY8" i="32" s="1"/>
  <c r="KO5" i="31"/>
  <c r="KO8" i="31" s="1"/>
  <c r="KP4" i="31"/>
  <c r="LC7" i="29"/>
  <c r="LC14" i="29" s="1"/>
  <c r="LA14" i="27"/>
  <c r="LB4" i="27"/>
  <c r="KO15" i="31" l="1"/>
  <c r="KO16" i="31"/>
  <c r="LY15" i="32"/>
  <c r="LY16" i="32"/>
  <c r="MA4" i="32"/>
  <c r="LZ5" i="32"/>
  <c r="LZ8" i="32" s="1"/>
  <c r="KP7" i="31"/>
  <c r="KP14" i="31" s="1"/>
  <c r="LD4" i="29"/>
  <c r="LC5" i="29"/>
  <c r="LC8" i="29" s="1"/>
  <c r="LB7" i="27"/>
  <c r="LB5" i="27" s="1"/>
  <c r="LZ15" i="32" l="1"/>
  <c r="LZ16" i="32"/>
  <c r="LC15" i="29"/>
  <c r="LC16" i="29"/>
  <c r="MA7" i="32"/>
  <c r="MA14" i="32" s="1"/>
  <c r="KQ4" i="31"/>
  <c r="KP5" i="31"/>
  <c r="KP8" i="31" s="1"/>
  <c r="LD7" i="29"/>
  <c r="LD14" i="29" s="1"/>
  <c r="LB14" i="27"/>
  <c r="LC4" i="27"/>
  <c r="KP15" i="31" l="1"/>
  <c r="KP16" i="31"/>
  <c r="MA5" i="32"/>
  <c r="MA8" i="32" s="1"/>
  <c r="MB4" i="32"/>
  <c r="KQ7" i="31"/>
  <c r="KQ14" i="31" s="1"/>
  <c r="LE4" i="29"/>
  <c r="LD5" i="29"/>
  <c r="LD8" i="29" s="1"/>
  <c r="LC7" i="27"/>
  <c r="LD4" i="27" s="1"/>
  <c r="LC5" i="27" l="1"/>
  <c r="LD15" i="29"/>
  <c r="LD16" i="29"/>
  <c r="MA15" i="32"/>
  <c r="MA16" i="32"/>
  <c r="MB7" i="32"/>
  <c r="MB14" i="32" s="1"/>
  <c r="KQ5" i="31"/>
  <c r="KQ8" i="31" s="1"/>
  <c r="KR4" i="31"/>
  <c r="LE7" i="29"/>
  <c r="LE14" i="29" s="1"/>
  <c r="LC14" i="27"/>
  <c r="LD7" i="27"/>
  <c r="LE4" i="27" s="1"/>
  <c r="LD5" i="27" l="1"/>
  <c r="KQ15" i="31"/>
  <c r="KQ16" i="31"/>
  <c r="MC4" i="32"/>
  <c r="MB5" i="32"/>
  <c r="MB8" i="32" s="1"/>
  <c r="KR7" i="31"/>
  <c r="KR14" i="31" s="1"/>
  <c r="LF4" i="29"/>
  <c r="LE5" i="29"/>
  <c r="LE8" i="29" s="1"/>
  <c r="LD14" i="27"/>
  <c r="LE7" i="27"/>
  <c r="LE5" i="27" s="1"/>
  <c r="MB15" i="32" l="1"/>
  <c r="MB16" i="32"/>
  <c r="LE15" i="29"/>
  <c r="LE16" i="29"/>
  <c r="MC7" i="32"/>
  <c r="MC14" i="32" s="1"/>
  <c r="KS4" i="31"/>
  <c r="KR5" i="31"/>
  <c r="KR8" i="31" s="1"/>
  <c r="LF7" i="29"/>
  <c r="LF14" i="29" s="1"/>
  <c r="LE14" i="27"/>
  <c r="LF4" i="27"/>
  <c r="KR15" i="31" l="1"/>
  <c r="KR16" i="31"/>
  <c r="MC5" i="32"/>
  <c r="MC8" i="32" s="1"/>
  <c r="MD4" i="32"/>
  <c r="KS7" i="31"/>
  <c r="KS14" i="31" s="1"/>
  <c r="LG4" i="29"/>
  <c r="LF5" i="29"/>
  <c r="LF8" i="29" s="1"/>
  <c r="LF7" i="27"/>
  <c r="LG4" i="27" s="1"/>
  <c r="LF5" i="27" l="1"/>
  <c r="LF15" i="29"/>
  <c r="LF16" i="29"/>
  <c r="MC15" i="32"/>
  <c r="MC16" i="32"/>
  <c r="MD7" i="32"/>
  <c r="MD14" i="32" s="1"/>
  <c r="KS5" i="31"/>
  <c r="KS8" i="31" s="1"/>
  <c r="KT4" i="31"/>
  <c r="LG7" i="29"/>
  <c r="LG14" i="29" s="1"/>
  <c r="LF14" i="27"/>
  <c r="LG7" i="27"/>
  <c r="LH4" i="27" s="1"/>
  <c r="KS15" i="31" l="1"/>
  <c r="KS16" i="31"/>
  <c r="LG5" i="27"/>
  <c r="MD5" i="32"/>
  <c r="MD8" i="32" s="1"/>
  <c r="ME4" i="32"/>
  <c r="KT7" i="31"/>
  <c r="KT14" i="31" s="1"/>
  <c r="LG5" i="29"/>
  <c r="LG8" i="29" s="1"/>
  <c r="LH4" i="29"/>
  <c r="LG14" i="27"/>
  <c r="LH7" i="27"/>
  <c r="LH5" i="27" s="1"/>
  <c r="MD15" i="32" l="1"/>
  <c r="MD16" i="32"/>
  <c r="LG15" i="29"/>
  <c r="LG16" i="29"/>
  <c r="ME7" i="32"/>
  <c r="ME14" i="32" s="1"/>
  <c r="KT5" i="31"/>
  <c r="KT8" i="31" s="1"/>
  <c r="KU4" i="31"/>
  <c r="LH7" i="29"/>
  <c r="LH14" i="29" s="1"/>
  <c r="LH14" i="27"/>
  <c r="LI4" i="27"/>
  <c r="KT15" i="31" l="1"/>
  <c r="KT16" i="31"/>
  <c r="MF4" i="32"/>
  <c r="ME5" i="32"/>
  <c r="ME8" i="32" s="1"/>
  <c r="KU7" i="31"/>
  <c r="KU14" i="31" s="1"/>
  <c r="LI4" i="29"/>
  <c r="LH5" i="29"/>
  <c r="LH8" i="29" s="1"/>
  <c r="LI7" i="27"/>
  <c r="LI5" i="27" s="1"/>
  <c r="ME15" i="32" l="1"/>
  <c r="ME16" i="32"/>
  <c r="LH15" i="29"/>
  <c r="LH16" i="29"/>
  <c r="MF7" i="32"/>
  <c r="MF14" i="32" s="1"/>
  <c r="KU5" i="31"/>
  <c r="KU8" i="31" s="1"/>
  <c r="KV4" i="31"/>
  <c r="LI7" i="29"/>
  <c r="LI14" i="29" s="1"/>
  <c r="LI14" i="27"/>
  <c r="LJ4" i="27"/>
  <c r="KU15" i="31" l="1"/>
  <c r="KU16" i="31"/>
  <c r="MG4" i="32"/>
  <c r="MF5" i="32"/>
  <c r="MF8" i="32" s="1"/>
  <c r="KV7" i="31"/>
  <c r="KV14" i="31" s="1"/>
  <c r="LJ4" i="29"/>
  <c r="LI5" i="29"/>
  <c r="LI8" i="29" s="1"/>
  <c r="LJ7" i="27"/>
  <c r="LJ5" i="27" s="1"/>
  <c r="MF15" i="32" l="1"/>
  <c r="MF16" i="32"/>
  <c r="LI15" i="29"/>
  <c r="LI16" i="29"/>
  <c r="MG7" i="32"/>
  <c r="MG14" i="32" s="1"/>
  <c r="KV5" i="31"/>
  <c r="KV8" i="31" s="1"/>
  <c r="KW4" i="31"/>
  <c r="LJ7" i="29"/>
  <c r="LJ14" i="29" s="1"/>
  <c r="LJ14" i="27"/>
  <c r="LK4" i="27"/>
  <c r="KV15" i="31" l="1"/>
  <c r="KV16" i="31"/>
  <c r="MH4" i="32"/>
  <c r="MG5" i="32"/>
  <c r="MG8" i="32" s="1"/>
  <c r="KW7" i="31"/>
  <c r="KW14" i="31" s="1"/>
  <c r="LK4" i="29"/>
  <c r="LJ5" i="29"/>
  <c r="LJ8" i="29" s="1"/>
  <c r="LK7" i="27"/>
  <c r="LK5" i="27" s="1"/>
  <c r="MG15" i="32" l="1"/>
  <c r="MG16" i="32"/>
  <c r="LJ15" i="29"/>
  <c r="LJ16" i="29"/>
  <c r="MH7" i="32"/>
  <c r="MH14" i="32" s="1"/>
  <c r="KW5" i="31"/>
  <c r="KW8" i="31" s="1"/>
  <c r="KX4" i="31"/>
  <c r="LK7" i="29"/>
  <c r="LK14" i="29" s="1"/>
  <c r="LK14" i="27"/>
  <c r="LL4" i="27"/>
  <c r="KW15" i="31" l="1"/>
  <c r="KW16" i="31"/>
  <c r="MI4" i="32"/>
  <c r="MH5" i="32"/>
  <c r="MH8" i="32" s="1"/>
  <c r="KX7" i="31"/>
  <c r="KX14" i="31" s="1"/>
  <c r="LL4" i="29"/>
  <c r="LK5" i="29"/>
  <c r="LK8" i="29" s="1"/>
  <c r="LL7" i="27"/>
  <c r="LL5" i="27" s="1"/>
  <c r="MH15" i="32" l="1"/>
  <c r="MH16" i="32"/>
  <c r="LK15" i="29"/>
  <c r="LK16" i="29"/>
  <c r="MI7" i="32"/>
  <c r="MI14" i="32" s="1"/>
  <c r="KY4" i="31"/>
  <c r="KX5" i="31"/>
  <c r="KX8" i="31" s="1"/>
  <c r="LL7" i="29"/>
  <c r="LL14" i="29" s="1"/>
  <c r="LM4" i="27"/>
  <c r="LL14" i="27"/>
  <c r="KX15" i="31" l="1"/>
  <c r="KX16" i="31"/>
  <c r="MI5" i="32"/>
  <c r="MI8" i="32" s="1"/>
  <c r="MJ4" i="32"/>
  <c r="KY7" i="31"/>
  <c r="KY14" i="31" s="1"/>
  <c r="LM4" i="29"/>
  <c r="LL5" i="29"/>
  <c r="LL8" i="29" s="1"/>
  <c r="LM7" i="27"/>
  <c r="LM5" i="27" s="1"/>
  <c r="LL15" i="29" l="1"/>
  <c r="LL16" i="29"/>
  <c r="MI15" i="32"/>
  <c r="MI16" i="32"/>
  <c r="MJ7" i="32"/>
  <c r="MJ14" i="32" s="1"/>
  <c r="KZ4" i="31"/>
  <c r="KY5" i="31"/>
  <c r="KY8" i="31" s="1"/>
  <c r="LM7" i="29"/>
  <c r="LN4" i="27"/>
  <c r="LM14" i="27"/>
  <c r="KY15" i="31" l="1"/>
  <c r="KY16" i="31"/>
  <c r="MK4" i="32"/>
  <c r="MJ5" i="32"/>
  <c r="MJ8" i="32" s="1"/>
  <c r="KZ7" i="31"/>
  <c r="KZ14" i="31" s="1"/>
  <c r="LN4" i="29"/>
  <c r="LM14" i="29"/>
  <c r="LM5" i="29"/>
  <c r="LM8" i="29" s="1"/>
  <c r="LN7" i="27"/>
  <c r="LN5" i="27" s="1"/>
  <c r="LM15" i="29" l="1"/>
  <c r="LM16" i="29"/>
  <c r="MJ15" i="32"/>
  <c r="MJ16" i="32"/>
  <c r="MK7" i="32"/>
  <c r="MK14" i="32" s="1"/>
  <c r="LA4" i="31"/>
  <c r="KZ5" i="31"/>
  <c r="KZ8" i="31" s="1"/>
  <c r="LN7" i="29"/>
  <c r="LN14" i="29" s="1"/>
  <c r="LO4" i="27"/>
  <c r="LN14" i="27"/>
  <c r="KZ15" i="31" l="1"/>
  <c r="KZ16" i="31"/>
  <c r="ML4" i="32"/>
  <c r="MK5" i="32"/>
  <c r="MK8" i="32" s="1"/>
  <c r="LA7" i="31"/>
  <c r="LA14" i="31" s="1"/>
  <c r="LN5" i="29"/>
  <c r="LN8" i="29" s="1"/>
  <c r="LO4" i="29"/>
  <c r="LO7" i="27"/>
  <c r="LO5" i="27" s="1"/>
  <c r="MK15" i="32" l="1"/>
  <c r="MK16" i="32"/>
  <c r="LN15" i="29"/>
  <c r="LN16" i="29"/>
  <c r="ML7" i="32"/>
  <c r="ML14" i="32" s="1"/>
  <c r="LB4" i="31"/>
  <c r="LA5" i="31"/>
  <c r="LA8" i="31" s="1"/>
  <c r="LO7" i="29"/>
  <c r="LO14" i="27"/>
  <c r="LP4" i="27"/>
  <c r="LA15" i="31" l="1"/>
  <c r="LA16" i="31"/>
  <c r="MM4" i="32"/>
  <c r="ML5" i="32"/>
  <c r="ML8" i="32" s="1"/>
  <c r="LB7" i="31"/>
  <c r="LB14" i="31" s="1"/>
  <c r="LP4" i="29"/>
  <c r="LO14" i="29"/>
  <c r="LO5" i="29"/>
  <c r="LO8" i="29" s="1"/>
  <c r="LP7" i="27"/>
  <c r="LP5" i="27" s="1"/>
  <c r="LO15" i="29" l="1"/>
  <c r="LO16" i="29"/>
  <c r="ML15" i="32"/>
  <c r="ML16" i="32"/>
  <c r="MM7" i="32"/>
  <c r="MM14" i="32" s="1"/>
  <c r="LB5" i="31"/>
  <c r="LB8" i="31" s="1"/>
  <c r="LC4" i="31"/>
  <c r="LP7" i="29"/>
  <c r="LP14" i="29" s="1"/>
  <c r="LQ4" i="27"/>
  <c r="LP14" i="27"/>
  <c r="LB15" i="31" l="1"/>
  <c r="LB16" i="31"/>
  <c r="MM5" i="32"/>
  <c r="MM8" i="32" s="1"/>
  <c r="MN4" i="32"/>
  <c r="LC7" i="31"/>
  <c r="LC14" i="31" s="1"/>
  <c r="LQ4" i="29"/>
  <c r="LP5" i="29"/>
  <c r="LP8" i="29" s="1"/>
  <c r="LQ7" i="27"/>
  <c r="LQ5" i="27" s="1"/>
  <c r="LP15" i="29" l="1"/>
  <c r="LP16" i="29"/>
  <c r="MM15" i="32"/>
  <c r="MM16" i="32"/>
  <c r="MN7" i="32"/>
  <c r="MN14" i="32" s="1"/>
  <c r="LC5" i="31"/>
  <c r="LC8" i="31" s="1"/>
  <c r="LD4" i="31"/>
  <c r="LQ7" i="29"/>
  <c r="LQ14" i="27"/>
  <c r="LR4" i="27"/>
  <c r="LC15" i="31" l="1"/>
  <c r="LC16" i="31"/>
  <c r="MN5" i="32"/>
  <c r="MN8" i="32" s="1"/>
  <c r="MO4" i="32"/>
  <c r="LD7" i="31"/>
  <c r="LD14" i="31" s="1"/>
  <c r="LQ5" i="29"/>
  <c r="LQ8" i="29" s="1"/>
  <c r="LQ14" i="29"/>
  <c r="LR4" i="29"/>
  <c r="LR7" i="27"/>
  <c r="LR5" i="27" s="1"/>
  <c r="LQ15" i="29" l="1"/>
  <c r="LQ16" i="29"/>
  <c r="MN15" i="32"/>
  <c r="MN16" i="32"/>
  <c r="MO7" i="32"/>
  <c r="MO14" i="32" s="1"/>
  <c r="LD5" i="31"/>
  <c r="LD8" i="31" s="1"/>
  <c r="LE4" i="31"/>
  <c r="LR7" i="29"/>
  <c r="LR14" i="29" s="1"/>
  <c r="LR14" i="27"/>
  <c r="LS4" i="27"/>
  <c r="LD15" i="31" l="1"/>
  <c r="LD16" i="31"/>
  <c r="MP4" i="32"/>
  <c r="MO5" i="32"/>
  <c r="MO8" i="32" s="1"/>
  <c r="LE7" i="31"/>
  <c r="LE14" i="31" s="1"/>
  <c r="LR5" i="29"/>
  <c r="LR8" i="29" s="1"/>
  <c r="LS4" i="29"/>
  <c r="LS7" i="27"/>
  <c r="LS14" i="27" s="1"/>
  <c r="MO15" i="32" l="1"/>
  <c r="MO16" i="32"/>
  <c r="LR15" i="29"/>
  <c r="LR16" i="29"/>
  <c r="LS5" i="27"/>
  <c r="MP7" i="32"/>
  <c r="MP14" i="32" s="1"/>
  <c r="LE5" i="31"/>
  <c r="LE8" i="31" s="1"/>
  <c r="LF4" i="31"/>
  <c r="LS7" i="29"/>
  <c r="LS14" i="29" s="1"/>
  <c r="LT4" i="27"/>
  <c r="LE15" i="31" l="1"/>
  <c r="LE16" i="31"/>
  <c r="MP5" i="32"/>
  <c r="MP8" i="32" s="1"/>
  <c r="MQ4" i="32"/>
  <c r="LF7" i="31"/>
  <c r="LF14" i="31" s="1"/>
  <c r="LS5" i="29"/>
  <c r="LS8" i="29" s="1"/>
  <c r="LT4" i="29"/>
  <c r="LT7" i="27"/>
  <c r="LT5" i="27" s="1"/>
  <c r="LS15" i="29" l="1"/>
  <c r="LS16" i="29"/>
  <c r="MP15" i="32"/>
  <c r="MP16" i="32"/>
  <c r="MQ7" i="32"/>
  <c r="MQ14" i="32" s="1"/>
  <c r="LG4" i="31"/>
  <c r="LF5" i="31"/>
  <c r="LF8" i="31" s="1"/>
  <c r="LT7" i="29"/>
  <c r="LT14" i="29" s="1"/>
  <c r="LT14" i="27"/>
  <c r="LU4" i="27"/>
  <c r="LF15" i="31" l="1"/>
  <c r="LF16" i="31"/>
  <c r="MR4" i="32"/>
  <c r="MQ5" i="32"/>
  <c r="MQ8" i="32" s="1"/>
  <c r="LG7" i="31"/>
  <c r="LG14" i="31" s="1"/>
  <c r="LU4" i="29"/>
  <c r="LT5" i="29"/>
  <c r="LT8" i="29" s="1"/>
  <c r="LU7" i="27"/>
  <c r="LU5" i="27" s="1"/>
  <c r="MQ15" i="32" l="1"/>
  <c r="MQ16" i="32"/>
  <c r="LT15" i="29"/>
  <c r="LT16" i="29"/>
  <c r="MR7" i="32"/>
  <c r="MR14" i="32" s="1"/>
  <c r="LG5" i="31"/>
  <c r="LG8" i="31" s="1"/>
  <c r="LH4" i="31"/>
  <c r="LU7" i="29"/>
  <c r="LU14" i="29" s="1"/>
  <c r="LV4" i="27"/>
  <c r="LU14" i="27"/>
  <c r="LG15" i="31" l="1"/>
  <c r="LG16" i="31"/>
  <c r="MR5" i="32"/>
  <c r="MR8" i="32" s="1"/>
  <c r="MS4" i="32"/>
  <c r="LH7" i="31"/>
  <c r="LH14" i="31" s="1"/>
  <c r="LV4" i="29"/>
  <c r="LU5" i="29"/>
  <c r="LU8" i="29" s="1"/>
  <c r="LV7" i="27"/>
  <c r="LV5" i="27" s="1"/>
  <c r="LU15" i="29" l="1"/>
  <c r="LU16" i="29"/>
  <c r="MR15" i="32"/>
  <c r="MR16" i="32"/>
  <c r="MS7" i="32"/>
  <c r="MS14" i="32" s="1"/>
  <c r="LH5" i="31"/>
  <c r="LH8" i="31" s="1"/>
  <c r="LI4" i="31"/>
  <c r="LV7" i="29"/>
  <c r="LV14" i="29" s="1"/>
  <c r="LW4" i="27"/>
  <c r="LV14" i="27"/>
  <c r="LH15" i="31" l="1"/>
  <c r="LH16" i="31"/>
  <c r="MT4" i="32"/>
  <c r="MT7" i="32" s="1"/>
  <c r="MT14" i="32" s="1"/>
  <c r="MS5" i="32"/>
  <c r="MS8" i="32" s="1"/>
  <c r="LI7" i="31"/>
  <c r="LI14" i="31" s="1"/>
  <c r="LW4" i="29"/>
  <c r="LV5" i="29"/>
  <c r="LV8" i="29" s="1"/>
  <c r="LW7" i="27"/>
  <c r="LW5" i="27" s="1"/>
  <c r="MS15" i="32" l="1"/>
  <c r="MS16" i="32"/>
  <c r="LV15" i="29"/>
  <c r="LV16" i="29"/>
  <c r="MU4" i="32"/>
  <c r="MU7" i="32" s="1"/>
  <c r="MU14" i="32" s="1"/>
  <c r="MT5" i="32"/>
  <c r="MT8" i="32" s="1"/>
  <c r="LI5" i="31"/>
  <c r="LI8" i="31" s="1"/>
  <c r="LJ4" i="31"/>
  <c r="LW7" i="29"/>
  <c r="LW14" i="29" s="1"/>
  <c r="LW14" i="27"/>
  <c r="LX4" i="27"/>
  <c r="MT15" i="32" l="1"/>
  <c r="MT16" i="32"/>
  <c r="LI15" i="31"/>
  <c r="LI16" i="31"/>
  <c r="MU5" i="32"/>
  <c r="MU8" i="32" s="1"/>
  <c r="MV4" i="32"/>
  <c r="LJ7" i="31"/>
  <c r="LJ14" i="31" s="1"/>
  <c r="LW5" i="29"/>
  <c r="LW8" i="29" s="1"/>
  <c r="LX4" i="29"/>
  <c r="LX7" i="27"/>
  <c r="LY4" i="27" s="1"/>
  <c r="MU15" i="32" l="1"/>
  <c r="MU16" i="32"/>
  <c r="LX5" i="27"/>
  <c r="LW15" i="29"/>
  <c r="LW16" i="29"/>
  <c r="MV7" i="32"/>
  <c r="MV14" i="32" s="1"/>
  <c r="LJ5" i="31"/>
  <c r="LJ8" i="31" s="1"/>
  <c r="LK4" i="31"/>
  <c r="LX7" i="29"/>
  <c r="LX14" i="29" s="1"/>
  <c r="LY7" i="27"/>
  <c r="LY5" i="27" s="1"/>
  <c r="LX14" i="27"/>
  <c r="LJ15" i="31" l="1"/>
  <c r="LJ16" i="31"/>
  <c r="MW4" i="32"/>
  <c r="MV5" i="32"/>
  <c r="MV8" i="32" s="1"/>
  <c r="LK7" i="31"/>
  <c r="LK14" i="31" s="1"/>
  <c r="LY4" i="29"/>
  <c r="LX5" i="29"/>
  <c r="LX8" i="29" s="1"/>
  <c r="LZ4" i="27"/>
  <c r="LY14" i="27"/>
  <c r="LX15" i="29" l="1"/>
  <c r="LX16" i="29"/>
  <c r="MV15" i="32"/>
  <c r="MV16" i="32"/>
  <c r="MW7" i="32"/>
  <c r="MW14" i="32" s="1"/>
  <c r="LL4" i="31"/>
  <c r="LL7" i="31" s="1"/>
  <c r="LL14" i="31" s="1"/>
  <c r="LK5" i="31"/>
  <c r="LK8" i="31" s="1"/>
  <c r="LY7" i="29"/>
  <c r="LY14" i="29" s="1"/>
  <c r="LZ7" i="27"/>
  <c r="LZ5" i="27" s="1"/>
  <c r="LK15" i="31" l="1"/>
  <c r="LK16" i="31"/>
  <c r="MW5" i="32"/>
  <c r="MW8" i="32" s="1"/>
  <c r="MX4" i="32"/>
  <c r="LL5" i="31"/>
  <c r="LL8" i="31" s="1"/>
  <c r="LM4" i="31"/>
  <c r="LZ4" i="29"/>
  <c r="LY5" i="29"/>
  <c r="LY8" i="29" s="1"/>
  <c r="MA4" i="27"/>
  <c r="LZ14" i="27"/>
  <c r="LL15" i="31" l="1"/>
  <c r="LL16" i="31"/>
  <c r="MW15" i="32"/>
  <c r="MW16" i="32"/>
  <c r="LY15" i="29"/>
  <c r="LY16" i="29"/>
  <c r="MX7" i="32"/>
  <c r="MX14" i="32" s="1"/>
  <c r="LM7" i="31"/>
  <c r="LM14" i="31" s="1"/>
  <c r="LZ7" i="29"/>
  <c r="LZ14" i="29" s="1"/>
  <c r="MA7" i="27"/>
  <c r="MA5" i="27" s="1"/>
  <c r="MY4" i="32" l="1"/>
  <c r="MX5" i="32"/>
  <c r="MX8" i="32" s="1"/>
  <c r="LM5" i="31"/>
  <c r="LM8" i="31" s="1"/>
  <c r="LN4" i="31"/>
  <c r="LZ5" i="29"/>
  <c r="LZ8" i="29" s="1"/>
  <c r="MA4" i="29"/>
  <c r="MA14" i="27"/>
  <c r="MB4" i="27"/>
  <c r="LZ15" i="29" l="1"/>
  <c r="LZ16" i="29"/>
  <c r="LM15" i="31"/>
  <c r="LM16" i="31"/>
  <c r="MX15" i="32"/>
  <c r="MX16" i="32"/>
  <c r="MY7" i="32"/>
  <c r="MY14" i="32" s="1"/>
  <c r="LN7" i="31"/>
  <c r="LN14" i="31" s="1"/>
  <c r="MA7" i="29"/>
  <c r="MA14" i="29" s="1"/>
  <c r="MB7" i="27"/>
  <c r="MB5" i="27" s="1"/>
  <c r="MZ4" i="32" l="1"/>
  <c r="MY5" i="32"/>
  <c r="MY8" i="32" s="1"/>
  <c r="LO4" i="31"/>
  <c r="LN5" i="31"/>
  <c r="LN8" i="31" s="1"/>
  <c r="MA5" i="29"/>
  <c r="MA8" i="29" s="1"/>
  <c r="MB4" i="29"/>
  <c r="MC4" i="27"/>
  <c r="MB14" i="27"/>
  <c r="MA15" i="29" l="1"/>
  <c r="MA16" i="29"/>
  <c r="MY15" i="32"/>
  <c r="MY16" i="32"/>
  <c r="LN15" i="31"/>
  <c r="LN16" i="31"/>
  <c r="MZ7" i="32"/>
  <c r="MZ14" i="32" s="1"/>
  <c r="LO7" i="31"/>
  <c r="LO14" i="31" s="1"/>
  <c r="MB7" i="29"/>
  <c r="MB14" i="29" s="1"/>
  <c r="MC7" i="27"/>
  <c r="MC5" i="27" s="1"/>
  <c r="NA4" i="32" l="1"/>
  <c r="MZ5" i="32"/>
  <c r="MZ8" i="32" s="1"/>
  <c r="LO5" i="31"/>
  <c r="LO8" i="31" s="1"/>
  <c r="LP4" i="31"/>
  <c r="MC4" i="29"/>
  <c r="MB5" i="29"/>
  <c r="MB8" i="29" s="1"/>
  <c r="MD4" i="27"/>
  <c r="MC14" i="27"/>
  <c r="MB15" i="29" l="1"/>
  <c r="MB16" i="29"/>
  <c r="MZ15" i="32"/>
  <c r="MZ16" i="32"/>
  <c r="LO15" i="31"/>
  <c r="LO16" i="31"/>
  <c r="NA7" i="32"/>
  <c r="NA14" i="32" s="1"/>
  <c r="LP7" i="31"/>
  <c r="LP14" i="31" s="1"/>
  <c r="MC7" i="29"/>
  <c r="MC14" i="29" s="1"/>
  <c r="MD7" i="27"/>
  <c r="MD5" i="27" s="1"/>
  <c r="NA5" i="32" l="1"/>
  <c r="NA8" i="32" s="1"/>
  <c r="NB4" i="32"/>
  <c r="LQ4" i="31"/>
  <c r="LP5" i="31"/>
  <c r="LP8" i="31" s="1"/>
  <c r="MD4" i="29"/>
  <c r="MC5" i="29"/>
  <c r="MC8" i="29" s="1"/>
  <c r="ME4" i="27"/>
  <c r="MD14" i="27"/>
  <c r="NA15" i="32" l="1"/>
  <c r="NA16" i="32"/>
  <c r="MC15" i="29"/>
  <c r="MC16" i="29"/>
  <c r="LP15" i="31"/>
  <c r="LP16" i="31"/>
  <c r="NB7" i="32"/>
  <c r="NB14" i="32" s="1"/>
  <c r="LQ7" i="31"/>
  <c r="LQ14" i="31" s="1"/>
  <c r="MD7" i="29"/>
  <c r="MD14" i="29" s="1"/>
  <c r="ME7" i="27"/>
  <c r="ME5" i="27" s="1"/>
  <c r="NC4" i="32" l="1"/>
  <c r="NK4" i="32" s="1"/>
  <c r="NB5" i="32"/>
  <c r="NB8" i="32" s="1"/>
  <c r="LQ5" i="31"/>
  <c r="LQ8" i="31" s="1"/>
  <c r="LR4" i="31"/>
  <c r="MD5" i="29"/>
  <c r="MD8" i="29" s="1"/>
  <c r="ME4" i="29"/>
  <c r="MF4" i="27"/>
  <c r="ME14" i="27"/>
  <c r="MD15" i="29" l="1"/>
  <c r="MD16" i="29"/>
  <c r="LQ15" i="31"/>
  <c r="LQ16" i="31"/>
  <c r="NB15" i="32"/>
  <c r="NB16" i="32"/>
  <c r="NC7" i="32"/>
  <c r="LR7" i="31"/>
  <c r="LR14" i="31" s="1"/>
  <c r="ME7" i="29"/>
  <c r="ME14" i="29" s="1"/>
  <c r="MF7" i="27"/>
  <c r="MF5" i="27" s="1"/>
  <c r="NC14" i="32" l="1"/>
  <c r="NK7" i="32"/>
  <c r="NC5" i="32"/>
  <c r="NC8" i="32" s="1"/>
  <c r="ND4" i="32"/>
  <c r="LR5" i="31"/>
  <c r="LR8" i="31" s="1"/>
  <c r="LS4" i="31"/>
  <c r="MF4" i="29"/>
  <c r="ME5" i="29"/>
  <c r="ME8" i="29" s="1"/>
  <c r="MG4" i="27"/>
  <c r="MF14" i="27"/>
  <c r="NC15" i="32" l="1"/>
  <c r="NC16" i="32"/>
  <c r="LR15" i="31"/>
  <c r="LR16" i="31"/>
  <c r="ME15" i="29"/>
  <c r="ME16" i="29"/>
  <c r="ND7" i="32"/>
  <c r="LS7" i="31"/>
  <c r="LS14" i="31" s="1"/>
  <c r="MF7" i="29"/>
  <c r="MF14" i="29" s="1"/>
  <c r="MG7" i="27"/>
  <c r="MG5" i="27" s="1"/>
  <c r="ND5" i="32" l="1"/>
  <c r="ND8" i="32" s="1"/>
  <c r="ND14" i="32"/>
  <c r="NE4" i="32"/>
  <c r="LS5" i="31"/>
  <c r="LS8" i="31" s="1"/>
  <c r="LT4" i="31"/>
  <c r="MG4" i="29"/>
  <c r="MF5" i="29"/>
  <c r="MF8" i="29" s="1"/>
  <c r="MH4" i="27"/>
  <c r="MG14" i="27"/>
  <c r="ND15" i="32" l="1"/>
  <c r="ND16" i="32"/>
  <c r="MF15" i="29"/>
  <c r="MF16" i="29"/>
  <c r="LS15" i="31"/>
  <c r="LS16" i="31"/>
  <c r="NE7" i="32"/>
  <c r="LT7" i="31"/>
  <c r="LT14" i="31" s="1"/>
  <c r="MG7" i="29"/>
  <c r="MG14" i="29" s="1"/>
  <c r="MH7" i="27"/>
  <c r="MH5" i="27" s="1"/>
  <c r="NF4" i="32" l="1"/>
  <c r="NF7" i="32" s="1"/>
  <c r="NE14" i="32"/>
  <c r="NE5" i="32"/>
  <c r="NE8" i="32" s="1"/>
  <c r="LT5" i="31"/>
  <c r="LT8" i="31" s="1"/>
  <c r="LU4" i="31"/>
  <c r="MH4" i="29"/>
  <c r="MG5" i="29"/>
  <c r="MG8" i="29" s="1"/>
  <c r="MI4" i="27"/>
  <c r="MH14" i="27"/>
  <c r="NF5" i="32" l="1"/>
  <c r="NF8" i="32" s="1"/>
  <c r="NF14" i="32"/>
  <c r="LT15" i="31"/>
  <c r="LT16" i="31"/>
  <c r="MG15" i="29"/>
  <c r="MG16" i="29"/>
  <c r="NE15" i="32"/>
  <c r="NE16" i="32"/>
  <c r="NG4" i="32"/>
  <c r="LU7" i="31"/>
  <c r="LU14" i="31" s="1"/>
  <c r="MH7" i="29"/>
  <c r="MH14" i="29" s="1"/>
  <c r="MI7" i="27"/>
  <c r="MI5" i="27" s="1"/>
  <c r="NF15" i="32" l="1"/>
  <c r="NF16" i="32"/>
  <c r="NG7" i="32"/>
  <c r="LU5" i="31"/>
  <c r="LU8" i="31" s="1"/>
  <c r="LV4" i="31"/>
  <c r="MI4" i="29"/>
  <c r="MH5" i="29"/>
  <c r="MH8" i="29" s="1"/>
  <c r="MJ4" i="27"/>
  <c r="MI14" i="27"/>
  <c r="MH15" i="29" l="1"/>
  <c r="MH16" i="29"/>
  <c r="NH4" i="32"/>
  <c r="NH7" i="32" s="1"/>
  <c r="NH14" i="32" s="1"/>
  <c r="NK14" i="32" s="1"/>
  <c r="NG14" i="32"/>
  <c r="LU15" i="31"/>
  <c r="LU16" i="31"/>
  <c r="NJ4" i="32"/>
  <c r="NG5" i="32"/>
  <c r="NG8" i="32" s="1"/>
  <c r="LV7" i="31"/>
  <c r="LV14" i="31" s="1"/>
  <c r="MI7" i="29"/>
  <c r="MI14" i="29" s="1"/>
  <c r="MJ7" i="27"/>
  <c r="MJ5" i="27" s="1"/>
  <c r="NG15" i="32" l="1"/>
  <c r="NG16" i="32"/>
  <c r="NH5" i="32"/>
  <c r="NJ7" i="32"/>
  <c r="LW4" i="31"/>
  <c r="LV5" i="31"/>
  <c r="LV8" i="31" s="1"/>
  <c r="MJ4" i="29"/>
  <c r="MI5" i="29"/>
  <c r="MI8" i="29" s="1"/>
  <c r="MJ14" i="27"/>
  <c r="MK4" i="27"/>
  <c r="LV15" i="31" l="1"/>
  <c r="LV16" i="31"/>
  <c r="MI15" i="29"/>
  <c r="MI16" i="29"/>
  <c r="NH8" i="32"/>
  <c r="NH16" i="32" s="1"/>
  <c r="NJ16" i="32" s="1"/>
  <c r="NJ5" i="32"/>
  <c r="NM7" i="32"/>
  <c r="NL7" i="32"/>
  <c r="NH15" i="32"/>
  <c r="NJ15" i="32" s="1"/>
  <c r="LW7" i="31"/>
  <c r="LW14" i="31" s="1"/>
  <c r="MJ7" i="29"/>
  <c r="MJ14" i="29" s="1"/>
  <c r="MK7" i="27"/>
  <c r="MK5" i="27" s="1"/>
  <c r="NJ8" i="32" l="1"/>
  <c r="NL8" i="32" s="1"/>
  <c r="LX4" i="31"/>
  <c r="LW5" i="31"/>
  <c r="LW8" i="31" s="1"/>
  <c r="MK4" i="29"/>
  <c r="MJ5" i="29"/>
  <c r="MJ8" i="29" s="1"/>
  <c r="ML4" i="27"/>
  <c r="MK14" i="27"/>
  <c r="LW15" i="31" l="1"/>
  <c r="LW16" i="31"/>
  <c r="MJ15" i="29"/>
  <c r="MJ16" i="29"/>
  <c r="LX7" i="31"/>
  <c r="LX14" i="31" s="1"/>
  <c r="MK7" i="29"/>
  <c r="MK14" i="29" s="1"/>
  <c r="ML7" i="27"/>
  <c r="ML5" i="27" s="1"/>
  <c r="LX5" i="31" l="1"/>
  <c r="LX8" i="31" s="1"/>
  <c r="LY4" i="31"/>
  <c r="ML4" i="29"/>
  <c r="MK5" i="29"/>
  <c r="MK8" i="29" s="1"/>
  <c r="MM4" i="27"/>
  <c r="ML14" i="27"/>
  <c r="LX15" i="31" l="1"/>
  <c r="LX16" i="31"/>
  <c r="MK15" i="29"/>
  <c r="MK16" i="29"/>
  <c r="LY7" i="31"/>
  <c r="LY14" i="31" s="1"/>
  <c r="ML7" i="29"/>
  <c r="ML14" i="29" s="1"/>
  <c r="MM7" i="27"/>
  <c r="MM5" i="27" s="1"/>
  <c r="LY5" i="31" l="1"/>
  <c r="LY8" i="31" s="1"/>
  <c r="LZ4" i="31"/>
  <c r="MM4" i="29"/>
  <c r="ML5" i="29"/>
  <c r="ML8" i="29" s="1"/>
  <c r="MM14" i="27"/>
  <c r="MN4" i="27"/>
  <c r="LY15" i="31" l="1"/>
  <c r="LY16" i="31"/>
  <c r="ML15" i="29"/>
  <c r="ML16" i="29"/>
  <c r="LZ7" i="31"/>
  <c r="LZ14" i="31" s="1"/>
  <c r="MM7" i="29"/>
  <c r="MM14" i="29" s="1"/>
  <c r="MN7" i="27"/>
  <c r="MN5" i="27" s="1"/>
  <c r="MA4" i="31" l="1"/>
  <c r="LZ5" i="31"/>
  <c r="LZ8" i="31" s="1"/>
  <c r="MM5" i="29"/>
  <c r="MM8" i="29" s="1"/>
  <c r="MN4" i="29"/>
  <c r="MO4" i="27"/>
  <c r="MN14" i="27"/>
  <c r="MM15" i="29" l="1"/>
  <c r="MM16" i="29"/>
  <c r="LZ15" i="31"/>
  <c r="LZ16" i="31"/>
  <c r="MA7" i="31"/>
  <c r="MA14" i="31" s="1"/>
  <c r="MN7" i="29"/>
  <c r="MN14" i="29" s="1"/>
  <c r="MO7" i="27"/>
  <c r="MO5" i="27" s="1"/>
  <c r="MA5" i="31" l="1"/>
  <c r="MA8" i="31" s="1"/>
  <c r="MB4" i="31"/>
  <c r="MO4" i="29"/>
  <c r="MN5" i="29"/>
  <c r="MN8" i="29" s="1"/>
  <c r="MP4" i="27"/>
  <c r="MO14" i="27"/>
  <c r="MA15" i="31" l="1"/>
  <c r="MA16" i="31"/>
  <c r="MN15" i="29"/>
  <c r="MN16" i="29"/>
  <c r="MB7" i="31"/>
  <c r="MB14" i="31" s="1"/>
  <c r="MO7" i="29"/>
  <c r="MO14" i="29" s="1"/>
  <c r="MP7" i="27"/>
  <c r="MP5" i="27" s="1"/>
  <c r="MB5" i="31" l="1"/>
  <c r="MB8" i="31" s="1"/>
  <c r="MC4" i="31"/>
  <c r="MP4" i="29"/>
  <c r="MO5" i="29"/>
  <c r="MO8" i="29" s="1"/>
  <c r="MQ4" i="27"/>
  <c r="MP14" i="27"/>
  <c r="MB15" i="31" l="1"/>
  <c r="MB16" i="31"/>
  <c r="MO15" i="29"/>
  <c r="MO16" i="29"/>
  <c r="MC7" i="31"/>
  <c r="MC14" i="31" s="1"/>
  <c r="MP7" i="29"/>
  <c r="MP14" i="29" s="1"/>
  <c r="MQ7" i="27"/>
  <c r="MQ5" i="27" s="1"/>
  <c r="MC5" i="31" l="1"/>
  <c r="MC8" i="31" s="1"/>
  <c r="MD4" i="31"/>
  <c r="MQ4" i="29"/>
  <c r="MP5" i="29"/>
  <c r="MP8" i="29" s="1"/>
  <c r="MR4" i="27"/>
  <c r="MQ14" i="27"/>
  <c r="MC15" i="31" l="1"/>
  <c r="MC16" i="31"/>
  <c r="MP15" i="29"/>
  <c r="MP16" i="29"/>
  <c r="MD7" i="31"/>
  <c r="MD14" i="31" s="1"/>
  <c r="MQ7" i="29"/>
  <c r="MQ14" i="29" s="1"/>
  <c r="MR7" i="27"/>
  <c r="MR5" i="27" s="1"/>
  <c r="ME4" i="31" l="1"/>
  <c r="MD5" i="31"/>
  <c r="MD8" i="31" s="1"/>
  <c r="MQ5" i="29"/>
  <c r="MQ8" i="29" s="1"/>
  <c r="MR4" i="29"/>
  <c r="MS4" i="27"/>
  <c r="MR14" i="27"/>
  <c r="MD15" i="31" l="1"/>
  <c r="MD16" i="31"/>
  <c r="MQ15" i="29"/>
  <c r="MQ16" i="29"/>
  <c r="ME7" i="31"/>
  <c r="ME14" i="31" s="1"/>
  <c r="MR7" i="29"/>
  <c r="MR14" i="29" s="1"/>
  <c r="MS7" i="27"/>
  <c r="MS5" i="27" s="1"/>
  <c r="ME5" i="31" l="1"/>
  <c r="ME8" i="31" s="1"/>
  <c r="MF4" i="31"/>
  <c r="MR5" i="29"/>
  <c r="MR8" i="29" s="1"/>
  <c r="MS4" i="29"/>
  <c r="MT4" i="27"/>
  <c r="MS14" i="27"/>
  <c r="ME15" i="31" l="1"/>
  <c r="ME16" i="31"/>
  <c r="MR15" i="29"/>
  <c r="MR16" i="29"/>
  <c r="MF7" i="31"/>
  <c r="MF14" i="31" s="1"/>
  <c r="MS7" i="29"/>
  <c r="MS14" i="29" s="1"/>
  <c r="MT7" i="27"/>
  <c r="MT5" i="27" s="1"/>
  <c r="MF5" i="31" l="1"/>
  <c r="MF8" i="31" s="1"/>
  <c r="MG4" i="31"/>
  <c r="MT4" i="29"/>
  <c r="MS5" i="29"/>
  <c r="MS8" i="29" s="1"/>
  <c r="MT14" i="27"/>
  <c r="MU4" i="27"/>
  <c r="MF15" i="31" l="1"/>
  <c r="MF16" i="31"/>
  <c r="MS15" i="29"/>
  <c r="MS16" i="29"/>
  <c r="MG7" i="31"/>
  <c r="MG14" i="31" s="1"/>
  <c r="MT7" i="29"/>
  <c r="MT14" i="29" s="1"/>
  <c r="MU7" i="27"/>
  <c r="MU5" i="27" s="1"/>
  <c r="MH4" i="31" l="1"/>
  <c r="MG5" i="31"/>
  <c r="MG8" i="31" s="1"/>
  <c r="MT5" i="29"/>
  <c r="MT8" i="29" s="1"/>
  <c r="MU4" i="29"/>
  <c r="MV4" i="27"/>
  <c r="MU14" i="27"/>
  <c r="MT15" i="29" l="1"/>
  <c r="MT16" i="29"/>
  <c r="MG15" i="31"/>
  <c r="MG16" i="31"/>
  <c r="MH7" i="31"/>
  <c r="MH14" i="31" s="1"/>
  <c r="MU7" i="29"/>
  <c r="MU14" i="29" s="1"/>
  <c r="MV7" i="27"/>
  <c r="MV5" i="27" s="1"/>
  <c r="MH5" i="31" l="1"/>
  <c r="MH8" i="31" s="1"/>
  <c r="MI4" i="31"/>
  <c r="MV4" i="29"/>
  <c r="MU5" i="29"/>
  <c r="MU8" i="29" s="1"/>
  <c r="MW4" i="27"/>
  <c r="MV14" i="27"/>
  <c r="MH15" i="31" l="1"/>
  <c r="MH16" i="31"/>
  <c r="MU15" i="29"/>
  <c r="MU16" i="29"/>
  <c r="MI7" i="31"/>
  <c r="MI14" i="31" s="1"/>
  <c r="MV7" i="29"/>
  <c r="MV14" i="29" s="1"/>
  <c r="MW7" i="27"/>
  <c r="MW5" i="27" s="1"/>
  <c r="MI5" i="31" l="1"/>
  <c r="MI8" i="31" s="1"/>
  <c r="MJ4" i="31"/>
  <c r="MW4" i="29"/>
  <c r="MV5" i="29"/>
  <c r="MV8" i="29" s="1"/>
  <c r="MX4" i="27"/>
  <c r="MW14" i="27"/>
  <c r="MI15" i="31" l="1"/>
  <c r="MI16" i="31"/>
  <c r="MV15" i="29"/>
  <c r="MV16" i="29"/>
  <c r="MJ7" i="31"/>
  <c r="MJ14" i="31" s="1"/>
  <c r="MW7" i="29"/>
  <c r="MW14" i="29" s="1"/>
  <c r="MX7" i="27"/>
  <c r="MX5" i="27" s="1"/>
  <c r="MK4" i="31" l="1"/>
  <c r="MJ5" i="31"/>
  <c r="MJ8" i="31" s="1"/>
  <c r="MX4" i="29"/>
  <c r="MW5" i="29"/>
  <c r="MW8" i="29" s="1"/>
  <c r="MX14" i="27"/>
  <c r="MY4" i="27"/>
  <c r="MJ15" i="31" l="1"/>
  <c r="MJ16" i="31"/>
  <c r="MW15" i="29"/>
  <c r="MW16" i="29"/>
  <c r="MK7" i="31"/>
  <c r="MK14" i="31" s="1"/>
  <c r="MX7" i="29"/>
  <c r="MX14" i="29" s="1"/>
  <c r="MY7" i="27"/>
  <c r="MY5" i="27" s="1"/>
  <c r="MK5" i="31" l="1"/>
  <c r="MK8" i="31" s="1"/>
  <c r="ML4" i="31"/>
  <c r="MY4" i="29"/>
  <c r="MX5" i="29"/>
  <c r="MX8" i="29" s="1"/>
  <c r="MZ4" i="27"/>
  <c r="MY14" i="27"/>
  <c r="MK15" i="31" l="1"/>
  <c r="MK16" i="31"/>
  <c r="MX15" i="29"/>
  <c r="MX16" i="29"/>
  <c r="ML7" i="31"/>
  <c r="ML14" i="31" s="1"/>
  <c r="MY7" i="29"/>
  <c r="MY14" i="29" s="1"/>
  <c r="MZ7" i="27"/>
  <c r="MZ5" i="27" s="1"/>
  <c r="MM4" i="31" l="1"/>
  <c r="ML5" i="31"/>
  <c r="ML8" i="31" s="1"/>
  <c r="MZ4" i="29"/>
  <c r="MY5" i="29"/>
  <c r="MY8" i="29" s="1"/>
  <c r="NA4" i="27"/>
  <c r="MZ14" i="27"/>
  <c r="ML15" i="31" l="1"/>
  <c r="ML16" i="31"/>
  <c r="MY15" i="29"/>
  <c r="MY16" i="29"/>
  <c r="MM7" i="31"/>
  <c r="MM14" i="31" s="1"/>
  <c r="MZ7" i="29"/>
  <c r="MZ14" i="29" s="1"/>
  <c r="NA7" i="27"/>
  <c r="NA5" i="27" s="1"/>
  <c r="MM5" i="31" l="1"/>
  <c r="MM8" i="31" s="1"/>
  <c r="MN4" i="31"/>
  <c r="MZ5" i="29"/>
  <c r="MZ8" i="29" s="1"/>
  <c r="NA4" i="29"/>
  <c r="NB4" i="27"/>
  <c r="NA14" i="27"/>
  <c r="MZ15" i="29" l="1"/>
  <c r="MZ16" i="29"/>
  <c r="MM15" i="31"/>
  <c r="MM16" i="31"/>
  <c r="MN7" i="31"/>
  <c r="MN14" i="31" s="1"/>
  <c r="NA7" i="29"/>
  <c r="NA14" i="29" s="1"/>
  <c r="NB7" i="27"/>
  <c r="NB5" i="27" s="1"/>
  <c r="MN5" i="31" l="1"/>
  <c r="MN8" i="31" s="1"/>
  <c r="MO4" i="31"/>
  <c r="NB4" i="29"/>
  <c r="NA5" i="29"/>
  <c r="NA8" i="29" s="1"/>
  <c r="NB14" i="27"/>
  <c r="NC4" i="27"/>
  <c r="MN15" i="31" l="1"/>
  <c r="MN16" i="31"/>
  <c r="NK4" i="27"/>
  <c r="NA15" i="29"/>
  <c r="NA16" i="29"/>
  <c r="MO7" i="31"/>
  <c r="MO14" i="31" s="1"/>
  <c r="NB7" i="29"/>
  <c r="NB14" i="29" s="1"/>
  <c r="NC7" i="27"/>
  <c r="NK7" i="27" s="1"/>
  <c r="NC5" i="27" l="1"/>
  <c r="MP4" i="31"/>
  <c r="MO5" i="31"/>
  <c r="MO8" i="31" s="1"/>
  <c r="NB5" i="29"/>
  <c r="NB8" i="29" s="1"/>
  <c r="NC4" i="29"/>
  <c r="NK4" i="29" s="1"/>
  <c r="ND4" i="27"/>
  <c r="NC14" i="27"/>
  <c r="MO15" i="31" l="1"/>
  <c r="MO16" i="31"/>
  <c r="NB15" i="29"/>
  <c r="NB16" i="29"/>
  <c r="MP7" i="31"/>
  <c r="MP14" i="31" s="1"/>
  <c r="NC7" i="29"/>
  <c r="ND7" i="27"/>
  <c r="ND5" i="27" s="1"/>
  <c r="NC14" i="29" l="1"/>
  <c r="NK7" i="29"/>
  <c r="NE4" i="27"/>
  <c r="NE7" i="27" s="1"/>
  <c r="ND14" i="27"/>
  <c r="MP5" i="31"/>
  <c r="MP8" i="31" s="1"/>
  <c r="MQ4" i="31"/>
  <c r="NC5" i="29"/>
  <c r="NC8" i="29" s="1"/>
  <c r="ND4" i="29"/>
  <c r="NF4" i="27" l="1"/>
  <c r="NF7" i="27" s="1"/>
  <c r="NE14" i="27"/>
  <c r="NE5" i="27"/>
  <c r="MP15" i="31"/>
  <c r="MP16" i="31"/>
  <c r="NC15" i="29"/>
  <c r="NC16" i="29"/>
  <c r="MQ7" i="31"/>
  <c r="MQ14" i="31" s="1"/>
  <c r="ND7" i="29"/>
  <c r="NE4" i="29" l="1"/>
  <c r="NE7" i="29" s="1"/>
  <c r="ND14" i="29"/>
  <c r="NF5" i="27"/>
  <c r="NG4" i="27"/>
  <c r="NG7" i="27" s="1"/>
  <c r="NF14" i="27"/>
  <c r="MQ5" i="31"/>
  <c r="MQ8" i="31" s="1"/>
  <c r="MR4" i="31"/>
  <c r="ND5" i="29"/>
  <c r="ND8" i="29" s="1"/>
  <c r="NF4" i="29" l="1"/>
  <c r="NE14" i="29"/>
  <c r="MQ15" i="31"/>
  <c r="MQ16" i="31"/>
  <c r="NH4" i="27"/>
  <c r="NG14" i="27"/>
  <c r="ND15" i="29"/>
  <c r="ND16" i="29"/>
  <c r="NG5" i="27"/>
  <c r="MR7" i="31"/>
  <c r="MR14" i="31" s="1"/>
  <c r="NF7" i="29"/>
  <c r="NE5" i="29"/>
  <c r="NE8" i="29" s="1"/>
  <c r="NH7" i="27"/>
  <c r="NJ4" i="27"/>
  <c r="NH14" i="27" l="1"/>
  <c r="NJ7" i="27"/>
  <c r="NH5" i="27"/>
  <c r="NJ5" i="27" s="1"/>
  <c r="NF5" i="29"/>
  <c r="NF8" i="29" s="1"/>
  <c r="NF14" i="29"/>
  <c r="NE15" i="29"/>
  <c r="NE16" i="29"/>
  <c r="MS4" i="31"/>
  <c r="MR5" i="31"/>
  <c r="MR8" i="31" s="1"/>
  <c r="NG4" i="29"/>
  <c r="NM7" i="27" l="1"/>
  <c r="NL7" i="27"/>
  <c r="MR15" i="31"/>
  <c r="MR16" i="31"/>
  <c r="NF15" i="29"/>
  <c r="NF16" i="29"/>
  <c r="MS7" i="31"/>
  <c r="MS14" i="31" s="1"/>
  <c r="NG7" i="29"/>
  <c r="NH4" i="29" l="1"/>
  <c r="NJ4" i="29" s="1"/>
  <c r="NG14" i="29"/>
  <c r="MT4" i="31"/>
  <c r="MS5" i="31"/>
  <c r="MS8" i="31" s="1"/>
  <c r="NH7" i="29"/>
  <c r="NH14" i="29" s="1"/>
  <c r="NK14" i="29" s="1"/>
  <c r="NG5" i="29"/>
  <c r="NG8" i="29" s="1"/>
  <c r="NG15" i="29" l="1"/>
  <c r="NG16" i="29"/>
  <c r="MS15" i="31"/>
  <c r="MS16" i="31"/>
  <c r="MT7" i="31"/>
  <c r="MT14" i="31" s="1"/>
  <c r="NH5" i="29"/>
  <c r="NJ7" i="29"/>
  <c r="NM7" i="29" l="1"/>
  <c r="NL7" i="29"/>
  <c r="NH8" i="29"/>
  <c r="NH16" i="29" s="1"/>
  <c r="NJ5" i="29"/>
  <c r="MT5" i="31"/>
  <c r="MT8" i="31" s="1"/>
  <c r="MU4" i="31"/>
  <c r="NH15" i="29"/>
  <c r="MT15" i="31" l="1"/>
  <c r="MT16" i="31"/>
  <c r="MU7" i="31"/>
  <c r="MU14" i="31" s="1"/>
  <c r="MU5" i="31" l="1"/>
  <c r="MU8" i="31" s="1"/>
  <c r="MV4" i="31"/>
  <c r="MU15" i="31" l="1"/>
  <c r="MU16" i="31"/>
  <c r="MV7" i="31"/>
  <c r="MV14" i="31" s="1"/>
  <c r="MV5" i="31" l="1"/>
  <c r="MV8" i="31" s="1"/>
  <c r="MW4" i="31"/>
  <c r="MV15" i="31" l="1"/>
  <c r="MV16" i="31"/>
  <c r="MW7" i="31"/>
  <c r="MW14" i="31" s="1"/>
  <c r="MW5" i="31" l="1"/>
  <c r="MW8" i="31" s="1"/>
  <c r="MX4" i="31"/>
  <c r="MW15" i="31" l="1"/>
  <c r="MW16" i="31"/>
  <c r="MX7" i="31"/>
  <c r="MX14" i="31" s="1"/>
  <c r="MY4" i="31" l="1"/>
  <c r="MX5" i="31"/>
  <c r="MX8" i="31" s="1"/>
  <c r="MX15" i="31" l="1"/>
  <c r="MX16" i="31"/>
  <c r="MY7" i="31"/>
  <c r="MY14" i="31" s="1"/>
  <c r="MZ4" i="31" l="1"/>
  <c r="MY5" i="31"/>
  <c r="MY8" i="31" s="1"/>
  <c r="MY15" i="31" l="1"/>
  <c r="MY16" i="31"/>
  <c r="MZ7" i="31"/>
  <c r="MZ14" i="31" s="1"/>
  <c r="MZ5" i="31" l="1"/>
  <c r="MZ8" i="31" s="1"/>
  <c r="NA4" i="31"/>
  <c r="MZ15" i="31" l="1"/>
  <c r="MZ16" i="31"/>
  <c r="NA7" i="31"/>
  <c r="NA14" i="31" s="1"/>
  <c r="NB4" i="31" l="1"/>
  <c r="NA5" i="31"/>
  <c r="NA8" i="31" s="1"/>
  <c r="NA15" i="31" l="1"/>
  <c r="NA16" i="31"/>
  <c r="NB7" i="31"/>
  <c r="NB14" i="31" s="1"/>
  <c r="NB5" i="31" l="1"/>
  <c r="NB8" i="31" s="1"/>
  <c r="NC4" i="31"/>
  <c r="NK4" i="31" s="1"/>
  <c r="NB15" i="31" l="1"/>
  <c r="NB16" i="31"/>
  <c r="NC7" i="31"/>
  <c r="ND4" i="31" s="1"/>
  <c r="NC14" i="31" l="1"/>
  <c r="NK7" i="31"/>
  <c r="ND7" i="31"/>
  <c r="NC5" i="31"/>
  <c r="NC8" i="31" s="1"/>
  <c r="ND5" i="31" l="1"/>
  <c r="ND8" i="31" s="1"/>
  <c r="ND14" i="31"/>
  <c r="NC15" i="31"/>
  <c r="NC16" i="31"/>
  <c r="NE4" i="31"/>
  <c r="ND15" i="31" l="1"/>
  <c r="ND16" i="31"/>
  <c r="NE7" i="31"/>
  <c r="NF4" i="31" l="1"/>
  <c r="NF7" i="31" s="1"/>
  <c r="NE14" i="31"/>
  <c r="NE5" i="31"/>
  <c r="NE8" i="31" s="1"/>
  <c r="NF5" i="31" l="1"/>
  <c r="NF8" i="31" s="1"/>
  <c r="NF14" i="31"/>
  <c r="NE15" i="31"/>
  <c r="NE16" i="31"/>
  <c r="NG4" i="31"/>
  <c r="NF15" i="31" l="1"/>
  <c r="NF16" i="31"/>
  <c r="NG7" i="31"/>
  <c r="NH4" i="31" l="1"/>
  <c r="NH7" i="31" s="1"/>
  <c r="NG14" i="31"/>
  <c r="NJ4" i="31"/>
  <c r="NG5" i="31"/>
  <c r="NG8" i="31" s="1"/>
  <c r="NJ7" i="31" l="1"/>
  <c r="NH14" i="31"/>
  <c r="NK14" i="31" s="1"/>
  <c r="NG15" i="31"/>
  <c r="NG16" i="31"/>
  <c r="NH5" i="31"/>
  <c r="NL7" i="31" l="1"/>
  <c r="NM7" i="31"/>
  <c r="NH8" i="31"/>
  <c r="NH16" i="31" s="1"/>
  <c r="NJ16" i="31" s="1"/>
  <c r="NJ5" i="31"/>
  <c r="NJ8" i="31"/>
  <c r="NL8" i="31" s="1"/>
  <c r="NH15" i="31" l="1"/>
  <c r="NJ15" i="31" s="1"/>
  <c r="B8" i="27"/>
  <c r="B16" i="27" s="1"/>
  <c r="C8" i="27" l="1"/>
  <c r="B15" i="27"/>
  <c r="C15" i="27" l="1"/>
  <c r="D8" i="27"/>
  <c r="C16" i="27"/>
  <c r="D15" i="27" l="1"/>
  <c r="E8" i="27"/>
  <c r="D16" i="27"/>
  <c r="F8" i="27" l="1"/>
  <c r="E15" i="27"/>
  <c r="E16" i="27"/>
  <c r="F15" i="27" l="1"/>
  <c r="G8" i="27"/>
  <c r="F16" i="27"/>
  <c r="G16" i="27" l="1"/>
  <c r="H8" i="27"/>
  <c r="G15" i="27"/>
  <c r="H15" i="27" l="1"/>
  <c r="I8" i="27"/>
  <c r="H16" i="27"/>
  <c r="J8" i="27" l="1"/>
  <c r="I16" i="27"/>
  <c r="I15" i="27"/>
  <c r="J15" i="27" l="1"/>
  <c r="K8" i="27"/>
  <c r="J16" i="27"/>
  <c r="K16" i="27" l="1"/>
  <c r="L8" i="27"/>
  <c r="K15" i="27"/>
  <c r="L15" i="27" l="1"/>
  <c r="M8" i="27"/>
  <c r="L16" i="27"/>
  <c r="N8" i="27" l="1"/>
  <c r="M15" i="27"/>
  <c r="M16" i="27"/>
  <c r="N15" i="27" l="1"/>
  <c r="O8" i="27"/>
  <c r="N16" i="27"/>
  <c r="O15" i="27" l="1"/>
  <c r="P8" i="27"/>
  <c r="O16" i="27"/>
  <c r="P15" i="27" l="1"/>
  <c r="Q8" i="27"/>
  <c r="P16" i="27"/>
  <c r="R8" i="27" l="1"/>
  <c r="Q16" i="27"/>
  <c r="Q15" i="27"/>
  <c r="R16" i="27" l="1"/>
  <c r="S8" i="27"/>
  <c r="R15" i="27"/>
  <c r="S16" i="27" l="1"/>
  <c r="T8" i="27"/>
  <c r="S15" i="27"/>
  <c r="T15" i="27" l="1"/>
  <c r="U8" i="27"/>
  <c r="T16" i="27"/>
  <c r="V8" i="27" l="1"/>
  <c r="U16" i="27"/>
  <c r="U15" i="27"/>
  <c r="V15" i="27" l="1"/>
  <c r="W8" i="27"/>
  <c r="V16" i="27"/>
  <c r="W16" i="27" l="1"/>
  <c r="X8" i="27"/>
  <c r="W15" i="27"/>
  <c r="X15" i="27" l="1"/>
  <c r="Y8" i="27"/>
  <c r="X16" i="27"/>
  <c r="Z8" i="27" l="1"/>
  <c r="Y16" i="27"/>
  <c r="Y15" i="27"/>
  <c r="Z15" i="27" l="1"/>
  <c r="AA8" i="27"/>
  <c r="Z16" i="27"/>
  <c r="AA16" i="27" l="1"/>
  <c r="AB8" i="27"/>
  <c r="AA15" i="27"/>
  <c r="AB15" i="27" l="1"/>
  <c r="AC8" i="27"/>
  <c r="AB16" i="27"/>
  <c r="AD8" i="27" l="1"/>
  <c r="AC16" i="27"/>
  <c r="AC15" i="27"/>
  <c r="AD15" i="27" l="1"/>
  <c r="AE8" i="27"/>
  <c r="AD16" i="27"/>
  <c r="AE16" i="27" l="1"/>
  <c r="AF8" i="27"/>
  <c r="AE15" i="27"/>
  <c r="AF15" i="27" l="1"/>
  <c r="AG8" i="27"/>
  <c r="AF16" i="27"/>
  <c r="AH8" i="27" l="1"/>
  <c r="AG16" i="27"/>
  <c r="AG15" i="27"/>
  <c r="AH15" i="27" l="1"/>
  <c r="AI8" i="27"/>
  <c r="AH16" i="27"/>
  <c r="AI16" i="27" l="1"/>
  <c r="AJ8" i="27"/>
  <c r="AI15" i="27"/>
  <c r="AJ15" i="27" l="1"/>
  <c r="AK8" i="27"/>
  <c r="AJ16" i="27"/>
  <c r="AL8" i="27" l="1"/>
  <c r="AK15" i="27"/>
  <c r="AK16" i="27"/>
  <c r="AL16" i="27" l="1"/>
  <c r="AM8" i="27"/>
  <c r="AL15" i="27"/>
  <c r="AM15" i="27" l="1"/>
  <c r="AN8" i="27"/>
  <c r="AM16" i="27"/>
  <c r="AN15" i="27" l="1"/>
  <c r="AO8" i="27"/>
  <c r="AN16" i="27"/>
  <c r="AP8" i="27" l="1"/>
  <c r="AO15" i="27"/>
  <c r="AO16" i="27"/>
  <c r="AP15" i="27" l="1"/>
  <c r="AQ8" i="27"/>
  <c r="AP16" i="27"/>
  <c r="AQ16" i="27" l="1"/>
  <c r="AR8" i="27"/>
  <c r="AQ15" i="27"/>
  <c r="AR15" i="27" l="1"/>
  <c r="AS8" i="27"/>
  <c r="AR16" i="27"/>
  <c r="AT8" i="27" l="1"/>
  <c r="AS16" i="27"/>
  <c r="AS15" i="27"/>
  <c r="AT15" i="27" l="1"/>
  <c r="AU8" i="27"/>
  <c r="AT16" i="27"/>
  <c r="AU16" i="27" l="1"/>
  <c r="AV8" i="27"/>
  <c r="AU15" i="27"/>
  <c r="AV15" i="27" l="1"/>
  <c r="AW8" i="27"/>
  <c r="AV16" i="27"/>
  <c r="AX8" i="27" l="1"/>
  <c r="AW16" i="27"/>
  <c r="AW15" i="27"/>
  <c r="AX15" i="27" l="1"/>
  <c r="AY8" i="27"/>
  <c r="AX16" i="27"/>
  <c r="AY16" i="27" l="1"/>
  <c r="AZ8" i="27"/>
  <c r="AY15" i="27"/>
  <c r="AZ15" i="27" l="1"/>
  <c r="BA8" i="27"/>
  <c r="AZ16" i="27"/>
  <c r="BB8" i="27" l="1"/>
  <c r="BA16" i="27"/>
  <c r="BA15" i="27"/>
  <c r="BB15" i="27" l="1"/>
  <c r="BC8" i="27"/>
  <c r="BB16" i="27"/>
  <c r="BC16" i="27" l="1"/>
  <c r="BD8" i="27"/>
  <c r="BC15" i="27"/>
  <c r="BD15" i="27" l="1"/>
  <c r="BE8" i="27"/>
  <c r="BD16" i="27"/>
  <c r="BF8" i="27" l="1"/>
  <c r="BE16" i="27"/>
  <c r="BE15" i="27"/>
  <c r="BF15" i="27" l="1"/>
  <c r="BG8" i="27"/>
  <c r="BF16" i="27"/>
  <c r="BG16" i="27" l="1"/>
  <c r="BH8" i="27"/>
  <c r="BG15" i="27"/>
  <c r="BH15" i="27" l="1"/>
  <c r="BI8" i="27"/>
  <c r="BH16" i="27"/>
  <c r="BJ8" i="27" l="1"/>
  <c r="BI16" i="27"/>
  <c r="BI15" i="27"/>
  <c r="BJ15" i="27" l="1"/>
  <c r="BK8" i="27"/>
  <c r="BJ16" i="27"/>
  <c r="BK16" i="27" l="1"/>
  <c r="BL8" i="27"/>
  <c r="BK15" i="27"/>
  <c r="BL16" i="27" l="1"/>
  <c r="BM8" i="27"/>
  <c r="BL15" i="27"/>
  <c r="BN8" i="27" l="1"/>
  <c r="BM15" i="27"/>
  <c r="BM16" i="27"/>
  <c r="BN16" i="27" l="1"/>
  <c r="BO8" i="27"/>
  <c r="BN15" i="27"/>
  <c r="BO16" i="27" l="1"/>
  <c r="BP8" i="27"/>
  <c r="BO15" i="27"/>
  <c r="BP16" i="27" l="1"/>
  <c r="BQ8" i="27"/>
  <c r="BP15" i="27"/>
  <c r="BR8" i="27" l="1"/>
  <c r="BQ15" i="27"/>
  <c r="BQ16" i="27"/>
  <c r="BR15" i="27" l="1"/>
  <c r="BS8" i="27"/>
  <c r="BR16" i="27"/>
  <c r="BS16" i="27" l="1"/>
  <c r="BT8" i="27"/>
  <c r="BS15" i="27"/>
  <c r="BT15" i="27" l="1"/>
  <c r="BU8" i="27"/>
  <c r="BT16" i="27"/>
  <c r="BV8" i="27" l="1"/>
  <c r="BU16" i="27"/>
  <c r="BU15" i="27"/>
  <c r="BV15" i="27" l="1"/>
  <c r="BW8" i="27"/>
  <c r="BV16" i="27"/>
  <c r="BW16" i="27" l="1"/>
  <c r="BX8" i="27"/>
  <c r="BW15" i="27"/>
  <c r="BX15" i="27" l="1"/>
  <c r="BY8" i="27"/>
  <c r="BX16" i="27"/>
  <c r="BZ8" i="27" l="1"/>
  <c r="BY16" i="27"/>
  <c r="BY15" i="27"/>
  <c r="BZ15" i="27" l="1"/>
  <c r="CA8" i="27"/>
  <c r="BZ16" i="27"/>
  <c r="CA16" i="27" l="1"/>
  <c r="CB8" i="27"/>
  <c r="CA15" i="27"/>
  <c r="CB15" i="27" l="1"/>
  <c r="CC8" i="27"/>
  <c r="CB16" i="27"/>
  <c r="CD8" i="27" l="1"/>
  <c r="CC16" i="27"/>
  <c r="CC15" i="27"/>
  <c r="CD16" i="27" l="1"/>
  <c r="CE8" i="27"/>
  <c r="CD15" i="27"/>
  <c r="CE15" i="27" l="1"/>
  <c r="CF8" i="27"/>
  <c r="CE16" i="27"/>
  <c r="CF16" i="27" l="1"/>
  <c r="CG8" i="27"/>
  <c r="CF15" i="27"/>
  <c r="CH8" i="27" l="1"/>
  <c r="CG16" i="27"/>
  <c r="CG15" i="27"/>
  <c r="CH15" i="27" l="1"/>
  <c r="CI8" i="27"/>
  <c r="CH16" i="27"/>
  <c r="CI16" i="27" l="1"/>
  <c r="CJ8" i="27"/>
  <c r="CI15" i="27"/>
  <c r="CJ15" i="27" l="1"/>
  <c r="CK8" i="27"/>
  <c r="CJ16" i="27"/>
  <c r="CL8" i="27" l="1"/>
  <c r="CK16" i="27"/>
  <c r="CK15" i="27"/>
  <c r="CL15" i="27" l="1"/>
  <c r="CM8" i="27"/>
  <c r="CL16" i="27"/>
  <c r="CM16" i="27" l="1"/>
  <c r="CN8" i="27"/>
  <c r="CM15" i="27"/>
  <c r="CN15" i="27" l="1"/>
  <c r="CO8" i="27"/>
  <c r="CN16" i="27"/>
  <c r="CP8" i="27" l="1"/>
  <c r="CO16" i="27"/>
  <c r="CO15" i="27"/>
  <c r="CP16" i="27" l="1"/>
  <c r="CQ8" i="27"/>
  <c r="CP15" i="27"/>
  <c r="CQ15" i="27" l="1"/>
  <c r="CR8" i="27"/>
  <c r="CQ16" i="27"/>
  <c r="CR15" i="27" l="1"/>
  <c r="CS8" i="27"/>
  <c r="CR16" i="27"/>
  <c r="CT8" i="27" l="1"/>
  <c r="CS16" i="27"/>
  <c r="CS15" i="27"/>
  <c r="CT15" i="27" l="1"/>
  <c r="CU8" i="27"/>
  <c r="CT16" i="27"/>
  <c r="CU16" i="27" l="1"/>
  <c r="CV8" i="27"/>
  <c r="CU15" i="27"/>
  <c r="CV15" i="27" l="1"/>
  <c r="CW8" i="27"/>
  <c r="CV16" i="27"/>
  <c r="CX8" i="27" l="1"/>
  <c r="CW16" i="27"/>
  <c r="CW15" i="27"/>
  <c r="CX15" i="27" l="1"/>
  <c r="CY8" i="27"/>
  <c r="CX16" i="27"/>
  <c r="CY15" i="27" l="1"/>
  <c r="CZ8" i="27"/>
  <c r="CY16" i="27"/>
  <c r="CZ15" i="27" l="1"/>
  <c r="DA8" i="27"/>
  <c r="CZ16" i="27"/>
  <c r="DB8" i="27" l="1"/>
  <c r="DA16" i="27"/>
  <c r="DA15" i="27"/>
  <c r="DB15" i="27" l="1"/>
  <c r="DC8" i="27"/>
  <c r="DB16" i="27"/>
  <c r="DC16" i="27" l="1"/>
  <c r="DD8" i="27"/>
  <c r="DC15" i="27"/>
  <c r="DD15" i="27" l="1"/>
  <c r="DE8" i="27"/>
  <c r="DD16" i="27"/>
  <c r="DF8" i="27" l="1"/>
  <c r="DE15" i="27"/>
  <c r="DE16" i="27"/>
  <c r="DF15" i="27" l="1"/>
  <c r="DG8" i="27"/>
  <c r="DF16" i="27"/>
  <c r="DG16" i="27" l="1"/>
  <c r="DH8" i="27"/>
  <c r="DG15" i="27"/>
  <c r="DH15" i="27" l="1"/>
  <c r="DI8" i="27"/>
  <c r="DH16" i="27"/>
  <c r="DJ8" i="27" l="1"/>
  <c r="DI16" i="27"/>
  <c r="DI15" i="27"/>
  <c r="DJ15" i="27" l="1"/>
  <c r="DK8" i="27"/>
  <c r="DJ16" i="27"/>
  <c r="DK16" i="27" l="1"/>
  <c r="DL8" i="27"/>
  <c r="DK15" i="27"/>
  <c r="DL15" i="27" l="1"/>
  <c r="DM8" i="27"/>
  <c r="DL16" i="27"/>
  <c r="DN8" i="27" l="1"/>
  <c r="DM16" i="27"/>
  <c r="DM15" i="27"/>
  <c r="DN15" i="27" l="1"/>
  <c r="DO8" i="27"/>
  <c r="DN16" i="27"/>
  <c r="DO16" i="27" l="1"/>
  <c r="DP8" i="27"/>
  <c r="DO15" i="27"/>
  <c r="DP15" i="27" l="1"/>
  <c r="DQ8" i="27"/>
  <c r="DP16" i="27"/>
  <c r="DR8" i="27" l="1"/>
  <c r="DQ15" i="27"/>
  <c r="DQ16" i="27"/>
  <c r="DR15" i="27" l="1"/>
  <c r="DS8" i="27"/>
  <c r="DR16" i="27"/>
  <c r="DS16" i="27" l="1"/>
  <c r="DT8" i="27"/>
  <c r="DS15" i="27"/>
  <c r="DT15" i="27" l="1"/>
  <c r="DU8" i="27"/>
  <c r="DT16" i="27"/>
  <c r="DV8" i="27" l="1"/>
  <c r="DU16" i="27"/>
  <c r="DU15" i="27"/>
  <c r="DV15" i="27" l="1"/>
  <c r="DW8" i="27"/>
  <c r="DV16" i="27"/>
  <c r="DW16" i="27" l="1"/>
  <c r="DX8" i="27"/>
  <c r="DW15" i="27"/>
  <c r="DX15" i="27" l="1"/>
  <c r="DY8" i="27"/>
  <c r="DX16" i="27"/>
  <c r="DZ8" i="27" l="1"/>
  <c r="DY16" i="27"/>
  <c r="DY15" i="27"/>
  <c r="DZ15" i="27" l="1"/>
  <c r="EA8" i="27"/>
  <c r="DZ16" i="27"/>
  <c r="EA16" i="27" l="1"/>
  <c r="EB8" i="27"/>
  <c r="EA15" i="27"/>
  <c r="EB15" i="27" l="1"/>
  <c r="EC8" i="27"/>
  <c r="EB16" i="27"/>
  <c r="ED8" i="27" l="1"/>
  <c r="EC16" i="27"/>
  <c r="EC15" i="27"/>
  <c r="ED15" i="27" l="1"/>
  <c r="EE8" i="27"/>
  <c r="ED16" i="27"/>
  <c r="EE16" i="27" l="1"/>
  <c r="EF8" i="27"/>
  <c r="EE15" i="27"/>
  <c r="EF15" i="27" l="1"/>
  <c r="EF16" i="27"/>
  <c r="EG8" i="27"/>
  <c r="EG16" i="27" l="1"/>
  <c r="EH8" i="27"/>
  <c r="EG15" i="27"/>
  <c r="EH16" i="27" l="1"/>
  <c r="EH15" i="27"/>
  <c r="EI8" i="27"/>
  <c r="EI15" i="27" l="1"/>
  <c r="EJ8" i="27"/>
  <c r="EI16" i="27"/>
  <c r="EJ15" i="27" l="1"/>
  <c r="EK8" i="27"/>
  <c r="EJ16" i="27"/>
  <c r="EK16" i="27" l="1"/>
  <c r="EK15" i="27"/>
  <c r="EL8" i="27"/>
  <c r="EL15" i="27" l="1"/>
  <c r="EM8" i="27"/>
  <c r="EL16" i="27"/>
  <c r="EM15" i="27" l="1"/>
  <c r="EN8" i="27"/>
  <c r="EM16" i="27"/>
  <c r="EN16" i="27" l="1"/>
  <c r="EN15" i="27"/>
  <c r="EO8" i="27"/>
  <c r="EO16" i="27" l="1"/>
  <c r="EP8" i="27"/>
  <c r="EO15" i="27"/>
  <c r="EP16" i="27" l="1"/>
  <c r="EP15" i="27"/>
  <c r="EQ8" i="27"/>
  <c r="EQ15" i="27" l="1"/>
  <c r="ER8" i="27"/>
  <c r="EQ16" i="27"/>
  <c r="ER15" i="27" l="1"/>
  <c r="ES8" i="27"/>
  <c r="ER16" i="27"/>
  <c r="ES16" i="27" l="1"/>
  <c r="ES15" i="27"/>
  <c r="ET8" i="27"/>
  <c r="ET15" i="27" l="1"/>
  <c r="ET16" i="27"/>
  <c r="EU8" i="27"/>
  <c r="EU16" i="27" l="1"/>
  <c r="EV8" i="27"/>
  <c r="EU15" i="27"/>
  <c r="EV16" i="27" l="1"/>
  <c r="EV15" i="27"/>
  <c r="EW8" i="27"/>
  <c r="EW15" i="27" l="1"/>
  <c r="EX8" i="27"/>
  <c r="EW16" i="27"/>
  <c r="EX16" i="27" l="1"/>
  <c r="EX15" i="27"/>
  <c r="EY8" i="27"/>
  <c r="EY16" i="27" l="1"/>
  <c r="EZ8" i="27"/>
  <c r="EY15" i="27"/>
  <c r="EZ15" i="27" l="1"/>
  <c r="FA8" i="27"/>
  <c r="EZ16" i="27"/>
  <c r="FA16" i="27" l="1"/>
  <c r="FA15" i="27"/>
  <c r="FB8" i="27"/>
  <c r="FB15" i="27" l="1"/>
  <c r="FC8" i="27"/>
  <c r="FB16" i="27"/>
  <c r="FC16" i="27" l="1"/>
  <c r="FD8" i="27"/>
  <c r="FC15" i="27"/>
  <c r="FD15" i="27" l="1"/>
  <c r="FD16" i="27"/>
  <c r="FE8" i="27"/>
  <c r="FE16" i="27" l="1"/>
  <c r="FF8" i="27"/>
  <c r="FE15" i="27"/>
  <c r="FF15" i="27" l="1"/>
  <c r="FF16" i="27"/>
  <c r="FG8" i="27"/>
  <c r="FG15" i="27" l="1"/>
  <c r="FH8" i="27"/>
  <c r="FG16" i="27"/>
  <c r="FH16" i="27" l="1"/>
  <c r="FI8" i="27"/>
  <c r="FH15" i="27"/>
  <c r="FI16" i="27" l="1"/>
  <c r="FI15" i="27"/>
  <c r="FJ8" i="27"/>
  <c r="FJ15" i="27" l="1"/>
  <c r="FJ16" i="27"/>
  <c r="FK8" i="27"/>
  <c r="FK16" i="27" l="1"/>
  <c r="FL8" i="27"/>
  <c r="FK15" i="27"/>
  <c r="FL15" i="27" l="1"/>
  <c r="FL16" i="27"/>
  <c r="FM8" i="27"/>
  <c r="FM16" i="27" l="1"/>
  <c r="FN8" i="27"/>
  <c r="FM15" i="27"/>
  <c r="FN16" i="27" l="1"/>
  <c r="FN15" i="27"/>
  <c r="FO8" i="27"/>
  <c r="FO15" i="27" l="1"/>
  <c r="FP8" i="27"/>
  <c r="FO16" i="27"/>
  <c r="FP16" i="27" l="1"/>
  <c r="FQ8" i="27"/>
  <c r="FP15" i="27"/>
  <c r="FQ15" i="27" l="1"/>
  <c r="FQ16" i="27"/>
  <c r="FR8" i="27"/>
  <c r="FR16" i="27" l="1"/>
  <c r="FS8" i="27"/>
  <c r="FR15" i="27"/>
  <c r="FS15" i="27" l="1"/>
  <c r="FT8" i="27"/>
  <c r="FS16" i="27"/>
  <c r="FT15" i="27" l="1"/>
  <c r="FT16" i="27"/>
  <c r="FU8" i="27"/>
  <c r="FU16" i="27" l="1"/>
  <c r="FV8" i="27"/>
  <c r="FU15" i="27"/>
  <c r="FV15" i="27" l="1"/>
  <c r="FV16" i="27"/>
  <c r="FW8" i="27"/>
  <c r="FW16" i="27" l="1"/>
  <c r="FX8" i="27"/>
  <c r="FW15" i="27"/>
  <c r="FX15" i="27" l="1"/>
  <c r="FY8" i="27"/>
  <c r="FX16" i="27"/>
  <c r="FY16" i="27" l="1"/>
  <c r="FY15" i="27"/>
  <c r="FZ8" i="27"/>
  <c r="FZ15" i="27" l="1"/>
  <c r="FZ16" i="27"/>
  <c r="GA8" i="27"/>
  <c r="GA16" i="27" l="1"/>
  <c r="GB8" i="27"/>
  <c r="GA15" i="27"/>
  <c r="GB15" i="27" l="1"/>
  <c r="GB16" i="27"/>
  <c r="GC8" i="27"/>
  <c r="GC16" i="27" l="1"/>
  <c r="GD8" i="27"/>
  <c r="GC15" i="27"/>
  <c r="GD15" i="27" l="1"/>
  <c r="GD16" i="27"/>
  <c r="GE8" i="27"/>
  <c r="GE16" i="27" l="1"/>
  <c r="GF8" i="27"/>
  <c r="GE15" i="27"/>
  <c r="GF15" i="27" l="1"/>
  <c r="GG8" i="27"/>
  <c r="GF16" i="27"/>
  <c r="GG16" i="27" l="1"/>
  <c r="GG15" i="27"/>
  <c r="GH8" i="27"/>
  <c r="GH15" i="27" l="1"/>
  <c r="GI8" i="27"/>
  <c r="GH16" i="27"/>
  <c r="GI16" i="27" l="1"/>
  <c r="GJ8" i="27"/>
  <c r="GI15" i="27"/>
  <c r="GJ15" i="27" l="1"/>
  <c r="GJ16" i="27"/>
  <c r="GK8" i="27"/>
  <c r="GK16" i="27" l="1"/>
  <c r="GL8" i="27"/>
  <c r="GK15" i="27"/>
  <c r="GL15" i="27" l="1"/>
  <c r="GL16" i="27"/>
  <c r="GM8" i="27"/>
  <c r="GM15" i="27" l="1"/>
  <c r="GN8" i="27"/>
  <c r="GM16" i="27"/>
  <c r="GN15" i="27" l="1"/>
  <c r="GO8" i="27"/>
  <c r="GN16" i="27"/>
  <c r="GO16" i="27" l="1"/>
  <c r="GO15" i="27"/>
  <c r="GP8" i="27"/>
  <c r="GP15" i="27" l="1"/>
  <c r="GP16" i="27"/>
  <c r="GQ8" i="27"/>
  <c r="GQ16" i="27" l="1"/>
  <c r="GR8" i="27"/>
  <c r="GQ15" i="27"/>
  <c r="GR15" i="27" l="1"/>
  <c r="GR16" i="27"/>
  <c r="GS8" i="27"/>
  <c r="GS15" i="27" l="1"/>
  <c r="GT8" i="27"/>
  <c r="GS16" i="27"/>
  <c r="GT16" i="27" l="1"/>
  <c r="GT15" i="27"/>
  <c r="GU8" i="27"/>
  <c r="GU15" i="27" l="1"/>
  <c r="GV8" i="27"/>
  <c r="GU16" i="27"/>
  <c r="GV16" i="27" l="1"/>
  <c r="GW8" i="27"/>
  <c r="GV15" i="27"/>
  <c r="GW15" i="27" l="1"/>
  <c r="GW16" i="27"/>
  <c r="GX8" i="27"/>
  <c r="GX15" i="27" l="1"/>
  <c r="GY8" i="27"/>
  <c r="GX16" i="27"/>
  <c r="GY15" i="27" l="1"/>
  <c r="GZ8" i="27"/>
  <c r="GY16" i="27"/>
  <c r="GZ15" i="27" l="1"/>
  <c r="GZ16" i="27"/>
  <c r="HA8" i="27"/>
  <c r="HA15" i="27" l="1"/>
  <c r="HB8" i="27"/>
  <c r="HA16" i="27"/>
  <c r="HB16" i="27" l="1"/>
  <c r="HB15" i="27"/>
  <c r="HC8" i="27"/>
  <c r="HC16" i="27" l="1"/>
  <c r="HD8" i="27"/>
  <c r="HC15" i="27"/>
  <c r="HD16" i="27" l="1"/>
  <c r="HE8" i="27"/>
  <c r="HD15" i="27"/>
  <c r="HE15" i="27" l="1"/>
  <c r="HE16" i="27"/>
  <c r="HF8" i="27"/>
  <c r="HF16" i="27" l="1"/>
  <c r="HF15" i="27"/>
  <c r="HG8" i="27"/>
  <c r="HG16" i="27" l="1"/>
  <c r="HH8" i="27"/>
  <c r="HG15" i="27"/>
  <c r="HH15" i="27" l="1"/>
  <c r="HH16" i="27"/>
  <c r="HI8" i="27"/>
  <c r="HI16" i="27" l="1"/>
  <c r="HJ8" i="27"/>
  <c r="HI15" i="27"/>
  <c r="HJ15" i="27" l="1"/>
  <c r="HJ16" i="27"/>
  <c r="HK8" i="27"/>
  <c r="HK16" i="27" l="1"/>
  <c r="HL8" i="27"/>
  <c r="HK15" i="27"/>
  <c r="HL15" i="27" l="1"/>
  <c r="HM8" i="27"/>
  <c r="HL16" i="27"/>
  <c r="HM16" i="27" l="1"/>
  <c r="HM15" i="27"/>
  <c r="HN8" i="27"/>
  <c r="HN16" i="27" l="1"/>
  <c r="HO8" i="27"/>
  <c r="HN15" i="27"/>
  <c r="HO15" i="27" l="1"/>
  <c r="HP8" i="27"/>
  <c r="HO16" i="27"/>
  <c r="HP16" i="27" l="1"/>
  <c r="HP15" i="27"/>
  <c r="HQ8" i="27"/>
  <c r="HQ16" i="27" l="1"/>
  <c r="HR8" i="27"/>
  <c r="HQ15" i="27"/>
  <c r="HR15" i="27" l="1"/>
  <c r="HR16" i="27"/>
  <c r="HS8" i="27"/>
  <c r="HS16" i="27" l="1"/>
  <c r="HT8" i="27"/>
  <c r="HS15" i="27"/>
  <c r="HT15" i="27" l="1"/>
  <c r="HU8" i="27"/>
  <c r="HT16" i="27"/>
  <c r="HU16" i="27" l="1"/>
  <c r="HU15" i="27"/>
  <c r="HV8" i="27"/>
  <c r="HV16" i="27" l="1"/>
  <c r="HV15" i="27"/>
  <c r="HW8" i="27"/>
  <c r="HW16" i="27" l="1"/>
  <c r="HX8" i="27"/>
  <c r="HW15" i="27"/>
  <c r="HX15" i="27" l="1"/>
  <c r="HX16" i="27"/>
  <c r="HY8" i="27"/>
  <c r="HY16" i="27" l="1"/>
  <c r="HZ8" i="27"/>
  <c r="HY15" i="27"/>
  <c r="HZ15" i="27" l="1"/>
  <c r="HZ16" i="27"/>
  <c r="IA8" i="27"/>
  <c r="IA16" i="27" l="1"/>
  <c r="IB8" i="27"/>
  <c r="IA15" i="27"/>
  <c r="IB16" i="27" l="1"/>
  <c r="IC8" i="27"/>
  <c r="IB15" i="27"/>
  <c r="IC16" i="27" l="1"/>
  <c r="IC15" i="27"/>
  <c r="ID8" i="27"/>
  <c r="ID16" i="27" l="1"/>
  <c r="ID15" i="27"/>
  <c r="IE8" i="27"/>
  <c r="IE15" i="27" l="1"/>
  <c r="IF8" i="27"/>
  <c r="IE16" i="27"/>
  <c r="IF16" i="27" l="1"/>
  <c r="IF15" i="27"/>
  <c r="IG8" i="27"/>
  <c r="IG16" i="27" l="1"/>
  <c r="IH8" i="27"/>
  <c r="IG15" i="27"/>
  <c r="IH15" i="27" l="1"/>
  <c r="IH16" i="27"/>
  <c r="II8" i="27"/>
  <c r="II16" i="27" l="1"/>
  <c r="IJ8" i="27"/>
  <c r="II15" i="27"/>
  <c r="IJ16" i="27" l="1"/>
  <c r="IK8" i="27"/>
  <c r="IJ15" i="27"/>
  <c r="IK15" i="27" l="1"/>
  <c r="IK16" i="27"/>
  <c r="IL8" i="27"/>
  <c r="IL16" i="27" l="1"/>
  <c r="IL15" i="27"/>
  <c r="IM8" i="27"/>
  <c r="IM16" i="27" l="1"/>
  <c r="IN8" i="27"/>
  <c r="IM15" i="27"/>
  <c r="IN15" i="27" l="1"/>
  <c r="IN16" i="27"/>
  <c r="IO8" i="27"/>
  <c r="IO16" i="27" l="1"/>
  <c r="IP8" i="27"/>
  <c r="IO15" i="27"/>
  <c r="IP16" i="27" l="1"/>
  <c r="IP15" i="27"/>
  <c r="IQ8" i="27"/>
  <c r="IQ15" i="27" l="1"/>
  <c r="IR8" i="27"/>
  <c r="IQ16" i="27"/>
  <c r="IR16" i="27" l="1"/>
  <c r="IS8" i="27"/>
  <c r="IR15" i="27"/>
  <c r="IS16" i="27" l="1"/>
  <c r="IS15" i="27"/>
  <c r="IT8" i="27"/>
  <c r="IT15" i="27" l="1"/>
  <c r="IT16" i="27"/>
  <c r="IU8" i="27"/>
  <c r="IU16" i="27" l="1"/>
  <c r="IV8" i="27"/>
  <c r="IU15" i="27"/>
  <c r="IV16" i="27" l="1"/>
  <c r="IV15" i="27"/>
  <c r="IW8" i="27"/>
  <c r="IW16" i="27" l="1"/>
  <c r="IX8" i="27"/>
  <c r="IW15" i="27"/>
  <c r="IX16" i="27" l="1"/>
  <c r="IX15" i="27"/>
  <c r="IY8" i="27"/>
  <c r="IY16" i="27" l="1"/>
  <c r="IZ8" i="27"/>
  <c r="IY15" i="27"/>
  <c r="IZ16" i="27" l="1"/>
  <c r="JA8" i="27"/>
  <c r="IZ15" i="27"/>
  <c r="JA16" i="27" l="1"/>
  <c r="JA15" i="27"/>
  <c r="JB8" i="27"/>
  <c r="JB15" i="27" l="1"/>
  <c r="JB16" i="27"/>
  <c r="JC8" i="27"/>
  <c r="JC15" i="27" l="1"/>
  <c r="JD8" i="27"/>
  <c r="JC16" i="27"/>
  <c r="JD15" i="27" l="1"/>
  <c r="JD16" i="27"/>
  <c r="JE8" i="27"/>
  <c r="JE15" i="27" l="1"/>
  <c r="JF8" i="27"/>
  <c r="JE16" i="27"/>
  <c r="JF16" i="27" l="1"/>
  <c r="JF15" i="27"/>
  <c r="JG8" i="27"/>
  <c r="JG15" i="27" l="1"/>
  <c r="JH8" i="27"/>
  <c r="JG16" i="27"/>
  <c r="JH16" i="27" l="1"/>
  <c r="JI8" i="27"/>
  <c r="JH15" i="27"/>
  <c r="JI15" i="27" l="1"/>
  <c r="JI16" i="27"/>
  <c r="JJ8" i="27"/>
  <c r="JJ15" i="27" l="1"/>
  <c r="JJ16" i="27"/>
  <c r="JK8" i="27"/>
  <c r="JK16" i="27" l="1"/>
  <c r="JL8" i="27"/>
  <c r="JK15" i="27"/>
  <c r="JL15" i="27" l="1"/>
  <c r="JL16" i="27"/>
  <c r="JM8" i="27"/>
  <c r="JM16" i="27" l="1"/>
  <c r="JN8" i="27"/>
  <c r="JM15" i="27"/>
  <c r="JN15" i="27" l="1"/>
  <c r="JN16" i="27"/>
  <c r="JO8" i="27"/>
  <c r="JO16" i="27" l="1"/>
  <c r="JP8" i="27"/>
  <c r="JO15" i="27"/>
  <c r="JP16" i="27" l="1"/>
  <c r="JQ8" i="27"/>
  <c r="JP15" i="27"/>
  <c r="JQ16" i="27" l="1"/>
  <c r="JQ15" i="27"/>
  <c r="JR8" i="27"/>
  <c r="JR16" i="27" l="1"/>
  <c r="JR15" i="27"/>
  <c r="JS8" i="27"/>
  <c r="JS16" i="27" l="1"/>
  <c r="JT8" i="27"/>
  <c r="JS15" i="27"/>
  <c r="JT15" i="27" l="1"/>
  <c r="JT16" i="27"/>
  <c r="JU8" i="27"/>
  <c r="JU16" i="27" l="1"/>
  <c r="JV8" i="27"/>
  <c r="JU15" i="27"/>
  <c r="JV15" i="27" l="1"/>
  <c r="JV16" i="27"/>
  <c r="JW8" i="27"/>
  <c r="JW16" i="27" l="1"/>
  <c r="JX8" i="27"/>
  <c r="JW15" i="27"/>
  <c r="JX15" i="27" l="1"/>
  <c r="JY8" i="27"/>
  <c r="JX16" i="27"/>
  <c r="JY16" i="27" l="1"/>
  <c r="JY15" i="27"/>
  <c r="JZ8" i="27"/>
  <c r="JZ16" i="27" l="1"/>
  <c r="JZ15" i="27"/>
  <c r="KA8" i="27"/>
  <c r="KA16" i="27" l="1"/>
  <c r="KB8" i="27"/>
  <c r="KA15" i="27"/>
  <c r="KB15" i="27" l="1"/>
  <c r="KB16" i="27"/>
  <c r="KC8" i="27"/>
  <c r="KC15" i="27" l="1"/>
  <c r="KD8" i="27"/>
  <c r="KC16" i="27"/>
  <c r="KD15" i="27" l="1"/>
  <c r="KD16" i="27"/>
  <c r="KE8" i="27"/>
  <c r="KE16" i="27" l="1"/>
  <c r="KF8" i="27"/>
  <c r="KE15" i="27"/>
  <c r="KF15" i="27" l="1"/>
  <c r="KG8" i="27"/>
  <c r="KF16" i="27"/>
  <c r="KG15" i="27" l="1"/>
  <c r="KG16" i="27"/>
  <c r="KH8" i="27"/>
  <c r="KH15" i="27" l="1"/>
  <c r="KH16" i="27"/>
  <c r="KI8" i="27"/>
  <c r="KI16" i="27" l="1"/>
  <c r="KJ8" i="27"/>
  <c r="KI15" i="27"/>
  <c r="KJ15" i="27" l="1"/>
  <c r="KJ16" i="27"/>
  <c r="KK8" i="27"/>
  <c r="KK16" i="27" l="1"/>
  <c r="KL8" i="27"/>
  <c r="KK15" i="27"/>
  <c r="KL16" i="27" l="1"/>
  <c r="KL15" i="27"/>
  <c r="KM8" i="27"/>
  <c r="KM16" i="27" l="1"/>
  <c r="KN8" i="27"/>
  <c r="KM15" i="27"/>
  <c r="KN16" i="27" l="1"/>
  <c r="KO8" i="27"/>
  <c r="KN15" i="27"/>
  <c r="KO15" i="27" l="1"/>
  <c r="KO16" i="27"/>
  <c r="KP8" i="27"/>
  <c r="KP15" i="27" l="1"/>
  <c r="KP16" i="27"/>
  <c r="KQ8" i="27"/>
  <c r="KQ15" i="27" l="1"/>
  <c r="KR8" i="27"/>
  <c r="KQ16" i="27"/>
  <c r="KR16" i="27" l="1"/>
  <c r="KR15" i="27"/>
  <c r="KS8" i="27"/>
  <c r="KS15" i="27" l="1"/>
  <c r="KT8" i="27"/>
  <c r="KS16" i="27"/>
  <c r="KT16" i="27" l="1"/>
  <c r="KT15" i="27"/>
  <c r="KU8" i="27"/>
  <c r="KU16" i="27" l="1"/>
  <c r="KV8" i="27"/>
  <c r="KU15" i="27"/>
  <c r="KV16" i="27" l="1"/>
  <c r="KW8" i="27"/>
  <c r="KV15" i="27"/>
  <c r="KW16" i="27" l="1"/>
  <c r="KW15" i="27"/>
  <c r="KX8" i="27"/>
  <c r="KX15" i="27" l="1"/>
  <c r="KX16" i="27"/>
  <c r="KY8" i="27"/>
  <c r="KY16" i="27" l="1"/>
  <c r="KZ8" i="27"/>
  <c r="KY15" i="27"/>
  <c r="KZ16" i="27" l="1"/>
  <c r="KZ15" i="27"/>
  <c r="LA8" i="27"/>
  <c r="LA15" i="27" l="1"/>
  <c r="LB8" i="27"/>
  <c r="LA16" i="27"/>
  <c r="LB15" i="27" l="1"/>
  <c r="LB16" i="27"/>
  <c r="LC8" i="27"/>
  <c r="LC15" i="27" l="1"/>
  <c r="LD8" i="27"/>
  <c r="LC16" i="27"/>
  <c r="LD15" i="27" l="1"/>
  <c r="LE8" i="27"/>
  <c r="LD16" i="27"/>
  <c r="LE16" i="27" l="1"/>
  <c r="LE15" i="27"/>
  <c r="LF8" i="27"/>
  <c r="LF16" i="27" l="1"/>
  <c r="LF15" i="27"/>
  <c r="LG8" i="27"/>
  <c r="LG16" i="27" l="1"/>
  <c r="LH8" i="27"/>
  <c r="LG15" i="27"/>
  <c r="LH16" i="27" l="1"/>
  <c r="LH15" i="27"/>
  <c r="LI8" i="27"/>
  <c r="LI15" i="27" l="1"/>
  <c r="LJ8" i="27"/>
  <c r="LI16" i="27"/>
  <c r="LJ15" i="27" l="1"/>
  <c r="LJ16" i="27"/>
  <c r="LK8" i="27"/>
  <c r="LK16" i="27" l="1"/>
  <c r="LL8" i="27"/>
  <c r="LK15" i="27"/>
  <c r="LL15" i="27" l="1"/>
  <c r="LM8" i="27"/>
  <c r="LL16" i="27"/>
  <c r="LM16" i="27" l="1"/>
  <c r="LM15" i="27"/>
  <c r="LN8" i="27"/>
  <c r="LN16" i="27" l="1"/>
  <c r="LN15" i="27"/>
  <c r="LO8" i="27"/>
  <c r="LO16" i="27" l="1"/>
  <c r="LP8" i="27"/>
  <c r="LO15" i="27"/>
  <c r="LP15" i="27" l="1"/>
  <c r="LP16" i="27"/>
  <c r="LQ8" i="27"/>
  <c r="LQ16" i="27" l="1"/>
  <c r="LR8" i="27"/>
  <c r="LQ15" i="27"/>
  <c r="LR15" i="27" l="1"/>
  <c r="LR16" i="27"/>
  <c r="LS8" i="27"/>
  <c r="LS15" i="27" l="1"/>
  <c r="LT8" i="27"/>
  <c r="LS16" i="27"/>
  <c r="LT16" i="27" l="1"/>
  <c r="LU8" i="27"/>
  <c r="LT15" i="27"/>
  <c r="LU16" i="27" l="1"/>
  <c r="LU15" i="27"/>
  <c r="LV8" i="27"/>
  <c r="LV15" i="27" l="1"/>
  <c r="LW8" i="27"/>
  <c r="LV16" i="27"/>
  <c r="LW16" i="27" l="1"/>
  <c r="LX8" i="27"/>
  <c r="LW15" i="27"/>
  <c r="LX16" i="27" l="1"/>
  <c r="LX15" i="27"/>
  <c r="LY8" i="27"/>
  <c r="LY16" i="27" l="1"/>
  <c r="LZ8" i="27"/>
  <c r="LY15" i="27"/>
  <c r="LZ15" i="27" l="1"/>
  <c r="LZ16" i="27"/>
  <c r="MA8" i="27"/>
  <c r="MA16" i="27" l="1"/>
  <c r="MB8" i="27"/>
  <c r="MA15" i="27"/>
  <c r="MB15" i="27" l="1"/>
  <c r="MC8" i="27"/>
  <c r="MB16" i="27"/>
  <c r="MC16" i="27" l="1"/>
  <c r="MC15" i="27"/>
  <c r="MD8" i="27"/>
  <c r="MD15" i="27" l="1"/>
  <c r="MD16" i="27"/>
  <c r="ME8" i="27"/>
  <c r="ME15" i="27" l="1"/>
  <c r="MF8" i="27"/>
  <c r="ME16" i="27"/>
  <c r="MF15" i="27" l="1"/>
  <c r="MF16" i="27"/>
  <c r="MG8" i="27"/>
  <c r="MG16" i="27" l="1"/>
  <c r="MH8" i="27"/>
  <c r="MG15" i="27"/>
  <c r="MH16" i="27" l="1"/>
  <c r="MH15" i="27"/>
  <c r="MI8" i="27"/>
  <c r="MI15" i="27" l="1"/>
  <c r="MJ8" i="27"/>
  <c r="MI16" i="27"/>
  <c r="MJ15" i="27" l="1"/>
  <c r="MK8" i="27"/>
  <c r="MJ16" i="27"/>
  <c r="MK15" i="27" l="1"/>
  <c r="MK16" i="27"/>
  <c r="ML8" i="27"/>
  <c r="ML15" i="27" l="1"/>
  <c r="MM8" i="27"/>
  <c r="ML16" i="27"/>
  <c r="MM16" i="27" l="1"/>
  <c r="MN8" i="27"/>
  <c r="MM15" i="27"/>
  <c r="MN15" i="27" l="1"/>
  <c r="MN16" i="27"/>
  <c r="MO8" i="27"/>
  <c r="MO15" i="27" l="1"/>
  <c r="MP8" i="27"/>
  <c r="MO16" i="27"/>
  <c r="MP16" i="27" l="1"/>
  <c r="MP15" i="27"/>
  <c r="MQ8" i="27"/>
  <c r="MQ16" i="27" l="1"/>
  <c r="MR8" i="27"/>
  <c r="MQ15" i="27"/>
  <c r="MR15" i="27" l="1"/>
  <c r="MS8" i="27"/>
  <c r="MR16" i="27"/>
  <c r="MS16" i="27" l="1"/>
  <c r="MS15" i="27"/>
  <c r="MT8" i="27"/>
  <c r="MT15" i="27" l="1"/>
  <c r="MT16" i="27"/>
  <c r="MU8" i="27"/>
  <c r="MU16" i="27" l="1"/>
  <c r="MV8" i="27"/>
  <c r="MU15" i="27"/>
  <c r="MV15" i="27" l="1"/>
  <c r="MV16" i="27"/>
  <c r="MW8" i="27"/>
  <c r="MW15" i="27" l="1"/>
  <c r="MX8" i="27"/>
  <c r="MW16" i="27"/>
  <c r="MX15" i="27" l="1"/>
  <c r="MX16" i="27"/>
  <c r="MY8" i="27"/>
  <c r="MY16" i="27" l="1"/>
  <c r="MZ8" i="27"/>
  <c r="MY15" i="27"/>
  <c r="MZ15" i="27" l="1"/>
  <c r="NA8" i="27"/>
  <c r="MZ16" i="27"/>
  <c r="NA15" i="27" l="1"/>
  <c r="NA16" i="27"/>
  <c r="NB8" i="27"/>
  <c r="NB16" i="27" l="1"/>
  <c r="NC8" i="27"/>
  <c r="NB15" i="27"/>
  <c r="NC16" i="27" l="1"/>
  <c r="ND8" i="27"/>
  <c r="NC15" i="27"/>
  <c r="ND16" i="27" l="1"/>
  <c r="ND15" i="27"/>
  <c r="NE8" i="27"/>
  <c r="NE16" i="27" l="1"/>
  <c r="NE15" i="27"/>
  <c r="NF8" i="27"/>
  <c r="NF15" i="27" l="1"/>
  <c r="NF16" i="27"/>
  <c r="NG8" i="27"/>
  <c r="NG15" i="27" l="1"/>
  <c r="NH8" i="27"/>
  <c r="NG16" i="27"/>
  <c r="NH15" i="27" l="1"/>
  <c r="NJ15" i="27" s="1"/>
  <c r="NH16" i="27"/>
  <c r="NJ16" i="27" s="1"/>
  <c r="NJ8" i="27"/>
  <c r="NL8" i="27" s="1"/>
  <c r="C8" i="29"/>
  <c r="C16" i="29" s="1"/>
  <c r="NJ16" i="29" s="1"/>
  <c r="C15" i="29" l="1"/>
  <c r="NJ15" i="29" s="1"/>
  <c r="NJ8" i="29"/>
  <c r="NL8" i="29" s="1"/>
  <c r="F28" i="49"/>
  <c r="J28" i="49"/>
  <c r="F27" i="49"/>
  <c r="C28" i="49"/>
  <c r="E29" i="49"/>
  <c r="D54" i="49"/>
  <c r="I27" i="49"/>
  <c r="I29" i="49"/>
  <c r="G28" i="49"/>
  <c r="D52" i="49"/>
  <c r="C27" i="49"/>
  <c r="D53" i="49"/>
  <c r="C29" i="49"/>
  <c r="E27" i="49"/>
  <c r="J29" i="49"/>
  <c r="K28" i="49"/>
  <c r="G27" i="49"/>
  <c r="D29" i="49"/>
  <c r="H27" i="49"/>
  <c r="D28" i="49"/>
  <c r="G29" i="49"/>
  <c r="D51" i="49"/>
  <c r="E28" i="49"/>
  <c r="D27" i="49"/>
  <c r="K29" i="49"/>
  <c r="K27" i="49"/>
  <c r="H28" i="49"/>
  <c r="J27" i="49"/>
  <c r="I28" i="49"/>
  <c r="H29" i="49"/>
  <c r="F29" i="49"/>
  <c r="AC15" i="49"/>
  <c r="AC50" i="49" s="1"/>
  <c r="AG13" i="49"/>
  <c r="AG48" i="49" s="1"/>
  <c r="Z15" i="49"/>
  <c r="Z50" i="49" s="1"/>
  <c r="AA14" i="49"/>
  <c r="AA42" i="49" s="1"/>
  <c r="E26" i="49"/>
  <c r="AB15" i="49"/>
  <c r="AB50" i="49" s="1"/>
  <c r="AB14" i="49"/>
  <c r="AB49" i="49" s="1"/>
  <c r="Z12" i="49"/>
  <c r="Z47" i="49" s="1"/>
  <c r="H26" i="49"/>
  <c r="AD14" i="49"/>
  <c r="AD49" i="49" s="1"/>
  <c r="Y13" i="49"/>
  <c r="Y48" i="49" s="1"/>
  <c r="AD13" i="49"/>
  <c r="AD48" i="49" s="1"/>
  <c r="Y12" i="49"/>
  <c r="Y40" i="49" s="1"/>
  <c r="AE12" i="49"/>
  <c r="AE40" i="49" s="1"/>
  <c r="AA13" i="49"/>
  <c r="AA48" i="49" s="1"/>
  <c r="AA15" i="49"/>
  <c r="AA43" i="49" s="1"/>
  <c r="AD15" i="49"/>
  <c r="AD50" i="49" s="1"/>
  <c r="AE15" i="49"/>
  <c r="AE50" i="49" s="1"/>
  <c r="AG12" i="49"/>
  <c r="AG47" i="49" s="1"/>
  <c r="AF12" i="49"/>
  <c r="AF47" i="49" s="1"/>
  <c r="AC14" i="49"/>
  <c r="AC42" i="49" s="1"/>
  <c r="AA12" i="49"/>
  <c r="AA40" i="49" s="1"/>
  <c r="Z13" i="49"/>
  <c r="Z41" i="49" s="1"/>
  <c r="AE13" i="49"/>
  <c r="AE41" i="49" s="1"/>
  <c r="AF15" i="49"/>
  <c r="AF50" i="49" s="1"/>
  <c r="Y14" i="49"/>
  <c r="Y49" i="49" s="1"/>
  <c r="AF14" i="49"/>
  <c r="AF42" i="49" s="1"/>
  <c r="H36" i="49"/>
  <c r="AC13" i="49"/>
  <c r="AC48" i="49" s="1"/>
  <c r="I26" i="49"/>
  <c r="F36" i="49"/>
  <c r="K36" i="49"/>
  <c r="Z8" i="49"/>
  <c r="AC8" i="49" s="1"/>
  <c r="AD8" i="49" s="1"/>
  <c r="D48" i="49"/>
  <c r="AB12" i="49"/>
  <c r="AB47" i="49" s="1"/>
  <c r="AC12" i="49"/>
  <c r="AC47" i="49" s="1"/>
  <c r="Z14" i="49"/>
  <c r="Z49" i="49" s="1"/>
  <c r="AD12" i="49"/>
  <c r="AD40" i="49" s="1"/>
  <c r="Y15" i="49"/>
  <c r="Y43" i="49" s="1"/>
  <c r="AF13" i="49"/>
  <c r="AF41" i="49" s="1"/>
  <c r="D26" i="49"/>
  <c r="AG15" i="49"/>
  <c r="AG50" i="49" s="1"/>
  <c r="AB13" i="49"/>
  <c r="AB48" i="49" s="1"/>
  <c r="D46" i="49"/>
  <c r="E35" i="49"/>
  <c r="K34" i="49"/>
  <c r="AG14" i="49"/>
  <c r="AG42" i="49" s="1"/>
  <c r="C26" i="49"/>
  <c r="AE14" i="49"/>
  <c r="AE49" i="49" s="1"/>
  <c r="D34" i="49"/>
  <c r="C36" i="49"/>
  <c r="D35" i="49"/>
  <c r="H35" i="49"/>
  <c r="H34" i="49"/>
  <c r="E36" i="49"/>
  <c r="K33" i="49"/>
  <c r="J33" i="49"/>
  <c r="G35" i="49"/>
  <c r="Z5" i="49"/>
  <c r="AC5" i="49" s="1"/>
  <c r="AD5" i="49" s="1"/>
  <c r="D36" i="49"/>
  <c r="J26" i="49"/>
  <c r="C35" i="49"/>
  <c r="F26" i="49"/>
  <c r="G36" i="49"/>
  <c r="K26" i="49"/>
  <c r="K35" i="49"/>
  <c r="C34" i="49"/>
  <c r="H33" i="49"/>
  <c r="D47" i="49"/>
  <c r="Z6" i="49"/>
  <c r="AC6" i="49" s="1"/>
  <c r="AD6" i="49" s="1"/>
  <c r="D45" i="49"/>
  <c r="Z7" i="49"/>
  <c r="AC7" i="49" s="1"/>
  <c r="AD7" i="49" s="1"/>
  <c r="J36" i="49"/>
  <c r="G26" i="49"/>
  <c r="J35" i="49"/>
  <c r="E34" i="49"/>
  <c r="F35" i="49"/>
  <c r="G34" i="49"/>
  <c r="I34" i="49"/>
  <c r="I35" i="49"/>
  <c r="F33" i="49"/>
  <c r="F34" i="49"/>
  <c r="D33" i="49"/>
  <c r="I36" i="49"/>
  <c r="J34" i="49"/>
  <c r="E33" i="49"/>
  <c r="G33" i="49"/>
  <c r="I33" i="49"/>
  <c r="C33" i="49"/>
  <c r="I42" i="49" l="1"/>
  <c r="I67" i="49" s="1"/>
  <c r="AE57" i="49" s="1"/>
  <c r="H39" i="49"/>
  <c r="H64" i="49" s="1"/>
  <c r="D41" i="49"/>
  <c r="D66" i="49" s="1"/>
  <c r="Z56" i="49" s="1"/>
  <c r="E39" i="49"/>
  <c r="E64" i="49" s="1"/>
  <c r="K41" i="49"/>
  <c r="K66" i="49" s="1"/>
  <c r="C41" i="49"/>
  <c r="C66" i="49" s="1"/>
  <c r="Y56" i="49" s="1"/>
  <c r="D40" i="49"/>
  <c r="D65" i="49" s="1"/>
  <c r="AB51" i="49"/>
  <c r="J40" i="49"/>
  <c r="J65" i="49" s="1"/>
  <c r="C59" i="49"/>
  <c r="E59" i="49" s="1"/>
  <c r="AD43" i="49"/>
  <c r="F40" i="49"/>
  <c r="F65" i="49" s="1"/>
  <c r="AB55" i="49" s="1"/>
  <c r="E41" i="49"/>
  <c r="E66" i="49" s="1"/>
  <c r="G40" i="49"/>
  <c r="G65" i="49" s="1"/>
  <c r="AC55" i="49" s="1"/>
  <c r="G41" i="49"/>
  <c r="G66" i="49" s="1"/>
  <c r="G30" i="49"/>
  <c r="AF48" i="49"/>
  <c r="I39" i="49"/>
  <c r="I64" i="49" s="1"/>
  <c r="F41" i="49"/>
  <c r="F66" i="49" s="1"/>
  <c r="AB56" i="49" s="1"/>
  <c r="Y50" i="49"/>
  <c r="AF40" i="49"/>
  <c r="F30" i="49"/>
  <c r="AG40" i="49"/>
  <c r="Y41" i="49"/>
  <c r="C39" i="49"/>
  <c r="C64" i="49" s="1"/>
  <c r="F39" i="49"/>
  <c r="F64" i="49" s="1"/>
  <c r="H40" i="49"/>
  <c r="H65" i="49" s="1"/>
  <c r="AD55" i="49" s="1"/>
  <c r="AG49" i="49"/>
  <c r="F42" i="49"/>
  <c r="F67" i="49" s="1"/>
  <c r="AB57" i="49" s="1"/>
  <c r="AC41" i="49"/>
  <c r="AF49" i="49"/>
  <c r="C60" i="49"/>
  <c r="E60" i="49" s="1"/>
  <c r="I30" i="49"/>
  <c r="H42" i="49"/>
  <c r="H67" i="49" s="1"/>
  <c r="AD57" i="49" s="1"/>
  <c r="H30" i="49"/>
  <c r="Z48" i="49"/>
  <c r="AA41" i="49"/>
  <c r="Z43" i="49"/>
  <c r="G39" i="49"/>
  <c r="G64" i="49" s="1"/>
  <c r="E40" i="49"/>
  <c r="E65" i="49" s="1"/>
  <c r="AA55" i="49" s="1"/>
  <c r="J42" i="49"/>
  <c r="J67" i="49" s="1"/>
  <c r="AF57" i="49" s="1"/>
  <c r="H41" i="49"/>
  <c r="H66" i="49" s="1"/>
  <c r="AD56" i="49" s="1"/>
  <c r="D30" i="49"/>
  <c r="Z42" i="49"/>
  <c r="K42" i="49"/>
  <c r="K67" i="49" s="1"/>
  <c r="AG57" i="49" s="1"/>
  <c r="C42" i="49"/>
  <c r="C67" i="49" s="1"/>
  <c r="K30" i="49"/>
  <c r="C57" i="49"/>
  <c r="E57" i="49" s="1"/>
  <c r="I40" i="49"/>
  <c r="I65" i="49" s="1"/>
  <c r="J41" i="49"/>
  <c r="J66" i="49" s="1"/>
  <c r="C40" i="49"/>
  <c r="C65" i="49" s="1"/>
  <c r="Y55" i="49" s="1"/>
  <c r="D42" i="49"/>
  <c r="D67" i="49" s="1"/>
  <c r="Z57" i="49" s="1"/>
  <c r="K40" i="49"/>
  <c r="K65" i="49" s="1"/>
  <c r="AG55" i="49" s="1"/>
  <c r="C58" i="49"/>
  <c r="E58" i="49" s="1"/>
  <c r="AE48" i="49"/>
  <c r="Y47" i="49"/>
  <c r="AA49" i="49"/>
  <c r="AB40" i="49"/>
  <c r="AE43" i="49"/>
  <c r="AD42" i="49"/>
  <c r="Z40" i="49"/>
  <c r="E42" i="49"/>
  <c r="E67" i="49" s="1"/>
  <c r="AB41" i="49"/>
  <c r="AC40" i="49"/>
  <c r="AB42" i="49"/>
  <c r="G42" i="49"/>
  <c r="G67" i="49" s="1"/>
  <c r="AC57" i="49" s="1"/>
  <c r="C30" i="49"/>
  <c r="AE47" i="49"/>
  <c r="AG41" i="49"/>
  <c r="D39" i="49"/>
  <c r="D64" i="49" s="1"/>
  <c r="I41" i="49"/>
  <c r="I66" i="49" s="1"/>
  <c r="AE56" i="49" s="1"/>
  <c r="J30" i="49"/>
  <c r="K39" i="49"/>
  <c r="K64" i="49" s="1"/>
  <c r="AF43" i="49"/>
  <c r="AC49" i="49"/>
  <c r="AC51" i="49" s="1"/>
  <c r="E30" i="49"/>
  <c r="AE42" i="49"/>
  <c r="AG43" i="49"/>
  <c r="AD47" i="49"/>
  <c r="Y42" i="49"/>
  <c r="AA47" i="49"/>
  <c r="AA50" i="49"/>
  <c r="AD41" i="49"/>
  <c r="AC43" i="49"/>
  <c r="J39" i="49"/>
  <c r="J64" i="49" s="1"/>
  <c r="AB43" i="49"/>
  <c r="I68" i="49" l="1"/>
  <c r="AB54" i="49"/>
  <c r="AB58" i="49" s="1"/>
  <c r="F68" i="49"/>
  <c r="F71" i="49" s="1"/>
  <c r="AC54" i="49"/>
  <c r="G68" i="49"/>
  <c r="G71" i="49" s="1"/>
  <c r="AF54" i="49"/>
  <c r="J68" i="49"/>
  <c r="AG54" i="49"/>
  <c r="K68" i="49"/>
  <c r="C68" i="49"/>
  <c r="Z54" i="49"/>
  <c r="D68" i="49"/>
  <c r="H68" i="49"/>
  <c r="E68" i="49"/>
  <c r="Z55" i="49"/>
  <c r="AG56" i="49"/>
  <c r="Z51" i="49"/>
  <c r="AE51" i="49"/>
  <c r="Y51" i="49"/>
  <c r="AF51" i="49"/>
  <c r="AA54" i="49"/>
  <c r="AA51" i="49"/>
  <c r="AG51" i="49"/>
  <c r="AD54" i="49"/>
  <c r="AD58" i="49" s="1"/>
  <c r="AD51" i="49"/>
  <c r="AF55" i="49"/>
  <c r="AA56" i="49"/>
  <c r="Y57" i="49"/>
  <c r="AC56" i="49"/>
  <c r="Y54" i="49"/>
  <c r="AE54" i="49"/>
  <c r="AA57" i="49"/>
  <c r="AF56" i="49"/>
  <c r="AE55" i="49"/>
  <c r="I71" i="49" l="1"/>
  <c r="D71" i="49"/>
  <c r="Z58" i="49"/>
  <c r="J71" i="49"/>
  <c r="E71" i="49"/>
  <c r="AG58" i="49"/>
  <c r="AC58" i="49"/>
  <c r="H71" i="49"/>
  <c r="C71" i="49"/>
  <c r="K71" i="49"/>
  <c r="AE58" i="49"/>
  <c r="AF58" i="49"/>
  <c r="AA58" i="49"/>
  <c r="Y58" i="49"/>
  <c r="AH58" i="49" l="1"/>
</calcChain>
</file>

<file path=xl/comments1.xml><?xml version="1.0" encoding="utf-8"?>
<comments xmlns="http://schemas.openxmlformats.org/spreadsheetml/2006/main">
  <authors>
    <author>leeym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leeym:</t>
        </r>
        <r>
          <rPr>
            <sz val="9"/>
            <color indexed="81"/>
            <rFont val="Tahoma"/>
            <family val="2"/>
          </rPr>
          <t xml:space="preserve">
Base stock-inventory position</t>
        </r>
      </text>
    </comment>
  </commentList>
</comments>
</file>

<file path=xl/comments2.xml><?xml version="1.0" encoding="utf-8"?>
<comments xmlns="http://schemas.openxmlformats.org/spreadsheetml/2006/main">
  <authors>
    <author>leeym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leeym:</t>
        </r>
        <r>
          <rPr>
            <sz val="9"/>
            <color indexed="81"/>
            <rFont val="Tahoma"/>
            <family val="2"/>
          </rPr>
          <t xml:space="preserve">
Base stock-inventory position</t>
        </r>
      </text>
    </comment>
  </commentList>
</comments>
</file>

<file path=xl/sharedStrings.xml><?xml version="1.0" encoding="utf-8"?>
<sst xmlns="http://schemas.openxmlformats.org/spreadsheetml/2006/main" count="4786" uniqueCount="334">
  <si>
    <t>On order inventory</t>
    <phoneticPr fontId="2" type="noConversion"/>
  </si>
  <si>
    <t>On hand inventory</t>
    <phoneticPr fontId="2" type="noConversion"/>
  </si>
  <si>
    <t>Back order</t>
    <phoneticPr fontId="2" type="noConversion"/>
  </si>
  <si>
    <t>Inventory level</t>
    <phoneticPr fontId="2" type="noConversion"/>
  </si>
  <si>
    <t>Inventory position</t>
    <phoneticPr fontId="2" type="noConversion"/>
  </si>
  <si>
    <t>Forecast</t>
    <phoneticPr fontId="2" type="noConversion"/>
  </si>
  <si>
    <t>Sales</t>
    <phoneticPr fontId="2" type="noConversion"/>
  </si>
  <si>
    <t>Return</t>
    <phoneticPr fontId="2" type="noConversion"/>
  </si>
  <si>
    <t>Forecast Error</t>
    <phoneticPr fontId="2" type="noConversion"/>
  </si>
  <si>
    <t>AVG D</t>
    <phoneticPr fontId="2" type="noConversion"/>
  </si>
  <si>
    <t>SS</t>
    <phoneticPr fontId="2" type="noConversion"/>
  </si>
  <si>
    <t>WK06</t>
    <phoneticPr fontId="2" type="noConversion"/>
  </si>
  <si>
    <t>WK05</t>
    <phoneticPr fontId="2" type="noConversion"/>
  </si>
  <si>
    <t>WK04</t>
    <phoneticPr fontId="2" type="noConversion"/>
  </si>
  <si>
    <t>WK02</t>
    <phoneticPr fontId="2" type="noConversion"/>
  </si>
  <si>
    <t>WK01</t>
    <phoneticPr fontId="2" type="noConversion"/>
  </si>
  <si>
    <t>WK30</t>
  </si>
  <si>
    <t>WK31</t>
  </si>
  <si>
    <t>WK32</t>
  </si>
  <si>
    <t>WK33</t>
  </si>
  <si>
    <t>WK34</t>
  </si>
  <si>
    <t>WK35</t>
  </si>
  <si>
    <t>WK36</t>
  </si>
  <si>
    <t>WK37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</si>
  <si>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</si>
  <si>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</si>
  <si>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</si>
  <si>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</si>
  <si>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</si>
  <si>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</si>
  <si>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</si>
  <si>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</si>
  <si>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</si>
  <si>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</si>
  <si>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</si>
  <si>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</si>
  <si>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</si>
  <si>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</si>
  <si>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</si>
  <si>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WK01</t>
    <phoneticPr fontId="2" type="noConversion"/>
  </si>
  <si>
    <t>WK02</t>
    <phoneticPr fontId="2" type="noConversion"/>
  </si>
  <si>
    <t>WK03</t>
  </si>
  <si>
    <t>WK04</t>
  </si>
  <si>
    <t>WK05</t>
  </si>
  <si>
    <t>WK06</t>
  </si>
  <si>
    <t>WK07</t>
  </si>
  <si>
    <t>WK08</t>
  </si>
  <si>
    <t>WK09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</si>
  <si>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</si>
  <si>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</si>
  <si>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</si>
  <si>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</si>
  <si>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</si>
  <si>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</si>
  <si>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</si>
  <si>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</si>
  <si>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</si>
  <si>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</si>
  <si>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</si>
  <si>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</si>
  <si>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WK22</t>
  </si>
  <si>
    <t>WK23</t>
  </si>
  <si>
    <t>WK24</t>
  </si>
  <si>
    <t>WK25</t>
  </si>
  <si>
    <t>WK26</t>
  </si>
  <si>
    <t>WK27</t>
  </si>
  <si>
    <t>WK28</t>
  </si>
  <si>
    <t>WK29</t>
  </si>
  <si>
    <t>Inventory Position</t>
    <phoneticPr fontId="2" type="noConversion"/>
  </si>
  <si>
    <t>On Hand Inventory</t>
    <phoneticPr fontId="2" type="noConversion"/>
  </si>
  <si>
    <t>Back Order</t>
    <phoneticPr fontId="2" type="noConversion"/>
  </si>
  <si>
    <t>Base Stock</t>
    <phoneticPr fontId="2" type="noConversion"/>
  </si>
  <si>
    <t>W01</t>
    <phoneticPr fontId="2" type="noConversion"/>
  </si>
  <si>
    <t>W02</t>
    <phoneticPr fontId="2" type="noConversion"/>
  </si>
  <si>
    <t>W03</t>
    <phoneticPr fontId="2" type="noConversion"/>
  </si>
  <si>
    <t>WK01</t>
  </si>
  <si>
    <t>WK01</t>
    <phoneticPr fontId="2" type="noConversion"/>
  </si>
  <si>
    <t>WK02</t>
  </si>
  <si>
    <t>WK02</t>
    <phoneticPr fontId="2" type="noConversion"/>
  </si>
  <si>
    <t>WK03</t>
    <phoneticPr fontId="2" type="noConversion"/>
  </si>
  <si>
    <t>WK04</t>
    <phoneticPr fontId="2" type="noConversion"/>
  </si>
  <si>
    <t>WK05</t>
    <phoneticPr fontId="2" type="noConversion"/>
  </si>
  <si>
    <t>WK06</t>
    <phoneticPr fontId="2" type="noConversion"/>
  </si>
  <si>
    <t>Return</t>
    <phoneticPr fontId="2" type="noConversion"/>
  </si>
  <si>
    <t>Accuracy</t>
    <phoneticPr fontId="2" type="noConversion"/>
  </si>
  <si>
    <t>JAN</t>
    <phoneticPr fontId="2" type="noConversion"/>
  </si>
  <si>
    <t>MON</t>
    <phoneticPr fontId="2" type="noConversion"/>
  </si>
  <si>
    <t>WED</t>
    <phoneticPr fontId="2" type="noConversion"/>
  </si>
  <si>
    <t>THU</t>
    <phoneticPr fontId="2" type="noConversion"/>
  </si>
  <si>
    <t>SAT</t>
    <phoneticPr fontId="2" type="noConversion"/>
  </si>
  <si>
    <t>FEB</t>
    <phoneticPr fontId="2" type="noConversion"/>
  </si>
  <si>
    <t>MAR</t>
    <phoneticPr fontId="2" type="noConversion"/>
  </si>
  <si>
    <t>SUN</t>
    <phoneticPr fontId="2" type="noConversion"/>
  </si>
  <si>
    <t>FRI</t>
    <phoneticPr fontId="2" type="noConversion"/>
  </si>
  <si>
    <t>APR</t>
    <phoneticPr fontId="2" type="noConversion"/>
  </si>
  <si>
    <t>TUE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</si>
  <si>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</si>
  <si>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</si>
  <si>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</si>
  <si>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</si>
  <si>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</si>
  <si>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</si>
  <si>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</si>
  <si>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</si>
  <si>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by new customer</t>
    <phoneticPr fontId="2" type="noConversion"/>
  </si>
  <si>
    <t>by exchange</t>
    <phoneticPr fontId="2" type="noConversion"/>
  </si>
  <si>
    <t>Retailer A</t>
    <phoneticPr fontId="2" type="noConversion"/>
  </si>
  <si>
    <t>Retailer B</t>
    <phoneticPr fontId="2" type="noConversion"/>
  </si>
  <si>
    <t>Retailer C</t>
    <phoneticPr fontId="2" type="noConversion"/>
  </si>
  <si>
    <t>Retailer D</t>
    <phoneticPr fontId="2" type="noConversion"/>
  </si>
  <si>
    <t>Demand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</si>
  <si>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</si>
  <si>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</si>
  <si>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</si>
  <si>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</si>
  <si>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Replenishment Order Q</t>
    <phoneticPr fontId="2" type="noConversion"/>
  </si>
  <si>
    <t>Back Order Cost</t>
    <phoneticPr fontId="2" type="noConversion"/>
  </si>
  <si>
    <t>Order Frequency</t>
    <phoneticPr fontId="2" type="noConversion"/>
  </si>
  <si>
    <t>Service Rate 99.9%</t>
    <phoneticPr fontId="2" type="noConversion"/>
  </si>
  <si>
    <t>Service Rate 97.0%</t>
    <phoneticPr fontId="2" type="noConversion"/>
  </si>
  <si>
    <t>JAN</t>
  </si>
  <si>
    <t>SUN</t>
  </si>
  <si>
    <t>MON</t>
  </si>
  <si>
    <t>TUE</t>
  </si>
  <si>
    <t>WED</t>
  </si>
  <si>
    <t>THU</t>
  </si>
  <si>
    <t>FRI</t>
  </si>
  <si>
    <t>SAT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</si>
  <si>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</si>
  <si>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</si>
  <si>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</si>
  <si>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</si>
  <si>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</si>
  <si>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</si>
  <si>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</si>
  <si>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</si>
  <si>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</si>
  <si>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</si>
  <si>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</si>
  <si>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Date</t>
    <phoneticPr fontId="2" type="noConversion"/>
  </si>
  <si>
    <t>MM</t>
    <phoneticPr fontId="2" type="noConversion"/>
  </si>
  <si>
    <t>DD</t>
    <phoneticPr fontId="2" type="noConversion"/>
  </si>
  <si>
    <t>QTY</t>
    <phoneticPr fontId="2" type="noConversion"/>
  </si>
  <si>
    <t>AVG</t>
    <phoneticPr fontId="2" type="noConversion"/>
  </si>
  <si>
    <t>Average monthly demand</t>
    <phoneticPr fontId="2" type="noConversion"/>
  </si>
  <si>
    <t>Standard deviation of monthly demand</t>
    <phoneticPr fontId="2" type="noConversion"/>
  </si>
  <si>
    <t>Average weekly demand</t>
    <phoneticPr fontId="2" type="noConversion"/>
  </si>
  <si>
    <t>Standard deviation of weekly demand</t>
    <phoneticPr fontId="2" type="noConversion"/>
  </si>
  <si>
    <t>DC side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</si>
  <si>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</si>
  <si>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</si>
  <si>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</si>
  <si>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</si>
  <si>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TTL Annual D</t>
    <phoneticPr fontId="2" type="noConversion"/>
  </si>
  <si>
    <t>Average daily demand - 6days per week</t>
    <phoneticPr fontId="2" type="noConversion"/>
  </si>
  <si>
    <t>Expected demand over l + 1 weeks</t>
    <phoneticPr fontId="2" type="noConversion"/>
  </si>
  <si>
    <t>l : 3 weeks</t>
    <phoneticPr fontId="2" type="noConversion"/>
  </si>
  <si>
    <t>Standard deviation of demand over l + 1 weeks</t>
    <phoneticPr fontId="2" type="noConversion"/>
  </si>
  <si>
    <t>l : a day</t>
    <phoneticPr fontId="2" type="noConversion"/>
  </si>
  <si>
    <t>Expected demand over l + 1</t>
    <phoneticPr fontId="2" type="noConversion"/>
  </si>
  <si>
    <t>by Newsvendor, Expected backorder</t>
    <phoneticPr fontId="2" type="noConversion"/>
  </si>
  <si>
    <t>z</t>
    <phoneticPr fontId="2" type="noConversion"/>
  </si>
  <si>
    <t>z=</t>
    <phoneticPr fontId="2" type="noConversion"/>
  </si>
  <si>
    <t>L(0.887747)</t>
    <phoneticPr fontId="2" type="noConversion"/>
  </si>
  <si>
    <t>Expected back order</t>
    <phoneticPr fontId="2" type="noConversion"/>
  </si>
  <si>
    <t>월말 DC 백오더는 50.76602</t>
    <phoneticPr fontId="2" type="noConversion"/>
  </si>
  <si>
    <t>Fill Rate</t>
    <phoneticPr fontId="2" type="noConversion"/>
  </si>
  <si>
    <t>Expected on hand inventory</t>
    <phoneticPr fontId="2" type="noConversion"/>
  </si>
  <si>
    <t>Expected on order inventory</t>
    <phoneticPr fontId="2" type="noConversion"/>
  </si>
  <si>
    <t>pipeline inventory</t>
    <phoneticPr fontId="2" type="noConversion"/>
  </si>
  <si>
    <t>S=</t>
    <phoneticPr fontId="2" type="noConversion"/>
  </si>
  <si>
    <t>L(z)</t>
    <phoneticPr fontId="2" type="noConversion"/>
  </si>
  <si>
    <t>Service Rate</t>
    <phoneticPr fontId="2" type="noConversion"/>
  </si>
  <si>
    <r>
      <t>Service Level</t>
    </r>
    <r>
      <rPr>
        <b/>
        <sz val="12"/>
        <color rgb="FFFFFFFF"/>
        <rFont val="맑은 고딕"/>
        <family val="3"/>
        <charset val="129"/>
      </rPr>
      <t xml:space="preserve"> </t>
    </r>
  </si>
  <si>
    <r>
      <t>z</t>
    </r>
    <r>
      <rPr>
        <b/>
        <sz val="12"/>
        <color rgb="FFFFFFFF"/>
        <rFont val="맑은 고딕"/>
        <family val="3"/>
        <charset val="129"/>
      </rPr>
      <t xml:space="preserve"> </t>
    </r>
  </si>
  <si>
    <t>S=평균+계수*표준편차</t>
    <phoneticPr fontId="2" type="noConversion"/>
  </si>
  <si>
    <t>Optimal S to hit a target in-stock</t>
    <phoneticPr fontId="2" type="noConversion"/>
  </si>
  <si>
    <t>Optimal S to hit a target fill rate</t>
    <phoneticPr fontId="2" type="noConversion"/>
  </si>
  <si>
    <t>S</t>
    <phoneticPr fontId="2" type="noConversion"/>
  </si>
  <si>
    <t>Appropriate service rate by cost minimization</t>
    <phoneticPr fontId="2" type="noConversion"/>
  </si>
  <si>
    <t>h=holding cost per unit per period</t>
    <phoneticPr fontId="2" type="noConversion"/>
  </si>
  <si>
    <t>retail price p</t>
    <phoneticPr fontId="2" type="noConversion"/>
  </si>
  <si>
    <t>margin</t>
    <phoneticPr fontId="2" type="noConversion"/>
  </si>
  <si>
    <t>SE</t>
    <phoneticPr fontId="2" type="noConversion"/>
  </si>
  <si>
    <t>SSE</t>
    <phoneticPr fontId="2" type="noConversion"/>
  </si>
  <si>
    <t>Demand Generation</t>
    <phoneticPr fontId="2" type="noConversion"/>
  </si>
  <si>
    <t>RAND</t>
    <phoneticPr fontId="2" type="noConversion"/>
  </si>
  <si>
    <t>DC coverage</t>
    <phoneticPr fontId="2" type="noConversion"/>
  </si>
  <si>
    <t>Service Rate 95.0%</t>
    <phoneticPr fontId="2" type="noConversion"/>
  </si>
  <si>
    <t>Service Rate 93.0%</t>
    <phoneticPr fontId="2" type="noConversion"/>
  </si>
  <si>
    <t>Service Rate 91.0%</t>
    <phoneticPr fontId="2" type="noConversion"/>
  </si>
  <si>
    <t>WK01</t>
    <phoneticPr fontId="2" type="noConversion"/>
  </si>
  <si>
    <t>WK02</t>
    <phoneticPr fontId="2" type="noConversion"/>
  </si>
  <si>
    <t>WK03</t>
    <phoneticPr fontId="2" type="noConversion"/>
  </si>
  <si>
    <t>WK04</t>
    <phoneticPr fontId="2" type="noConversion"/>
  </si>
  <si>
    <t>WK05</t>
    <phoneticPr fontId="2" type="noConversion"/>
  </si>
  <si>
    <t>WK06</t>
    <phoneticPr fontId="2" type="noConversion"/>
  </si>
  <si>
    <t>BO</t>
    <phoneticPr fontId="2" type="noConversion"/>
  </si>
  <si>
    <t>Average Inventory Position</t>
    <phoneticPr fontId="2" type="noConversion"/>
  </si>
  <si>
    <t>Average Inventory Position QTY</t>
    <phoneticPr fontId="2" type="noConversion"/>
  </si>
  <si>
    <t>Replenishment Order QTY</t>
    <phoneticPr fontId="2" type="noConversion"/>
  </si>
  <si>
    <t>Back Order QTY</t>
    <phoneticPr fontId="2" type="noConversion"/>
  </si>
  <si>
    <t>Baco Order Cost</t>
    <phoneticPr fontId="2" type="noConversion"/>
  </si>
  <si>
    <t>Cost</t>
    <phoneticPr fontId="2" type="noConversion"/>
  </si>
  <si>
    <t>EXPEDITE</t>
    <phoneticPr fontId="2" type="noConversion"/>
  </si>
  <si>
    <t>Expedite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</si>
  <si>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</si>
  <si>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</si>
  <si>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</si>
  <si>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</si>
  <si>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Under Base Stock Policy</t>
    <phoneticPr fontId="2" type="noConversion"/>
  </si>
  <si>
    <t>Retailer</t>
    <phoneticPr fontId="2" type="noConversion"/>
  </si>
  <si>
    <t>Original Purchage Q</t>
    <phoneticPr fontId="2" type="noConversion"/>
  </si>
  <si>
    <t>Revenue Under Base Stock Policy</t>
    <phoneticPr fontId="2" type="noConversion"/>
  </si>
  <si>
    <t>Original</t>
    <phoneticPr fontId="2" type="noConversion"/>
  </si>
  <si>
    <t>return rate</t>
    <phoneticPr fontId="2" type="noConversion"/>
  </si>
  <si>
    <t>Obsolscence Cost</t>
    <phoneticPr fontId="2" type="noConversion"/>
  </si>
  <si>
    <t>Average On Hand Inventory QTY</t>
    <phoneticPr fontId="2" type="noConversion"/>
  </si>
  <si>
    <t>Profit</t>
    <phoneticPr fontId="2" type="noConversion"/>
  </si>
  <si>
    <t>Retailer Revenue</t>
    <phoneticPr fontId="2" type="noConversion"/>
  </si>
  <si>
    <t>per 1pc</t>
    <phoneticPr fontId="2" type="noConversion"/>
  </si>
  <si>
    <t>Retailer Obsolescence cost</t>
    <phoneticPr fontId="2" type="noConversion"/>
  </si>
  <si>
    <t>TTL</t>
    <phoneticPr fontId="2" type="noConversion"/>
  </si>
  <si>
    <t>Retailer Profit</t>
    <phoneticPr fontId="2" type="noConversion"/>
  </si>
  <si>
    <t>Retailer Cost</t>
    <phoneticPr fontId="2" type="noConversion"/>
  </si>
  <si>
    <t>Retailer Original Cost</t>
    <phoneticPr fontId="2" type="noConversion"/>
  </si>
  <si>
    <t>Retailer Obsolsence Cost</t>
    <phoneticPr fontId="2" type="noConversion"/>
  </si>
  <si>
    <t>Retailer Original Profit</t>
    <phoneticPr fontId="2" type="noConversion"/>
  </si>
  <si>
    <t>Supplier Original Revenue</t>
    <phoneticPr fontId="2" type="noConversion"/>
  </si>
  <si>
    <t>Supplier Revenue</t>
    <phoneticPr fontId="2" type="noConversion"/>
  </si>
  <si>
    <t>Regailer Profit</t>
    <phoneticPr fontId="2" type="noConversion"/>
  </si>
  <si>
    <t>Supplier Obsolscence Cost</t>
    <phoneticPr fontId="2" type="noConversion"/>
  </si>
  <si>
    <t>Supplier Profit</t>
    <phoneticPr fontId="2" type="noConversion"/>
  </si>
  <si>
    <t>Supplier Oginal Profit</t>
    <phoneticPr fontId="2" type="noConversion"/>
  </si>
  <si>
    <t>Supplier Cost</t>
    <phoneticPr fontId="2" type="noConversion"/>
  </si>
  <si>
    <t>현재와 동일한 할인율 적용</t>
    <phoneticPr fontId="2" type="noConversion"/>
  </si>
  <si>
    <t>할인율 제거</t>
    <phoneticPr fontId="2" type="noConversion"/>
  </si>
  <si>
    <t>Supplier Obsolescence Cost</t>
    <phoneticPr fontId="2" type="noConversion"/>
  </si>
  <si>
    <t>Supplier Profit</t>
    <phoneticPr fontId="2" type="noConversion"/>
  </si>
  <si>
    <t>A</t>
    <phoneticPr fontId="2" type="noConversion"/>
  </si>
  <si>
    <t>B</t>
    <phoneticPr fontId="2" type="noConversion"/>
  </si>
  <si>
    <t>D</t>
    <phoneticPr fontId="2" type="noConversion"/>
  </si>
  <si>
    <t>C</t>
    <phoneticPr fontId="2" type="noConversion"/>
  </si>
  <si>
    <t>retailer selling price 12100</t>
    <phoneticPr fontId="2" type="noConversion"/>
  </si>
  <si>
    <t>retailer selling price 8644</t>
    <phoneticPr fontId="2" type="noConversion"/>
  </si>
  <si>
    <t>적정한 selling price</t>
    <phoneticPr fontId="2" type="noConversion"/>
  </si>
  <si>
    <t>TTL Profit</t>
    <phoneticPr fontId="2" type="noConversion"/>
  </si>
  <si>
    <t>AVG on hand inventory</t>
    <phoneticPr fontId="2" type="noConversion"/>
  </si>
  <si>
    <t>Frequency</t>
    <phoneticPr fontId="2" type="noConversion"/>
  </si>
  <si>
    <t>BO QTY</t>
    <phoneticPr fontId="2" type="noConversion"/>
  </si>
  <si>
    <t>TTL Cost</t>
    <phoneticPr fontId="2" type="noConversion"/>
  </si>
  <si>
    <t>Revenue</t>
    <phoneticPr fontId="2" type="noConversion"/>
  </si>
  <si>
    <t>출하량</t>
    <phoneticPr fontId="2" type="noConversion"/>
  </si>
  <si>
    <t>주문량</t>
    <phoneticPr fontId="2" type="noConversion"/>
  </si>
  <si>
    <t>BO Cost</t>
    <phoneticPr fontId="2" type="noConversion"/>
  </si>
  <si>
    <t>Profit</t>
  </si>
  <si>
    <t>Profit</t>
    <phoneticPr fontId="2" type="noConversion"/>
  </si>
  <si>
    <t>(이익-원가)/이익</t>
    <phoneticPr fontId="2" type="noConversion"/>
  </si>
  <si>
    <t>Service Level</t>
    <phoneticPr fontId="2" type="noConversion"/>
  </si>
  <si>
    <t>TTL</t>
    <phoneticPr fontId="2" type="noConversion"/>
  </si>
  <si>
    <t>Supplier Profit</t>
  </si>
  <si>
    <t>A</t>
  </si>
  <si>
    <t>B</t>
  </si>
  <si>
    <t>C</t>
  </si>
  <si>
    <t>D</t>
  </si>
  <si>
    <t>Current System</t>
    <phoneticPr fontId="2" type="noConversion"/>
  </si>
  <si>
    <t>Current System</t>
    <phoneticPr fontId="2" type="noConversion"/>
  </si>
  <si>
    <t>average</t>
    <phoneticPr fontId="2" type="noConversion"/>
  </si>
  <si>
    <t>Supplier</t>
    <phoneticPr fontId="2" type="noConversion"/>
  </si>
  <si>
    <t>supply chain ttl profit</t>
    <phoneticPr fontId="2" type="noConversion"/>
  </si>
  <si>
    <t>Jan'14</t>
  </si>
  <si>
    <t>Feb'14</t>
  </si>
  <si>
    <t>Mar'14</t>
  </si>
  <si>
    <t>Apr'14</t>
  </si>
  <si>
    <t>May'14</t>
  </si>
  <si>
    <t>Jun'14</t>
  </si>
  <si>
    <t>Jul'14</t>
  </si>
  <si>
    <t>Aug'14</t>
  </si>
  <si>
    <t>Sep'14</t>
  </si>
  <si>
    <t>Oct'14</t>
  </si>
  <si>
    <t>Nov'14</t>
  </si>
  <si>
    <t>Dec'14</t>
  </si>
  <si>
    <t>Jan'15</t>
  </si>
  <si>
    <t>Feb'15</t>
  </si>
  <si>
    <t>Mar'15</t>
  </si>
  <si>
    <t>Apr'15</t>
  </si>
  <si>
    <t>May'15</t>
  </si>
  <si>
    <t>Jun'15</t>
  </si>
  <si>
    <t>Jul'15</t>
  </si>
  <si>
    <t>Aug'15</t>
  </si>
  <si>
    <t>Sep'15</t>
  </si>
  <si>
    <t>Oct'15</t>
  </si>
  <si>
    <t>Nov'15</t>
  </si>
  <si>
    <t>Dec'15</t>
  </si>
  <si>
    <t xml:space="preserve">Sales Quantity </t>
    <phoneticPr fontId="2" type="noConversion"/>
  </si>
  <si>
    <t>Return Quantity</t>
    <phoneticPr fontId="2" type="noConversion"/>
  </si>
  <si>
    <t>Jan-14</t>
    <phoneticPr fontId="2" type="noConversion"/>
  </si>
  <si>
    <t>Feb-14</t>
    <phoneticPr fontId="2" type="noConversion"/>
  </si>
  <si>
    <t>Mar-14</t>
    <phoneticPr fontId="2" type="noConversion"/>
  </si>
  <si>
    <t>Apr-14</t>
    <phoneticPr fontId="2" type="noConversion"/>
  </si>
  <si>
    <t>May-14</t>
    <phoneticPr fontId="2" type="noConversion"/>
  </si>
  <si>
    <t>Jun-14</t>
    <phoneticPr fontId="2" type="noConversion"/>
  </si>
  <si>
    <t>Jul-14</t>
    <phoneticPr fontId="2" type="noConversion"/>
  </si>
  <si>
    <t>Aug-14</t>
    <phoneticPr fontId="2" type="noConversion"/>
  </si>
  <si>
    <t>Sep-14</t>
    <phoneticPr fontId="2" type="noConversion"/>
  </si>
  <si>
    <t>Oct-14</t>
    <phoneticPr fontId="2" type="noConversion"/>
  </si>
  <si>
    <t>Nov-14</t>
    <phoneticPr fontId="2" type="noConversion"/>
  </si>
  <si>
    <t>Dec-14</t>
    <phoneticPr fontId="2" type="noConversion"/>
  </si>
  <si>
    <t>Jan-15</t>
    <phoneticPr fontId="2" type="noConversion"/>
  </si>
  <si>
    <t>Feb-15</t>
    <phoneticPr fontId="2" type="noConversion"/>
  </si>
  <si>
    <t>Mar-15</t>
    <phoneticPr fontId="2" type="noConversion"/>
  </si>
  <si>
    <t>Apr-15</t>
    <phoneticPr fontId="2" type="noConversion"/>
  </si>
  <si>
    <t>May-15</t>
    <phoneticPr fontId="2" type="noConversion"/>
  </si>
  <si>
    <t>Jun-15</t>
    <phoneticPr fontId="2" type="noConversion"/>
  </si>
  <si>
    <t>Jul-14</t>
    <phoneticPr fontId="2" type="noConversion"/>
  </si>
  <si>
    <t>Aug-15</t>
    <phoneticPr fontId="2" type="noConversion"/>
  </si>
  <si>
    <t>Sep-15</t>
    <phoneticPr fontId="2" type="noConversion"/>
  </si>
  <si>
    <t>Oct-15</t>
    <phoneticPr fontId="2" type="noConversion"/>
  </si>
  <si>
    <t>Nov-15</t>
    <phoneticPr fontId="2" type="noConversion"/>
  </si>
  <si>
    <t>Inventory Position (Actual)</t>
    <phoneticPr fontId="2" type="noConversion"/>
  </si>
  <si>
    <t>Inventory Position (Base Stock Policy)</t>
    <phoneticPr fontId="2" type="noConversion"/>
  </si>
  <si>
    <t>Inventory Position (Average Demand)</t>
    <phoneticPr fontId="2" type="noConversion"/>
  </si>
  <si>
    <t>Mean</t>
    <phoneticPr fontId="2" type="noConversion"/>
  </si>
  <si>
    <t>Std. Dev.</t>
    <phoneticPr fontId="2" type="noConversion"/>
  </si>
  <si>
    <t>Forecasts</t>
    <phoneticPr fontId="2" type="noConversion"/>
  </si>
  <si>
    <t>DC 출하량 (Shipments)</t>
    <phoneticPr fontId="2" type="noConversion"/>
  </si>
  <si>
    <t>DC 주문량 (order quantity)</t>
    <phoneticPr fontId="2" type="noConversion"/>
  </si>
  <si>
    <t>DC 출하량 (Shipments)</t>
    <phoneticPr fontId="2" type="noConversion"/>
  </si>
  <si>
    <t>DC 주문량 (Order quantity) 2)</t>
    <phoneticPr fontId="2" type="noConversion"/>
  </si>
  <si>
    <t>DC 출하량 (Shipments)</t>
    <phoneticPr fontId="2" type="noConversion"/>
  </si>
  <si>
    <t>원래 주문량 (actual order quantity)</t>
    <phoneticPr fontId="2" type="noConversion"/>
  </si>
  <si>
    <t>원래 주문량 (actual order quantity)</t>
    <phoneticPr fontId="2" type="noConversion"/>
  </si>
  <si>
    <t>RE 주문량 (reorder quantity)</t>
    <phoneticPr fontId="2" type="noConversion"/>
  </si>
  <si>
    <t>RE 주문량 (reorder quantity)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</si>
</sst>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0.0%"/>
    <numFmt numFmtId="178" formatCode="0.0000_ "/>
    <numFmt numFmtId="179" formatCode="0.00_ "/>
    <numFmt numFmtId="180" formatCode="_-* #,##0.00_-;\-* #,##0.0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</font>
    <font>
      <b/>
      <sz val="12"/>
      <color rgb="FFFFFFFF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>
      <alignment vertical="center"/>
    </xf>
    <xf numFmtId="9" fontId="3" fillId="0" borderId="0" xfId="1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5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9" fontId="0" fillId="4" borderId="0" xfId="1" applyFont="1" applyFill="1">
      <alignment vertical="center"/>
    </xf>
    <xf numFmtId="176" fontId="3" fillId="4" borderId="0" xfId="2" applyNumberFormat="1" applyFont="1" applyFill="1">
      <alignment vertical="center"/>
    </xf>
    <xf numFmtId="0" fontId="0" fillId="4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2" fontId="0" fillId="0" borderId="0" xfId="3" applyFont="1" applyAlignment="1">
      <alignment horizontal="center" vertical="center"/>
    </xf>
    <xf numFmtId="177" fontId="0" fillId="0" borderId="0" xfId="1" applyNumberFormat="1" applyFont="1">
      <alignment vertical="center"/>
    </xf>
    <xf numFmtId="177" fontId="0" fillId="0" borderId="0" xfId="0" applyNumberFormat="1" applyFont="1">
      <alignment vertical="center"/>
    </xf>
    <xf numFmtId="42" fontId="0" fillId="0" borderId="0" xfId="0" applyNumberFormat="1">
      <alignment vertical="center"/>
    </xf>
    <xf numFmtId="10" fontId="0" fillId="0" borderId="0" xfId="0" applyNumberFormat="1">
      <alignment vertical="center"/>
    </xf>
    <xf numFmtId="9" fontId="0" fillId="0" borderId="0" xfId="0" applyNumberFormat="1">
      <alignment vertical="center"/>
    </xf>
    <xf numFmtId="42" fontId="0" fillId="0" borderId="0" xfId="0" applyNumberFormat="1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7" fillId="0" borderId="2" xfId="0" applyFont="1" applyBorder="1" applyAlignment="1">
      <alignment horizontal="center" vertical="center" wrapText="1" readingOrder="1"/>
    </xf>
    <xf numFmtId="9" fontId="7" fillId="0" borderId="2" xfId="0" applyNumberFormat="1" applyFont="1" applyBorder="1" applyAlignment="1">
      <alignment horizontal="center" vertical="center" wrapText="1" readingOrder="1"/>
    </xf>
    <xf numFmtId="10" fontId="7" fillId="0" borderId="2" xfId="0" applyNumberFormat="1" applyFont="1" applyBorder="1" applyAlignment="1">
      <alignment horizontal="center" vertical="center" wrapText="1" readingOrder="1"/>
    </xf>
    <xf numFmtId="0" fontId="0" fillId="3" borderId="0" xfId="0" applyFill="1" applyAlignment="1">
      <alignment horizontal="center" vertical="center"/>
    </xf>
    <xf numFmtId="41" fontId="0" fillId="0" borderId="0" xfId="2" applyFont="1">
      <alignment vertical="center"/>
    </xf>
    <xf numFmtId="180" fontId="0" fillId="0" borderId="0" xfId="2" applyNumberFormat="1" applyFont="1">
      <alignment vertical="center"/>
    </xf>
    <xf numFmtId="0" fontId="0" fillId="0" borderId="0" xfId="0" applyNumberFormat="1">
      <alignment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9" fillId="0" borderId="0" xfId="0" applyNumberFormat="1" applyFont="1">
      <alignment vertical="center"/>
    </xf>
    <xf numFmtId="9" fontId="9" fillId="0" borderId="0" xfId="0" applyNumberFormat="1" applyFont="1">
      <alignment vertical="center"/>
    </xf>
    <xf numFmtId="10" fontId="0" fillId="0" borderId="0" xfId="1" applyNumberFormat="1" applyFont="1">
      <alignment vertical="center"/>
    </xf>
    <xf numFmtId="0" fontId="0" fillId="0" borderId="0" xfId="1" applyNumberFormat="1" applyFont="1">
      <alignment vertical="center"/>
    </xf>
    <xf numFmtId="41" fontId="0" fillId="0" borderId="0" xfId="2" applyFont="1" applyAlignment="1">
      <alignment horizontal="center" vertical="center"/>
    </xf>
    <xf numFmtId="0" fontId="0" fillId="0" borderId="0" xfId="0" applyFill="1">
      <alignment vertical="center"/>
    </xf>
    <xf numFmtId="10" fontId="0" fillId="0" borderId="0" xfId="1" applyNumberFormat="1" applyFont="1" applyFill="1">
      <alignment vertical="center"/>
    </xf>
    <xf numFmtId="41" fontId="0" fillId="0" borderId="0" xfId="2" applyFont="1" applyFill="1">
      <alignment vertical="center"/>
    </xf>
    <xf numFmtId="0" fontId="0" fillId="0" borderId="0" xfId="0" applyNumberFormat="1" applyFill="1">
      <alignment vertical="center"/>
    </xf>
    <xf numFmtId="0" fontId="0" fillId="0" borderId="0" xfId="1" applyNumberFormat="1" applyFont="1" applyFill="1">
      <alignment vertical="center"/>
    </xf>
    <xf numFmtId="41" fontId="0" fillId="0" borderId="0" xfId="0" applyNumberFormat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10" fontId="0" fillId="0" borderId="0" xfId="0" applyNumberFormat="1" applyFill="1">
      <alignment vertical="center"/>
    </xf>
    <xf numFmtId="41" fontId="0" fillId="0" borderId="0" xfId="0" applyNumberFormat="1">
      <alignment vertical="center"/>
    </xf>
    <xf numFmtId="9" fontId="0" fillId="0" borderId="0" xfId="1" applyFont="1">
      <alignment vertical="center"/>
    </xf>
    <xf numFmtId="0" fontId="0" fillId="7" borderId="0" xfId="0" applyFill="1">
      <alignment vertical="center"/>
    </xf>
    <xf numFmtId="0" fontId="0" fillId="0" borderId="0" xfId="0" applyAlignment="1">
      <alignment horizontal="center" vertical="center"/>
    </xf>
    <xf numFmtId="43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1" applyNumberFormat="1" applyFont="1">
      <alignment vertical="center"/>
    </xf>
    <xf numFmtId="41" fontId="0" fillId="0" borderId="0" xfId="0" applyNumberFormat="1" applyFill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7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>
      <alignment vertical="center"/>
    </xf>
  </cellXfs>
  <cellStyles count="4">
    <cellStyle name="백분율" xfId="1" builtinId="5"/>
    <cellStyle name="쉼표 [0]" xfId="2" builtinId="6"/>
    <cellStyle name="통화 [0]" xfId="3" builtinId="7"/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NL3SPNCC!$A$7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strRef>
              <c:f>NL3SPNCC!$B$1:$M$1</c:f>
              <c:strCache>
                <c:ptCount val="12"/>
                <c:pt idx="0">
                  <c:v>Jan'14</c:v>
                </c:pt>
                <c:pt idx="1">
                  <c:v>Feb'14</c:v>
                </c:pt>
                <c:pt idx="2">
                  <c:v>Mar'14</c:v>
                </c:pt>
                <c:pt idx="3">
                  <c:v>Apr'14</c:v>
                </c:pt>
                <c:pt idx="4">
                  <c:v>May'14</c:v>
                </c:pt>
                <c:pt idx="5">
                  <c:v>Jun'14</c:v>
                </c:pt>
                <c:pt idx="6">
                  <c:v>Jul'14</c:v>
                </c:pt>
                <c:pt idx="7">
                  <c:v>Aug'14</c:v>
                </c:pt>
                <c:pt idx="8">
                  <c:v>Sep'14</c:v>
                </c:pt>
                <c:pt idx="9">
                  <c:v>Oct'14</c:v>
                </c:pt>
                <c:pt idx="10">
                  <c:v>Nov'14</c:v>
                </c:pt>
                <c:pt idx="11">
                  <c:v>Dec'14</c:v>
                </c:pt>
              </c:strCache>
            </c:strRef>
          </c:cat>
          <c:val>
            <c:numRef>
              <c:f>NL3SPNCC!$B$7:$M$7</c:f>
              <c:numCache>
                <c:formatCode>General</c:formatCode>
                <c:ptCount val="12"/>
                <c:pt idx="0">
                  <c:v>4106</c:v>
                </c:pt>
                <c:pt idx="1">
                  <c:v>5048</c:v>
                </c:pt>
                <c:pt idx="2">
                  <c:v>5334</c:v>
                </c:pt>
                <c:pt idx="3">
                  <c:v>6500</c:v>
                </c:pt>
                <c:pt idx="4">
                  <c:v>6000</c:v>
                </c:pt>
                <c:pt idx="5">
                  <c:v>5500</c:v>
                </c:pt>
                <c:pt idx="6">
                  <c:v>5500</c:v>
                </c:pt>
                <c:pt idx="7">
                  <c:v>5500</c:v>
                </c:pt>
                <c:pt idx="8">
                  <c:v>4911</c:v>
                </c:pt>
                <c:pt idx="9">
                  <c:v>4705</c:v>
                </c:pt>
                <c:pt idx="10">
                  <c:v>8053</c:v>
                </c:pt>
                <c:pt idx="11">
                  <c:v>8896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A3-4952-81DD-159E61DE2866}"/>
            </c:ext>
          </c:extLst>
        </c:ser>
        <c:ser>
          <c:idx val="1"/>
          <c:order val="1"/>
          <c:tx>
            <c:strRef>
              <c:f>NL3SPNCC!$A$8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NL3SPNCC!$B$1:$M$1</c:f>
              <c:strCache>
                <c:ptCount val="12"/>
                <c:pt idx="0">
                  <c:v>Jan'14</c:v>
                </c:pt>
                <c:pt idx="1">
                  <c:v>Feb'14</c:v>
                </c:pt>
                <c:pt idx="2">
                  <c:v>Mar'14</c:v>
                </c:pt>
                <c:pt idx="3">
                  <c:v>Apr'14</c:v>
                </c:pt>
                <c:pt idx="4">
                  <c:v>May'14</c:v>
                </c:pt>
                <c:pt idx="5">
                  <c:v>Jun'14</c:v>
                </c:pt>
                <c:pt idx="6">
                  <c:v>Jul'14</c:v>
                </c:pt>
                <c:pt idx="7">
                  <c:v>Aug'14</c:v>
                </c:pt>
                <c:pt idx="8">
                  <c:v>Sep'14</c:v>
                </c:pt>
                <c:pt idx="9">
                  <c:v>Oct'14</c:v>
                </c:pt>
                <c:pt idx="10">
                  <c:v>Nov'14</c:v>
                </c:pt>
                <c:pt idx="11">
                  <c:v>Dec'14</c:v>
                </c:pt>
              </c:strCache>
            </c:strRef>
          </c:cat>
          <c:val>
            <c:numRef>
              <c:f>NL3SPNCC!$B$8:$M$8</c:f>
              <c:numCache>
                <c:formatCode>General</c:formatCode>
                <c:ptCount val="12"/>
                <c:pt idx="0">
                  <c:v>5347</c:v>
                </c:pt>
                <c:pt idx="1">
                  <c:v>6166</c:v>
                </c:pt>
                <c:pt idx="2">
                  <c:v>6408</c:v>
                </c:pt>
                <c:pt idx="3">
                  <c:v>5883</c:v>
                </c:pt>
                <c:pt idx="4">
                  <c:v>5396</c:v>
                </c:pt>
                <c:pt idx="5">
                  <c:v>6590</c:v>
                </c:pt>
                <c:pt idx="6">
                  <c:v>5253</c:v>
                </c:pt>
                <c:pt idx="7">
                  <c:v>5527</c:v>
                </c:pt>
                <c:pt idx="8">
                  <c:v>4947</c:v>
                </c:pt>
                <c:pt idx="9">
                  <c:v>3722</c:v>
                </c:pt>
                <c:pt idx="10">
                  <c:v>3570</c:v>
                </c:pt>
                <c:pt idx="11">
                  <c:v>3990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A3-4952-81DD-159E61DE2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000448"/>
        <c:axId val="950999904"/>
      </c:barChart>
      <c:catAx>
        <c:axId val="9510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0999904"/>
        <c:crosses val="autoZero"/>
        <c:auto val="1"/>
        <c:lblAlgn val="ctr"/>
        <c:lblOffset val="100"/>
        <c:noMultiLvlLbl val="0"/>
      </c:catAx>
      <c:valAx>
        <c:axId val="95099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00044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="1"/>
          </a:pPr>
          <a:endParaRPr lang="ko-KR"/>
        </a:p>
      </c:txPr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Sheet4!$P$343:$P$366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Sheet4!$Q$343:$Q$366</c:f>
              <c:numCache>
                <c:formatCode>General</c:formatCode>
                <c:ptCount val="24"/>
                <c:pt idx="0">
                  <c:v>0.28146151273115239</c:v>
                </c:pt>
                <c:pt idx="1">
                  <c:v>0.6382870370679139</c:v>
                </c:pt>
                <c:pt idx="2">
                  <c:v>0.86447152243985026</c:v>
                </c:pt>
                <c:pt idx="3">
                  <c:v>0.96005403720540428</c:v>
                </c:pt>
                <c:pt idx="4">
                  <c:v>0.99034794898902256</c:v>
                </c:pt>
                <c:pt idx="5">
                  <c:v>0.99802902826093454</c:v>
                </c:pt>
                <c:pt idx="6">
                  <c:v>0.99965198854425297</c:v>
                </c:pt>
                <c:pt idx="7">
                  <c:v>0.99994592046129416</c:v>
                </c:pt>
                <c:pt idx="8">
                  <c:v>0.99999249983612581</c:v>
                </c:pt>
                <c:pt idx="9">
                  <c:v>0.99999906110811188</c:v>
                </c:pt>
                <c:pt idx="10">
                  <c:v>0.99999989291964231</c:v>
                </c:pt>
                <c:pt idx="11">
                  <c:v>0.99999998878664442</c:v>
                </c:pt>
                <c:pt idx="12">
                  <c:v>0.99999999891467006</c:v>
                </c:pt>
                <c:pt idx="13">
                  <c:v>0.99999999990235477</c:v>
                </c:pt>
                <c:pt idx="14">
                  <c:v>0.9999999999917939</c:v>
                </c:pt>
                <c:pt idx="15">
                  <c:v>0.99999999999935296</c:v>
                </c:pt>
                <c:pt idx="16">
                  <c:v>0.99999999999995204</c:v>
                </c:pt>
                <c:pt idx="17">
                  <c:v>0.99999999999999667</c:v>
                </c:pt>
                <c:pt idx="18">
                  <c:v>0.99999999999999978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797-46F8-8475-AF86E7064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448160"/>
        <c:axId val="951456320"/>
      </c:scatterChart>
      <c:valAx>
        <c:axId val="9514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456320"/>
        <c:crosses val="autoZero"/>
        <c:crossBetween val="midCat"/>
      </c:valAx>
      <c:valAx>
        <c:axId val="95145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448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Sheet4!$Z$3:$Z$368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7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9</c:v>
                </c:pt>
                <c:pt idx="358">
                  <c:v>11</c:v>
                </c:pt>
                <c:pt idx="359">
                  <c:v>11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15</c:v>
                </c:pt>
                <c:pt idx="364">
                  <c:v>15</c:v>
                </c:pt>
                <c:pt idx="365">
                  <c:v>18</c:v>
                </c:pt>
              </c:numCache>
            </c:numRef>
          </c:xVal>
          <c:yVal>
            <c:numRef>
              <c:f>Sheet4!$AA$3:$AA$368</c:f>
              <c:numCache>
                <c:formatCode>General</c:formatCode>
                <c:ptCount val="366"/>
                <c:pt idx="0">
                  <c:v>2.7322404371584699E-3</c:v>
                </c:pt>
                <c:pt idx="1">
                  <c:v>5.4644808743169399E-3</c:v>
                </c:pt>
                <c:pt idx="2">
                  <c:v>8.1967213114754103E-3</c:v>
                </c:pt>
                <c:pt idx="3">
                  <c:v>1.092896174863388E-2</c:v>
                </c:pt>
                <c:pt idx="4">
                  <c:v>1.3661202185792349E-2</c:v>
                </c:pt>
                <c:pt idx="5">
                  <c:v>1.6393442622950821E-2</c:v>
                </c:pt>
                <c:pt idx="6">
                  <c:v>1.912568306010929E-2</c:v>
                </c:pt>
                <c:pt idx="7">
                  <c:v>2.185792349726776E-2</c:v>
                </c:pt>
                <c:pt idx="8">
                  <c:v>2.4590163934426229E-2</c:v>
                </c:pt>
                <c:pt idx="9">
                  <c:v>2.7322404371584699E-2</c:v>
                </c:pt>
                <c:pt idx="10">
                  <c:v>3.0054644808743168E-2</c:v>
                </c:pt>
                <c:pt idx="11">
                  <c:v>3.2786885245901641E-2</c:v>
                </c:pt>
                <c:pt idx="12">
                  <c:v>3.5519125683060114E-2</c:v>
                </c:pt>
                <c:pt idx="13">
                  <c:v>3.8251366120218587E-2</c:v>
                </c:pt>
                <c:pt idx="14">
                  <c:v>4.098360655737706E-2</c:v>
                </c:pt>
                <c:pt idx="15">
                  <c:v>4.3715846994535533E-2</c:v>
                </c:pt>
                <c:pt idx="16">
                  <c:v>4.6448087431694006E-2</c:v>
                </c:pt>
                <c:pt idx="17">
                  <c:v>4.9180327868852479E-2</c:v>
                </c:pt>
                <c:pt idx="18">
                  <c:v>5.1912568306010952E-2</c:v>
                </c:pt>
                <c:pt idx="19">
                  <c:v>5.4644808743169425E-2</c:v>
                </c:pt>
                <c:pt idx="20">
                  <c:v>5.7377049180327898E-2</c:v>
                </c:pt>
                <c:pt idx="21">
                  <c:v>6.0109289617486371E-2</c:v>
                </c:pt>
                <c:pt idx="22">
                  <c:v>6.2841530054644837E-2</c:v>
                </c:pt>
                <c:pt idx="23">
                  <c:v>6.557377049180331E-2</c:v>
                </c:pt>
                <c:pt idx="24">
                  <c:v>6.8306010928961783E-2</c:v>
                </c:pt>
                <c:pt idx="25">
                  <c:v>7.1038251366120256E-2</c:v>
                </c:pt>
                <c:pt idx="26">
                  <c:v>7.3770491803278729E-2</c:v>
                </c:pt>
                <c:pt idx="27">
                  <c:v>7.6502732240437202E-2</c:v>
                </c:pt>
                <c:pt idx="28">
                  <c:v>7.9234972677595675E-2</c:v>
                </c:pt>
                <c:pt idx="29">
                  <c:v>8.1967213114754148E-2</c:v>
                </c:pt>
                <c:pt idx="30">
                  <c:v>8.4699453551912621E-2</c:v>
                </c:pt>
                <c:pt idx="31">
                  <c:v>8.7431693989071094E-2</c:v>
                </c:pt>
                <c:pt idx="32">
                  <c:v>9.0163934426229567E-2</c:v>
                </c:pt>
                <c:pt idx="33">
                  <c:v>9.289617486338804E-2</c:v>
                </c:pt>
                <c:pt idx="34">
                  <c:v>9.5628415300546513E-2</c:v>
                </c:pt>
                <c:pt idx="35">
                  <c:v>9.8360655737704986E-2</c:v>
                </c:pt>
                <c:pt idx="36">
                  <c:v>0.10109289617486346</c:v>
                </c:pt>
                <c:pt idx="37">
                  <c:v>0.10382513661202193</c:v>
                </c:pt>
                <c:pt idx="38">
                  <c:v>0.1065573770491804</c:v>
                </c:pt>
                <c:pt idx="39">
                  <c:v>0.10928961748633888</c:v>
                </c:pt>
                <c:pt idx="40">
                  <c:v>0.11202185792349735</c:v>
                </c:pt>
                <c:pt idx="41">
                  <c:v>0.11475409836065582</c:v>
                </c:pt>
                <c:pt idx="42">
                  <c:v>0.1174863387978143</c:v>
                </c:pt>
                <c:pt idx="43">
                  <c:v>0.12021857923497277</c:v>
                </c:pt>
                <c:pt idx="44">
                  <c:v>0.12295081967213124</c:v>
                </c:pt>
                <c:pt idx="45">
                  <c:v>0.1256830601092897</c:v>
                </c:pt>
                <c:pt idx="46">
                  <c:v>0.12841530054644817</c:v>
                </c:pt>
                <c:pt idx="47">
                  <c:v>0.13114754098360665</c:v>
                </c:pt>
                <c:pt idx="48">
                  <c:v>0.13387978142076512</c:v>
                </c:pt>
                <c:pt idx="49">
                  <c:v>0.13661202185792359</c:v>
                </c:pt>
                <c:pt idx="50">
                  <c:v>0.13934426229508207</c:v>
                </c:pt>
                <c:pt idx="51">
                  <c:v>0.14207650273224054</c:v>
                </c:pt>
                <c:pt idx="52">
                  <c:v>0.14480874316939901</c:v>
                </c:pt>
                <c:pt idx="53">
                  <c:v>0.14754098360655749</c:v>
                </c:pt>
                <c:pt idx="54">
                  <c:v>0.15027322404371596</c:v>
                </c:pt>
                <c:pt idx="55">
                  <c:v>0.15300546448087443</c:v>
                </c:pt>
                <c:pt idx="56">
                  <c:v>0.1557377049180329</c:v>
                </c:pt>
                <c:pt idx="57">
                  <c:v>0.15846994535519138</c:v>
                </c:pt>
                <c:pt idx="58">
                  <c:v>0.16120218579234985</c:v>
                </c:pt>
                <c:pt idx="59">
                  <c:v>0.16393442622950832</c:v>
                </c:pt>
                <c:pt idx="60">
                  <c:v>0.1666666666666668</c:v>
                </c:pt>
                <c:pt idx="61">
                  <c:v>0.16939890710382527</c:v>
                </c:pt>
                <c:pt idx="62">
                  <c:v>0.17213114754098374</c:v>
                </c:pt>
                <c:pt idx="63">
                  <c:v>0.17486338797814222</c:v>
                </c:pt>
                <c:pt idx="64">
                  <c:v>0.17759562841530069</c:v>
                </c:pt>
                <c:pt idx="65">
                  <c:v>0.18032786885245916</c:v>
                </c:pt>
                <c:pt idx="66">
                  <c:v>0.18306010928961763</c:v>
                </c:pt>
                <c:pt idx="67">
                  <c:v>0.18579234972677611</c:v>
                </c:pt>
                <c:pt idx="68">
                  <c:v>0.18852459016393458</c:v>
                </c:pt>
                <c:pt idx="69">
                  <c:v>0.19125683060109305</c:v>
                </c:pt>
                <c:pt idx="70">
                  <c:v>0.19398907103825153</c:v>
                </c:pt>
                <c:pt idx="71">
                  <c:v>0.19672131147541</c:v>
                </c:pt>
                <c:pt idx="72">
                  <c:v>0.19945355191256847</c:v>
                </c:pt>
                <c:pt idx="73">
                  <c:v>0.20218579234972694</c:v>
                </c:pt>
                <c:pt idx="74">
                  <c:v>0.20491803278688542</c:v>
                </c:pt>
                <c:pt idx="75">
                  <c:v>0.20765027322404389</c:v>
                </c:pt>
                <c:pt idx="76">
                  <c:v>0.21038251366120236</c:v>
                </c:pt>
                <c:pt idx="77">
                  <c:v>0.21311475409836084</c:v>
                </c:pt>
                <c:pt idx="78">
                  <c:v>0.21584699453551931</c:v>
                </c:pt>
                <c:pt idx="79">
                  <c:v>0.21857923497267778</c:v>
                </c:pt>
                <c:pt idx="80">
                  <c:v>0.22131147540983626</c:v>
                </c:pt>
                <c:pt idx="81">
                  <c:v>0.22404371584699473</c:v>
                </c:pt>
                <c:pt idx="82">
                  <c:v>0.2267759562841532</c:v>
                </c:pt>
                <c:pt idx="83">
                  <c:v>0.22950819672131167</c:v>
                </c:pt>
                <c:pt idx="84">
                  <c:v>0.23224043715847015</c:v>
                </c:pt>
                <c:pt idx="85">
                  <c:v>0.23497267759562862</c:v>
                </c:pt>
                <c:pt idx="86">
                  <c:v>0.23770491803278709</c:v>
                </c:pt>
                <c:pt idx="87">
                  <c:v>0.24043715846994557</c:v>
                </c:pt>
                <c:pt idx="88">
                  <c:v>0.24316939890710404</c:v>
                </c:pt>
                <c:pt idx="89">
                  <c:v>0.24590163934426251</c:v>
                </c:pt>
                <c:pt idx="90">
                  <c:v>0.24863387978142099</c:v>
                </c:pt>
                <c:pt idx="91">
                  <c:v>0.25136612021857946</c:v>
                </c:pt>
                <c:pt idx="92">
                  <c:v>0.25409836065573793</c:v>
                </c:pt>
                <c:pt idx="93">
                  <c:v>0.2568306010928964</c:v>
                </c:pt>
                <c:pt idx="94">
                  <c:v>0.25956284153005488</c:v>
                </c:pt>
                <c:pt idx="95">
                  <c:v>0.26229508196721335</c:v>
                </c:pt>
                <c:pt idx="96">
                  <c:v>0.26502732240437182</c:v>
                </c:pt>
                <c:pt idx="97">
                  <c:v>0.2677595628415303</c:v>
                </c:pt>
                <c:pt idx="98">
                  <c:v>0.27049180327868877</c:v>
                </c:pt>
                <c:pt idx="99">
                  <c:v>0.27322404371584724</c:v>
                </c:pt>
                <c:pt idx="100">
                  <c:v>0.27595628415300572</c:v>
                </c:pt>
                <c:pt idx="101">
                  <c:v>0.27868852459016419</c:v>
                </c:pt>
                <c:pt idx="102">
                  <c:v>0.28142076502732266</c:v>
                </c:pt>
                <c:pt idx="103">
                  <c:v>0.28415300546448113</c:v>
                </c:pt>
                <c:pt idx="104">
                  <c:v>0.28688524590163961</c:v>
                </c:pt>
                <c:pt idx="105">
                  <c:v>0.28961748633879808</c:v>
                </c:pt>
                <c:pt idx="106">
                  <c:v>0.29234972677595655</c:v>
                </c:pt>
                <c:pt idx="107">
                  <c:v>0.29508196721311503</c:v>
                </c:pt>
                <c:pt idx="108">
                  <c:v>0.2978142076502735</c:v>
                </c:pt>
                <c:pt idx="109">
                  <c:v>0.30054644808743197</c:v>
                </c:pt>
                <c:pt idx="110">
                  <c:v>0.30327868852459045</c:v>
                </c:pt>
                <c:pt idx="111">
                  <c:v>0.30601092896174892</c:v>
                </c:pt>
                <c:pt idx="112">
                  <c:v>0.30874316939890739</c:v>
                </c:pt>
                <c:pt idx="113">
                  <c:v>0.31147540983606586</c:v>
                </c:pt>
                <c:pt idx="114">
                  <c:v>0.31420765027322434</c:v>
                </c:pt>
                <c:pt idx="115">
                  <c:v>0.31693989071038281</c:v>
                </c:pt>
                <c:pt idx="116">
                  <c:v>0.31967213114754128</c:v>
                </c:pt>
                <c:pt idx="117">
                  <c:v>0.32240437158469976</c:v>
                </c:pt>
                <c:pt idx="118">
                  <c:v>0.32513661202185823</c:v>
                </c:pt>
                <c:pt idx="119">
                  <c:v>0.3278688524590167</c:v>
                </c:pt>
                <c:pt idx="120">
                  <c:v>0.33060109289617517</c:v>
                </c:pt>
                <c:pt idx="121">
                  <c:v>0.33333333333333365</c:v>
                </c:pt>
                <c:pt idx="122">
                  <c:v>0.33606557377049212</c:v>
                </c:pt>
                <c:pt idx="123">
                  <c:v>0.33879781420765059</c:v>
                </c:pt>
                <c:pt idx="124">
                  <c:v>0.34153005464480907</c:v>
                </c:pt>
                <c:pt idx="125">
                  <c:v>0.34426229508196754</c:v>
                </c:pt>
                <c:pt idx="126">
                  <c:v>0.34699453551912601</c:v>
                </c:pt>
                <c:pt idx="127">
                  <c:v>0.34972677595628449</c:v>
                </c:pt>
                <c:pt idx="128">
                  <c:v>0.35245901639344296</c:v>
                </c:pt>
                <c:pt idx="129">
                  <c:v>0.35519125683060143</c:v>
                </c:pt>
                <c:pt idx="130">
                  <c:v>0.3579234972677599</c:v>
                </c:pt>
                <c:pt idx="131">
                  <c:v>0.36065573770491838</c:v>
                </c:pt>
                <c:pt idx="132">
                  <c:v>0.36338797814207685</c:v>
                </c:pt>
                <c:pt idx="133">
                  <c:v>0.36612021857923532</c:v>
                </c:pt>
                <c:pt idx="134">
                  <c:v>0.3688524590163938</c:v>
                </c:pt>
                <c:pt idx="135">
                  <c:v>0.37158469945355227</c:v>
                </c:pt>
                <c:pt idx="136">
                  <c:v>0.37431693989071074</c:v>
                </c:pt>
                <c:pt idx="137">
                  <c:v>0.37704918032786922</c:v>
                </c:pt>
                <c:pt idx="138">
                  <c:v>0.37978142076502769</c:v>
                </c:pt>
                <c:pt idx="139">
                  <c:v>0.38251366120218616</c:v>
                </c:pt>
                <c:pt idx="140">
                  <c:v>0.38524590163934463</c:v>
                </c:pt>
                <c:pt idx="141">
                  <c:v>0.38797814207650311</c:v>
                </c:pt>
                <c:pt idx="142">
                  <c:v>0.39071038251366158</c:v>
                </c:pt>
                <c:pt idx="143">
                  <c:v>0.39344262295082005</c:v>
                </c:pt>
                <c:pt idx="144">
                  <c:v>0.39617486338797853</c:v>
                </c:pt>
                <c:pt idx="145">
                  <c:v>0.398907103825137</c:v>
                </c:pt>
                <c:pt idx="146">
                  <c:v>0.40163934426229547</c:v>
                </c:pt>
                <c:pt idx="147">
                  <c:v>0.40437158469945395</c:v>
                </c:pt>
                <c:pt idx="148">
                  <c:v>0.40710382513661242</c:v>
                </c:pt>
                <c:pt idx="149">
                  <c:v>0.40983606557377089</c:v>
                </c:pt>
                <c:pt idx="150">
                  <c:v>0.41256830601092936</c:v>
                </c:pt>
                <c:pt idx="151">
                  <c:v>0.41530054644808784</c:v>
                </c:pt>
                <c:pt idx="152">
                  <c:v>0.41803278688524631</c:v>
                </c:pt>
                <c:pt idx="153">
                  <c:v>0.42076502732240478</c:v>
                </c:pt>
                <c:pt idx="154">
                  <c:v>0.42349726775956326</c:v>
                </c:pt>
                <c:pt idx="155">
                  <c:v>0.42622950819672173</c:v>
                </c:pt>
                <c:pt idx="156">
                  <c:v>0.4289617486338802</c:v>
                </c:pt>
                <c:pt idx="157">
                  <c:v>0.43169398907103868</c:v>
                </c:pt>
                <c:pt idx="158">
                  <c:v>0.43442622950819715</c:v>
                </c:pt>
                <c:pt idx="159">
                  <c:v>0.43715846994535562</c:v>
                </c:pt>
                <c:pt idx="160">
                  <c:v>0.43989071038251409</c:v>
                </c:pt>
                <c:pt idx="161">
                  <c:v>0.44262295081967257</c:v>
                </c:pt>
                <c:pt idx="162">
                  <c:v>0.44535519125683104</c:v>
                </c:pt>
                <c:pt idx="163">
                  <c:v>0.44808743169398951</c:v>
                </c:pt>
                <c:pt idx="164">
                  <c:v>0.45081967213114799</c:v>
                </c:pt>
                <c:pt idx="165">
                  <c:v>0.45355191256830646</c:v>
                </c:pt>
                <c:pt idx="166">
                  <c:v>0.45628415300546493</c:v>
                </c:pt>
                <c:pt idx="167">
                  <c:v>0.4590163934426234</c:v>
                </c:pt>
                <c:pt idx="168">
                  <c:v>0.46174863387978188</c:v>
                </c:pt>
                <c:pt idx="169">
                  <c:v>0.46448087431694035</c:v>
                </c:pt>
                <c:pt idx="170">
                  <c:v>0.46721311475409882</c:v>
                </c:pt>
                <c:pt idx="171">
                  <c:v>0.4699453551912573</c:v>
                </c:pt>
                <c:pt idx="172">
                  <c:v>0.47267759562841577</c:v>
                </c:pt>
                <c:pt idx="173">
                  <c:v>0.47540983606557424</c:v>
                </c:pt>
                <c:pt idx="174">
                  <c:v>0.47814207650273272</c:v>
                </c:pt>
                <c:pt idx="175">
                  <c:v>0.48087431693989119</c:v>
                </c:pt>
                <c:pt idx="176">
                  <c:v>0.48360655737704966</c:v>
                </c:pt>
                <c:pt idx="177">
                  <c:v>0.48633879781420813</c:v>
                </c:pt>
                <c:pt idx="178">
                  <c:v>0.48907103825136661</c:v>
                </c:pt>
                <c:pt idx="179">
                  <c:v>0.49180327868852508</c:v>
                </c:pt>
                <c:pt idx="180">
                  <c:v>0.49453551912568355</c:v>
                </c:pt>
                <c:pt idx="181">
                  <c:v>0.49726775956284203</c:v>
                </c:pt>
                <c:pt idx="182">
                  <c:v>0.50000000000000044</c:v>
                </c:pt>
                <c:pt idx="183">
                  <c:v>0.50273224043715892</c:v>
                </c:pt>
                <c:pt idx="184">
                  <c:v>0.50546448087431739</c:v>
                </c:pt>
                <c:pt idx="185">
                  <c:v>0.50819672131147586</c:v>
                </c:pt>
                <c:pt idx="186">
                  <c:v>0.51092896174863434</c:v>
                </c:pt>
                <c:pt idx="187">
                  <c:v>0.51366120218579281</c:v>
                </c:pt>
                <c:pt idx="188">
                  <c:v>0.51639344262295128</c:v>
                </c:pt>
                <c:pt idx="189">
                  <c:v>0.51912568306010975</c:v>
                </c:pt>
                <c:pt idx="190">
                  <c:v>0.52185792349726823</c:v>
                </c:pt>
                <c:pt idx="191">
                  <c:v>0.5245901639344267</c:v>
                </c:pt>
                <c:pt idx="192">
                  <c:v>0.52732240437158517</c:v>
                </c:pt>
                <c:pt idx="193">
                  <c:v>0.53005464480874365</c:v>
                </c:pt>
                <c:pt idx="194">
                  <c:v>0.53278688524590212</c:v>
                </c:pt>
                <c:pt idx="195">
                  <c:v>0.53551912568306059</c:v>
                </c:pt>
                <c:pt idx="196">
                  <c:v>0.53825136612021907</c:v>
                </c:pt>
                <c:pt idx="197">
                  <c:v>0.54098360655737754</c:v>
                </c:pt>
                <c:pt idx="198">
                  <c:v>0.54371584699453601</c:v>
                </c:pt>
                <c:pt idx="199">
                  <c:v>0.54644808743169448</c:v>
                </c:pt>
                <c:pt idx="200">
                  <c:v>0.54918032786885296</c:v>
                </c:pt>
                <c:pt idx="201">
                  <c:v>0.55191256830601143</c:v>
                </c:pt>
                <c:pt idx="202">
                  <c:v>0.5546448087431699</c:v>
                </c:pt>
                <c:pt idx="203">
                  <c:v>0.55737704918032838</c:v>
                </c:pt>
                <c:pt idx="204">
                  <c:v>0.56010928961748685</c:v>
                </c:pt>
                <c:pt idx="205">
                  <c:v>0.56284153005464532</c:v>
                </c:pt>
                <c:pt idx="206">
                  <c:v>0.5655737704918038</c:v>
                </c:pt>
                <c:pt idx="207">
                  <c:v>0.56830601092896227</c:v>
                </c:pt>
                <c:pt idx="208">
                  <c:v>0.57103825136612074</c:v>
                </c:pt>
                <c:pt idx="209">
                  <c:v>0.57377049180327921</c:v>
                </c:pt>
                <c:pt idx="210">
                  <c:v>0.57650273224043769</c:v>
                </c:pt>
                <c:pt idx="211">
                  <c:v>0.57923497267759616</c:v>
                </c:pt>
                <c:pt idx="212">
                  <c:v>0.58196721311475463</c:v>
                </c:pt>
                <c:pt idx="213">
                  <c:v>0.58469945355191311</c:v>
                </c:pt>
                <c:pt idx="214">
                  <c:v>0.58743169398907158</c:v>
                </c:pt>
                <c:pt idx="215">
                  <c:v>0.59016393442623005</c:v>
                </c:pt>
                <c:pt idx="216">
                  <c:v>0.59289617486338853</c:v>
                </c:pt>
                <c:pt idx="217">
                  <c:v>0.595628415300547</c:v>
                </c:pt>
                <c:pt idx="218">
                  <c:v>0.59836065573770547</c:v>
                </c:pt>
                <c:pt idx="219">
                  <c:v>0.60109289617486394</c:v>
                </c:pt>
                <c:pt idx="220">
                  <c:v>0.60382513661202242</c:v>
                </c:pt>
                <c:pt idx="221">
                  <c:v>0.60655737704918089</c:v>
                </c:pt>
                <c:pt idx="222">
                  <c:v>0.60928961748633936</c:v>
                </c:pt>
                <c:pt idx="223">
                  <c:v>0.61202185792349784</c:v>
                </c:pt>
                <c:pt idx="224">
                  <c:v>0.61475409836065631</c:v>
                </c:pt>
                <c:pt idx="225">
                  <c:v>0.61748633879781478</c:v>
                </c:pt>
                <c:pt idx="226">
                  <c:v>0.62021857923497326</c:v>
                </c:pt>
                <c:pt idx="227">
                  <c:v>0.62295081967213173</c:v>
                </c:pt>
                <c:pt idx="228">
                  <c:v>0.6256830601092902</c:v>
                </c:pt>
                <c:pt idx="229">
                  <c:v>0.62841530054644867</c:v>
                </c:pt>
                <c:pt idx="230">
                  <c:v>0.63114754098360715</c:v>
                </c:pt>
                <c:pt idx="231">
                  <c:v>0.63387978142076562</c:v>
                </c:pt>
                <c:pt idx="232">
                  <c:v>0.63661202185792409</c:v>
                </c:pt>
                <c:pt idx="233">
                  <c:v>0.63934426229508257</c:v>
                </c:pt>
                <c:pt idx="234">
                  <c:v>0.64207650273224104</c:v>
                </c:pt>
                <c:pt idx="235">
                  <c:v>0.64480874316939951</c:v>
                </c:pt>
                <c:pt idx="236">
                  <c:v>0.64754098360655798</c:v>
                </c:pt>
                <c:pt idx="237">
                  <c:v>0.65027322404371646</c:v>
                </c:pt>
                <c:pt idx="238">
                  <c:v>0.65300546448087493</c:v>
                </c:pt>
                <c:pt idx="239">
                  <c:v>0.6557377049180334</c:v>
                </c:pt>
                <c:pt idx="240">
                  <c:v>0.65846994535519188</c:v>
                </c:pt>
                <c:pt idx="241">
                  <c:v>0.66120218579235035</c:v>
                </c:pt>
                <c:pt idx="242">
                  <c:v>0.66393442622950882</c:v>
                </c:pt>
                <c:pt idx="243">
                  <c:v>0.6666666666666673</c:v>
                </c:pt>
                <c:pt idx="244">
                  <c:v>0.66939890710382577</c:v>
                </c:pt>
                <c:pt idx="245">
                  <c:v>0.67213114754098424</c:v>
                </c:pt>
                <c:pt idx="246">
                  <c:v>0.67486338797814271</c:v>
                </c:pt>
                <c:pt idx="247">
                  <c:v>0.67759562841530119</c:v>
                </c:pt>
                <c:pt idx="248">
                  <c:v>0.68032786885245966</c:v>
                </c:pt>
                <c:pt idx="249">
                  <c:v>0.68306010928961813</c:v>
                </c:pt>
                <c:pt idx="250">
                  <c:v>0.68579234972677661</c:v>
                </c:pt>
                <c:pt idx="251">
                  <c:v>0.68852459016393508</c:v>
                </c:pt>
                <c:pt idx="252">
                  <c:v>0.69125683060109355</c:v>
                </c:pt>
                <c:pt idx="253">
                  <c:v>0.69398907103825203</c:v>
                </c:pt>
                <c:pt idx="254">
                  <c:v>0.6967213114754105</c:v>
                </c:pt>
                <c:pt idx="255">
                  <c:v>0.69945355191256897</c:v>
                </c:pt>
                <c:pt idx="256">
                  <c:v>0.70218579234972744</c:v>
                </c:pt>
                <c:pt idx="257">
                  <c:v>0.70491803278688592</c:v>
                </c:pt>
                <c:pt idx="258">
                  <c:v>0.70765027322404439</c:v>
                </c:pt>
                <c:pt idx="259">
                  <c:v>0.71038251366120286</c:v>
                </c:pt>
                <c:pt idx="260">
                  <c:v>0.71311475409836134</c:v>
                </c:pt>
                <c:pt idx="261">
                  <c:v>0.71584699453551981</c:v>
                </c:pt>
                <c:pt idx="262">
                  <c:v>0.71857923497267828</c:v>
                </c:pt>
                <c:pt idx="263">
                  <c:v>0.72131147540983676</c:v>
                </c:pt>
                <c:pt idx="264">
                  <c:v>0.72404371584699523</c:v>
                </c:pt>
                <c:pt idx="265">
                  <c:v>0.7267759562841537</c:v>
                </c:pt>
                <c:pt idx="266">
                  <c:v>0.72950819672131217</c:v>
                </c:pt>
                <c:pt idx="267">
                  <c:v>0.73224043715847065</c:v>
                </c:pt>
                <c:pt idx="268">
                  <c:v>0.73497267759562912</c:v>
                </c:pt>
                <c:pt idx="269">
                  <c:v>0.73770491803278759</c:v>
                </c:pt>
                <c:pt idx="270">
                  <c:v>0.74043715846994607</c:v>
                </c:pt>
                <c:pt idx="271">
                  <c:v>0.74316939890710454</c:v>
                </c:pt>
                <c:pt idx="272">
                  <c:v>0.74590163934426301</c:v>
                </c:pt>
                <c:pt idx="273">
                  <c:v>0.74863387978142149</c:v>
                </c:pt>
                <c:pt idx="274">
                  <c:v>0.75136612021857996</c:v>
                </c:pt>
                <c:pt idx="275">
                  <c:v>0.75409836065573843</c:v>
                </c:pt>
                <c:pt idx="276">
                  <c:v>0.7568306010928969</c:v>
                </c:pt>
                <c:pt idx="277">
                  <c:v>0.75956284153005538</c:v>
                </c:pt>
                <c:pt idx="278">
                  <c:v>0.76229508196721385</c:v>
                </c:pt>
                <c:pt idx="279">
                  <c:v>0.76502732240437232</c:v>
                </c:pt>
                <c:pt idx="280">
                  <c:v>0.7677595628415308</c:v>
                </c:pt>
                <c:pt idx="281">
                  <c:v>0.77049180327868927</c:v>
                </c:pt>
                <c:pt idx="282">
                  <c:v>0.77322404371584774</c:v>
                </c:pt>
                <c:pt idx="283">
                  <c:v>0.77595628415300621</c:v>
                </c:pt>
                <c:pt idx="284">
                  <c:v>0.77868852459016469</c:v>
                </c:pt>
                <c:pt idx="285">
                  <c:v>0.78142076502732316</c:v>
                </c:pt>
                <c:pt idx="286">
                  <c:v>0.78415300546448163</c:v>
                </c:pt>
                <c:pt idx="287">
                  <c:v>0.78688524590164011</c:v>
                </c:pt>
                <c:pt idx="288">
                  <c:v>0.78961748633879858</c:v>
                </c:pt>
                <c:pt idx="289">
                  <c:v>0.79234972677595705</c:v>
                </c:pt>
                <c:pt idx="290">
                  <c:v>0.79508196721311553</c:v>
                </c:pt>
                <c:pt idx="291">
                  <c:v>0.797814207650274</c:v>
                </c:pt>
                <c:pt idx="292">
                  <c:v>0.80054644808743247</c:v>
                </c:pt>
                <c:pt idx="293">
                  <c:v>0.80327868852459094</c:v>
                </c:pt>
                <c:pt idx="294">
                  <c:v>0.80601092896174942</c:v>
                </c:pt>
                <c:pt idx="295">
                  <c:v>0.80874316939890789</c:v>
                </c:pt>
                <c:pt idx="296">
                  <c:v>0.81147540983606636</c:v>
                </c:pt>
                <c:pt idx="297">
                  <c:v>0.81420765027322484</c:v>
                </c:pt>
                <c:pt idx="298">
                  <c:v>0.81693989071038331</c:v>
                </c:pt>
                <c:pt idx="299">
                  <c:v>0.81967213114754178</c:v>
                </c:pt>
                <c:pt idx="300">
                  <c:v>0.82240437158470026</c:v>
                </c:pt>
                <c:pt idx="301">
                  <c:v>0.82513661202185873</c:v>
                </c:pt>
                <c:pt idx="302">
                  <c:v>0.8278688524590172</c:v>
                </c:pt>
                <c:pt idx="303">
                  <c:v>0.83060109289617567</c:v>
                </c:pt>
                <c:pt idx="304">
                  <c:v>0.83333333333333415</c:v>
                </c:pt>
                <c:pt idx="305">
                  <c:v>0.83606557377049262</c:v>
                </c:pt>
                <c:pt idx="306">
                  <c:v>0.83879781420765109</c:v>
                </c:pt>
                <c:pt idx="307">
                  <c:v>0.84153005464480957</c:v>
                </c:pt>
                <c:pt idx="308">
                  <c:v>0.84426229508196804</c:v>
                </c:pt>
                <c:pt idx="309">
                  <c:v>0.84699453551912651</c:v>
                </c:pt>
                <c:pt idx="310">
                  <c:v>0.84972677595628499</c:v>
                </c:pt>
                <c:pt idx="311">
                  <c:v>0.85245901639344346</c:v>
                </c:pt>
                <c:pt idx="312">
                  <c:v>0.85519125683060193</c:v>
                </c:pt>
                <c:pt idx="313">
                  <c:v>0.8579234972677604</c:v>
                </c:pt>
                <c:pt idx="314">
                  <c:v>0.86065573770491888</c:v>
                </c:pt>
                <c:pt idx="315">
                  <c:v>0.86338797814207735</c:v>
                </c:pt>
                <c:pt idx="316">
                  <c:v>0.86612021857923582</c:v>
                </c:pt>
                <c:pt idx="317">
                  <c:v>0.8688524590163943</c:v>
                </c:pt>
                <c:pt idx="318">
                  <c:v>0.87158469945355277</c:v>
                </c:pt>
                <c:pt idx="319">
                  <c:v>0.87431693989071124</c:v>
                </c:pt>
                <c:pt idx="320">
                  <c:v>0.87704918032786972</c:v>
                </c:pt>
                <c:pt idx="321">
                  <c:v>0.87978142076502819</c:v>
                </c:pt>
                <c:pt idx="322">
                  <c:v>0.88251366120218666</c:v>
                </c:pt>
                <c:pt idx="323">
                  <c:v>0.88524590163934513</c:v>
                </c:pt>
                <c:pt idx="324">
                  <c:v>0.88797814207650361</c:v>
                </c:pt>
                <c:pt idx="325">
                  <c:v>0.89071038251366208</c:v>
                </c:pt>
                <c:pt idx="326">
                  <c:v>0.89344262295082055</c:v>
                </c:pt>
                <c:pt idx="327">
                  <c:v>0.89617486338797903</c:v>
                </c:pt>
                <c:pt idx="328">
                  <c:v>0.8989071038251375</c:v>
                </c:pt>
                <c:pt idx="329">
                  <c:v>0.90163934426229597</c:v>
                </c:pt>
                <c:pt idx="330">
                  <c:v>0.90437158469945444</c:v>
                </c:pt>
                <c:pt idx="331">
                  <c:v>0.90710382513661292</c:v>
                </c:pt>
                <c:pt idx="332">
                  <c:v>0.90983606557377139</c:v>
                </c:pt>
                <c:pt idx="333">
                  <c:v>0.91256830601092986</c:v>
                </c:pt>
                <c:pt idx="334">
                  <c:v>0.91530054644808834</c:v>
                </c:pt>
                <c:pt idx="335">
                  <c:v>0.91803278688524681</c:v>
                </c:pt>
                <c:pt idx="336">
                  <c:v>0.92076502732240528</c:v>
                </c:pt>
                <c:pt idx="337">
                  <c:v>0.92349726775956376</c:v>
                </c:pt>
                <c:pt idx="338">
                  <c:v>0.92622950819672223</c:v>
                </c:pt>
                <c:pt idx="339">
                  <c:v>0.9289617486338807</c:v>
                </c:pt>
                <c:pt idx="340">
                  <c:v>0.93169398907103917</c:v>
                </c:pt>
                <c:pt idx="341">
                  <c:v>0.93442622950819765</c:v>
                </c:pt>
                <c:pt idx="342">
                  <c:v>0.93715846994535612</c:v>
                </c:pt>
                <c:pt idx="343">
                  <c:v>0.93989071038251459</c:v>
                </c:pt>
                <c:pt idx="344">
                  <c:v>0.94262295081967307</c:v>
                </c:pt>
                <c:pt idx="345">
                  <c:v>0.94535519125683154</c:v>
                </c:pt>
                <c:pt idx="346">
                  <c:v>0.94808743169399001</c:v>
                </c:pt>
                <c:pt idx="347">
                  <c:v>0.95081967213114849</c:v>
                </c:pt>
                <c:pt idx="348">
                  <c:v>0.95355191256830696</c:v>
                </c:pt>
                <c:pt idx="349">
                  <c:v>0.95628415300546543</c:v>
                </c:pt>
                <c:pt idx="350">
                  <c:v>0.9590163934426239</c:v>
                </c:pt>
                <c:pt idx="351">
                  <c:v>0.96174863387978238</c:v>
                </c:pt>
                <c:pt idx="352">
                  <c:v>0.96448087431694085</c:v>
                </c:pt>
                <c:pt idx="353">
                  <c:v>0.96721311475409932</c:v>
                </c:pt>
                <c:pt idx="354">
                  <c:v>0.9699453551912578</c:v>
                </c:pt>
                <c:pt idx="355">
                  <c:v>0.97267759562841627</c:v>
                </c:pt>
                <c:pt idx="356">
                  <c:v>0.97540983606557474</c:v>
                </c:pt>
                <c:pt idx="357">
                  <c:v>0.97814207650273322</c:v>
                </c:pt>
                <c:pt idx="358">
                  <c:v>0.98087431693989169</c:v>
                </c:pt>
                <c:pt idx="359">
                  <c:v>0.98360655737705016</c:v>
                </c:pt>
                <c:pt idx="360">
                  <c:v>0.98633879781420863</c:v>
                </c:pt>
                <c:pt idx="361">
                  <c:v>0.98907103825136711</c:v>
                </c:pt>
                <c:pt idx="362">
                  <c:v>0.99180327868852558</c:v>
                </c:pt>
                <c:pt idx="363">
                  <c:v>0.99453551912568405</c:v>
                </c:pt>
                <c:pt idx="364">
                  <c:v>0.99726775956284253</c:v>
                </c:pt>
                <c:pt idx="365">
                  <c:v>1.0000000000000009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4C-4FDE-9AAD-D4B6046A9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450880"/>
        <c:axId val="951445984"/>
      </c:scatterChart>
      <c:valAx>
        <c:axId val="9514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445984"/>
        <c:crosses val="autoZero"/>
        <c:crossBetween val="midCat"/>
      </c:valAx>
      <c:valAx>
        <c:axId val="95144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450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Sales QTY</c:v>
          </c:tx>
          <c:invertIfNegative val="0"/>
          <c:cat>
            <c:numRef>
              <c:f>Sheet7!$A$3:$A$54</c:f>
              <c:numCache>
                <c:formatCode>mmm\-yy</c:formatCode>
                <c:ptCount val="52"/>
                <c:pt idx="0">
                  <c:v>40554</c:v>
                </c:pt>
                <c:pt idx="1">
                  <c:v>40585</c:v>
                </c:pt>
                <c:pt idx="2">
                  <c:v>40613</c:v>
                </c:pt>
                <c:pt idx="3">
                  <c:v>40644</c:v>
                </c:pt>
                <c:pt idx="4">
                  <c:v>40674</c:v>
                </c:pt>
                <c:pt idx="5">
                  <c:v>40705</c:v>
                </c:pt>
                <c:pt idx="6">
                  <c:v>40735</c:v>
                </c:pt>
                <c:pt idx="7">
                  <c:v>40766</c:v>
                </c:pt>
                <c:pt idx="8">
                  <c:v>40797</c:v>
                </c:pt>
                <c:pt idx="9">
                  <c:v>40827</c:v>
                </c:pt>
                <c:pt idx="10">
                  <c:v>40858</c:v>
                </c:pt>
                <c:pt idx="11">
                  <c:v>40888</c:v>
                </c:pt>
                <c:pt idx="12">
                  <c:v>40919</c:v>
                </c:pt>
                <c:pt idx="13">
                  <c:v>40950</c:v>
                </c:pt>
                <c:pt idx="14">
                  <c:v>40979</c:v>
                </c:pt>
                <c:pt idx="15">
                  <c:v>41010</c:v>
                </c:pt>
                <c:pt idx="16">
                  <c:v>41040</c:v>
                </c:pt>
                <c:pt idx="17">
                  <c:v>41071</c:v>
                </c:pt>
                <c:pt idx="18">
                  <c:v>41101</c:v>
                </c:pt>
                <c:pt idx="19">
                  <c:v>41132</c:v>
                </c:pt>
                <c:pt idx="20">
                  <c:v>41163</c:v>
                </c:pt>
                <c:pt idx="21">
                  <c:v>41193</c:v>
                </c:pt>
                <c:pt idx="22">
                  <c:v>41224</c:v>
                </c:pt>
                <c:pt idx="23">
                  <c:v>41254</c:v>
                </c:pt>
                <c:pt idx="24">
                  <c:v>41285</c:v>
                </c:pt>
                <c:pt idx="25">
                  <c:v>41316</c:v>
                </c:pt>
                <c:pt idx="26">
                  <c:v>41344</c:v>
                </c:pt>
                <c:pt idx="27">
                  <c:v>41375</c:v>
                </c:pt>
                <c:pt idx="28">
                  <c:v>41405</c:v>
                </c:pt>
                <c:pt idx="29">
                  <c:v>41436</c:v>
                </c:pt>
                <c:pt idx="30">
                  <c:v>41466</c:v>
                </c:pt>
                <c:pt idx="31">
                  <c:v>41497</c:v>
                </c:pt>
                <c:pt idx="32">
                  <c:v>41528</c:v>
                </c:pt>
                <c:pt idx="33">
                  <c:v>41558</c:v>
                </c:pt>
                <c:pt idx="34">
                  <c:v>41589</c:v>
                </c:pt>
                <c:pt idx="35">
                  <c:v>41619</c:v>
                </c:pt>
                <c:pt idx="36">
                  <c:v>41650</c:v>
                </c:pt>
                <c:pt idx="37">
                  <c:v>41681</c:v>
                </c:pt>
                <c:pt idx="38">
                  <c:v>41709</c:v>
                </c:pt>
                <c:pt idx="39">
                  <c:v>41740</c:v>
                </c:pt>
                <c:pt idx="40">
                  <c:v>41770</c:v>
                </c:pt>
                <c:pt idx="41">
                  <c:v>41801</c:v>
                </c:pt>
                <c:pt idx="42">
                  <c:v>41831</c:v>
                </c:pt>
                <c:pt idx="43">
                  <c:v>41862</c:v>
                </c:pt>
                <c:pt idx="44">
                  <c:v>41893</c:v>
                </c:pt>
                <c:pt idx="45">
                  <c:v>41923</c:v>
                </c:pt>
                <c:pt idx="46">
                  <c:v>41954</c:v>
                </c:pt>
                <c:pt idx="47">
                  <c:v>41984</c:v>
                </c:pt>
                <c:pt idx="48">
                  <c:v>42015</c:v>
                </c:pt>
                <c:pt idx="49">
                  <c:v>42046</c:v>
                </c:pt>
                <c:pt idx="50">
                  <c:v>42074</c:v>
                </c:pt>
              </c:numCache>
            </c:numRef>
          </c:cat>
          <c:val>
            <c:numRef>
              <c:f>Sheet7!$B$3:$B$54</c:f>
              <c:numCache>
                <c:formatCode>_(* #,##0_);_(* \(#,##0\);_(* "-"_);_(@_)</c:formatCode>
                <c:ptCount val="52"/>
                <c:pt idx="0">
                  <c:v>78971</c:v>
                </c:pt>
                <c:pt idx="1">
                  <c:v>88369</c:v>
                </c:pt>
                <c:pt idx="2">
                  <c:v>67174</c:v>
                </c:pt>
                <c:pt idx="3">
                  <c:v>52482</c:v>
                </c:pt>
                <c:pt idx="4">
                  <c:v>61042</c:v>
                </c:pt>
                <c:pt idx="5">
                  <c:v>67990</c:v>
                </c:pt>
                <c:pt idx="6">
                  <c:v>52848</c:v>
                </c:pt>
                <c:pt idx="7">
                  <c:v>66380</c:v>
                </c:pt>
                <c:pt idx="8">
                  <c:v>59608</c:v>
                </c:pt>
                <c:pt idx="9">
                  <c:v>46488</c:v>
                </c:pt>
                <c:pt idx="10">
                  <c:v>45378</c:v>
                </c:pt>
                <c:pt idx="11">
                  <c:v>50440</c:v>
                </c:pt>
                <c:pt idx="12">
                  <c:v>57828</c:v>
                </c:pt>
                <c:pt idx="13">
                  <c:v>50588</c:v>
                </c:pt>
                <c:pt idx="14">
                  <c:v>76602</c:v>
                </c:pt>
                <c:pt idx="15">
                  <c:v>81673</c:v>
                </c:pt>
                <c:pt idx="16">
                  <c:v>85793</c:v>
                </c:pt>
                <c:pt idx="17">
                  <c:v>100784</c:v>
                </c:pt>
                <c:pt idx="18">
                  <c:v>175663</c:v>
                </c:pt>
                <c:pt idx="19">
                  <c:v>174989</c:v>
                </c:pt>
                <c:pt idx="20">
                  <c:v>115808</c:v>
                </c:pt>
                <c:pt idx="21">
                  <c:v>87014</c:v>
                </c:pt>
                <c:pt idx="22">
                  <c:v>107195</c:v>
                </c:pt>
                <c:pt idx="23">
                  <c:v>59429</c:v>
                </c:pt>
                <c:pt idx="24">
                  <c:v>74982</c:v>
                </c:pt>
                <c:pt idx="25">
                  <c:v>90454</c:v>
                </c:pt>
                <c:pt idx="26">
                  <c:v>95898</c:v>
                </c:pt>
                <c:pt idx="27">
                  <c:v>72232</c:v>
                </c:pt>
                <c:pt idx="28">
                  <c:v>78957</c:v>
                </c:pt>
                <c:pt idx="29">
                  <c:v>80498</c:v>
                </c:pt>
                <c:pt idx="30">
                  <c:v>66564</c:v>
                </c:pt>
                <c:pt idx="31">
                  <c:v>74034</c:v>
                </c:pt>
                <c:pt idx="32">
                  <c:v>71966</c:v>
                </c:pt>
                <c:pt idx="33">
                  <c:v>69195</c:v>
                </c:pt>
                <c:pt idx="34">
                  <c:v>78168</c:v>
                </c:pt>
                <c:pt idx="35">
                  <c:v>84711</c:v>
                </c:pt>
                <c:pt idx="36">
                  <c:v>66670</c:v>
                </c:pt>
                <c:pt idx="37">
                  <c:v>70434</c:v>
                </c:pt>
                <c:pt idx="38">
                  <c:v>87238</c:v>
                </c:pt>
                <c:pt idx="39">
                  <c:v>82059</c:v>
                </c:pt>
                <c:pt idx="40">
                  <c:v>67977</c:v>
                </c:pt>
                <c:pt idx="41">
                  <c:v>62682</c:v>
                </c:pt>
                <c:pt idx="42">
                  <c:v>61721</c:v>
                </c:pt>
                <c:pt idx="43">
                  <c:v>70616</c:v>
                </c:pt>
                <c:pt idx="44">
                  <c:v>65416</c:v>
                </c:pt>
                <c:pt idx="45">
                  <c:v>56212</c:v>
                </c:pt>
                <c:pt idx="46">
                  <c:v>57245</c:v>
                </c:pt>
                <c:pt idx="47">
                  <c:v>64337</c:v>
                </c:pt>
                <c:pt idx="48">
                  <c:v>60562</c:v>
                </c:pt>
                <c:pt idx="49">
                  <c:v>56407</c:v>
                </c:pt>
                <c:pt idx="50">
                  <c:v>73413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17-4C69-B58A-B922032A027C}"/>
            </c:ext>
          </c:extLst>
        </c:ser>
        <c:ser>
          <c:idx val="1"/>
          <c:order val="1"/>
          <c:tx>
            <c:v>On Hand Inventory</c:v>
          </c:tx>
          <c:invertIfNegative val="0"/>
          <c:cat>
            <c:numRef>
              <c:f>Sheet7!$A$3:$A$54</c:f>
              <c:numCache>
                <c:formatCode>mmm\-yy</c:formatCode>
                <c:ptCount val="52"/>
                <c:pt idx="0">
                  <c:v>40554</c:v>
                </c:pt>
                <c:pt idx="1">
                  <c:v>40585</c:v>
                </c:pt>
                <c:pt idx="2">
                  <c:v>40613</c:v>
                </c:pt>
                <c:pt idx="3">
                  <c:v>40644</c:v>
                </c:pt>
                <c:pt idx="4">
                  <c:v>40674</c:v>
                </c:pt>
                <c:pt idx="5">
                  <c:v>40705</c:v>
                </c:pt>
                <c:pt idx="6">
                  <c:v>40735</c:v>
                </c:pt>
                <c:pt idx="7">
                  <c:v>40766</c:v>
                </c:pt>
                <c:pt idx="8">
                  <c:v>40797</c:v>
                </c:pt>
                <c:pt idx="9">
                  <c:v>40827</c:v>
                </c:pt>
                <c:pt idx="10">
                  <c:v>40858</c:v>
                </c:pt>
                <c:pt idx="11">
                  <c:v>40888</c:v>
                </c:pt>
                <c:pt idx="12">
                  <c:v>40919</c:v>
                </c:pt>
                <c:pt idx="13">
                  <c:v>40950</c:v>
                </c:pt>
                <c:pt idx="14">
                  <c:v>40979</c:v>
                </c:pt>
                <c:pt idx="15">
                  <c:v>41010</c:v>
                </c:pt>
                <c:pt idx="16">
                  <c:v>41040</c:v>
                </c:pt>
                <c:pt idx="17">
                  <c:v>41071</c:v>
                </c:pt>
                <c:pt idx="18">
                  <c:v>41101</c:v>
                </c:pt>
                <c:pt idx="19">
                  <c:v>41132</c:v>
                </c:pt>
                <c:pt idx="20">
                  <c:v>41163</c:v>
                </c:pt>
                <c:pt idx="21">
                  <c:v>41193</c:v>
                </c:pt>
                <c:pt idx="22">
                  <c:v>41224</c:v>
                </c:pt>
                <c:pt idx="23">
                  <c:v>41254</c:v>
                </c:pt>
                <c:pt idx="24">
                  <c:v>41285</c:v>
                </c:pt>
                <c:pt idx="25">
                  <c:v>41316</c:v>
                </c:pt>
                <c:pt idx="26">
                  <c:v>41344</c:v>
                </c:pt>
                <c:pt idx="27">
                  <c:v>41375</c:v>
                </c:pt>
                <c:pt idx="28">
                  <c:v>41405</c:v>
                </c:pt>
                <c:pt idx="29">
                  <c:v>41436</c:v>
                </c:pt>
                <c:pt idx="30">
                  <c:v>41466</c:v>
                </c:pt>
                <c:pt idx="31">
                  <c:v>41497</c:v>
                </c:pt>
                <c:pt idx="32">
                  <c:v>41528</c:v>
                </c:pt>
                <c:pt idx="33">
                  <c:v>41558</c:v>
                </c:pt>
                <c:pt idx="34">
                  <c:v>41589</c:v>
                </c:pt>
                <c:pt idx="35">
                  <c:v>41619</c:v>
                </c:pt>
                <c:pt idx="36">
                  <c:v>41650</c:v>
                </c:pt>
                <c:pt idx="37">
                  <c:v>41681</c:v>
                </c:pt>
                <c:pt idx="38">
                  <c:v>41709</c:v>
                </c:pt>
                <c:pt idx="39">
                  <c:v>41740</c:v>
                </c:pt>
                <c:pt idx="40">
                  <c:v>41770</c:v>
                </c:pt>
                <c:pt idx="41">
                  <c:v>41801</c:v>
                </c:pt>
                <c:pt idx="42">
                  <c:v>41831</c:v>
                </c:pt>
                <c:pt idx="43">
                  <c:v>41862</c:v>
                </c:pt>
                <c:pt idx="44">
                  <c:v>41893</c:v>
                </c:pt>
                <c:pt idx="45">
                  <c:v>41923</c:v>
                </c:pt>
                <c:pt idx="46">
                  <c:v>41954</c:v>
                </c:pt>
                <c:pt idx="47">
                  <c:v>41984</c:v>
                </c:pt>
                <c:pt idx="48">
                  <c:v>42015</c:v>
                </c:pt>
                <c:pt idx="49">
                  <c:v>42046</c:v>
                </c:pt>
                <c:pt idx="50">
                  <c:v>42074</c:v>
                </c:pt>
              </c:numCache>
            </c:numRef>
          </c:cat>
          <c:val>
            <c:numRef>
              <c:f>Sheet7!$C$3:$C$54</c:f>
              <c:numCache>
                <c:formatCode>_(* #,##0_);_(* \(#,##0\);_(* "-"_);_(@_)</c:formatCode>
                <c:ptCount val="52"/>
                <c:pt idx="0">
                  <c:v>302183</c:v>
                </c:pt>
                <c:pt idx="1">
                  <c:v>254736</c:v>
                </c:pt>
                <c:pt idx="2">
                  <c:v>260192</c:v>
                </c:pt>
                <c:pt idx="3">
                  <c:v>311303</c:v>
                </c:pt>
                <c:pt idx="4">
                  <c:v>320996</c:v>
                </c:pt>
                <c:pt idx="5">
                  <c:v>284881</c:v>
                </c:pt>
                <c:pt idx="6">
                  <c:v>300066</c:v>
                </c:pt>
                <c:pt idx="7">
                  <c:v>277534</c:v>
                </c:pt>
                <c:pt idx="8">
                  <c:v>259504</c:v>
                </c:pt>
                <c:pt idx="9">
                  <c:v>269928</c:v>
                </c:pt>
                <c:pt idx="10">
                  <c:v>256645</c:v>
                </c:pt>
                <c:pt idx="11">
                  <c:v>247486</c:v>
                </c:pt>
                <c:pt idx="12">
                  <c:v>249149</c:v>
                </c:pt>
                <c:pt idx="13">
                  <c:v>232478</c:v>
                </c:pt>
                <c:pt idx="14">
                  <c:v>198031</c:v>
                </c:pt>
                <c:pt idx="15">
                  <c:v>296388</c:v>
                </c:pt>
                <c:pt idx="16">
                  <c:v>330373</c:v>
                </c:pt>
                <c:pt idx="17">
                  <c:v>333265</c:v>
                </c:pt>
                <c:pt idx="18">
                  <c:v>479134</c:v>
                </c:pt>
                <c:pt idx="19">
                  <c:v>548429</c:v>
                </c:pt>
                <c:pt idx="20">
                  <c:v>573328</c:v>
                </c:pt>
                <c:pt idx="21">
                  <c:v>612678</c:v>
                </c:pt>
                <c:pt idx="22">
                  <c:v>656422</c:v>
                </c:pt>
                <c:pt idx="23">
                  <c:v>589747</c:v>
                </c:pt>
                <c:pt idx="24">
                  <c:v>591009</c:v>
                </c:pt>
                <c:pt idx="25">
                  <c:v>537770</c:v>
                </c:pt>
                <c:pt idx="26">
                  <c:v>514936</c:v>
                </c:pt>
                <c:pt idx="27">
                  <c:v>509284</c:v>
                </c:pt>
                <c:pt idx="28">
                  <c:v>525123</c:v>
                </c:pt>
                <c:pt idx="29">
                  <c:v>497703</c:v>
                </c:pt>
                <c:pt idx="30">
                  <c:v>528959</c:v>
                </c:pt>
                <c:pt idx="31">
                  <c:v>498334</c:v>
                </c:pt>
                <c:pt idx="32">
                  <c:v>465380</c:v>
                </c:pt>
                <c:pt idx="33">
                  <c:v>497952</c:v>
                </c:pt>
                <c:pt idx="34">
                  <c:v>455652</c:v>
                </c:pt>
                <c:pt idx="35">
                  <c:v>420596</c:v>
                </c:pt>
                <c:pt idx="36">
                  <c:v>417918</c:v>
                </c:pt>
                <c:pt idx="37">
                  <c:v>432765</c:v>
                </c:pt>
                <c:pt idx="38">
                  <c:v>439004</c:v>
                </c:pt>
                <c:pt idx="39">
                  <c:v>422008</c:v>
                </c:pt>
                <c:pt idx="40">
                  <c:v>444736</c:v>
                </c:pt>
                <c:pt idx="41">
                  <c:v>450714</c:v>
                </c:pt>
                <c:pt idx="42">
                  <c:v>448244</c:v>
                </c:pt>
                <c:pt idx="43">
                  <c:v>428171</c:v>
                </c:pt>
                <c:pt idx="44">
                  <c:v>403599</c:v>
                </c:pt>
                <c:pt idx="45">
                  <c:v>433781</c:v>
                </c:pt>
                <c:pt idx="46">
                  <c:v>458615</c:v>
                </c:pt>
                <c:pt idx="47">
                  <c:v>408399</c:v>
                </c:pt>
                <c:pt idx="48">
                  <c:v>413579</c:v>
                </c:pt>
                <c:pt idx="49">
                  <c:v>417572</c:v>
                </c:pt>
                <c:pt idx="50">
                  <c:v>405799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17-4C69-B58A-B922032A0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1447072"/>
        <c:axId val="951456864"/>
      </c:barChart>
      <c:lineChart>
        <c:grouping val="standard"/>
        <c:varyColors val="0"/>
        <c:ser>
          <c:idx val="2"/>
          <c:order val="2"/>
          <c:tx>
            <c:v>Days of Inventory</c:v>
          </c:tx>
          <c:cat>
            <c:numRef>
              <c:f>Sheet7!$A$3:$A$54</c:f>
              <c:numCache>
                <c:formatCode>mmm\-yy</c:formatCode>
                <c:ptCount val="52"/>
                <c:pt idx="0">
                  <c:v>40554</c:v>
                </c:pt>
                <c:pt idx="1">
                  <c:v>40585</c:v>
                </c:pt>
                <c:pt idx="2">
                  <c:v>40613</c:v>
                </c:pt>
                <c:pt idx="3">
                  <c:v>40644</c:v>
                </c:pt>
                <c:pt idx="4">
                  <c:v>40674</c:v>
                </c:pt>
                <c:pt idx="5">
                  <c:v>40705</c:v>
                </c:pt>
                <c:pt idx="6">
                  <c:v>40735</c:v>
                </c:pt>
                <c:pt idx="7">
                  <c:v>40766</c:v>
                </c:pt>
                <c:pt idx="8">
                  <c:v>40797</c:v>
                </c:pt>
                <c:pt idx="9">
                  <c:v>40827</c:v>
                </c:pt>
                <c:pt idx="10">
                  <c:v>40858</c:v>
                </c:pt>
                <c:pt idx="11">
                  <c:v>40888</c:v>
                </c:pt>
                <c:pt idx="12">
                  <c:v>40919</c:v>
                </c:pt>
                <c:pt idx="13">
                  <c:v>40950</c:v>
                </c:pt>
                <c:pt idx="14">
                  <c:v>40979</c:v>
                </c:pt>
                <c:pt idx="15">
                  <c:v>41010</c:v>
                </c:pt>
                <c:pt idx="16">
                  <c:v>41040</c:v>
                </c:pt>
                <c:pt idx="17">
                  <c:v>41071</c:v>
                </c:pt>
                <c:pt idx="18">
                  <c:v>41101</c:v>
                </c:pt>
                <c:pt idx="19">
                  <c:v>41132</c:v>
                </c:pt>
                <c:pt idx="20">
                  <c:v>41163</c:v>
                </c:pt>
                <c:pt idx="21">
                  <c:v>41193</c:v>
                </c:pt>
                <c:pt idx="22">
                  <c:v>41224</c:v>
                </c:pt>
                <c:pt idx="23">
                  <c:v>41254</c:v>
                </c:pt>
                <c:pt idx="24">
                  <c:v>41285</c:v>
                </c:pt>
                <c:pt idx="25">
                  <c:v>41316</c:v>
                </c:pt>
                <c:pt idx="26">
                  <c:v>41344</c:v>
                </c:pt>
                <c:pt idx="27">
                  <c:v>41375</c:v>
                </c:pt>
                <c:pt idx="28">
                  <c:v>41405</c:v>
                </c:pt>
                <c:pt idx="29">
                  <c:v>41436</c:v>
                </c:pt>
                <c:pt idx="30">
                  <c:v>41466</c:v>
                </c:pt>
                <c:pt idx="31">
                  <c:v>41497</c:v>
                </c:pt>
                <c:pt idx="32">
                  <c:v>41528</c:v>
                </c:pt>
                <c:pt idx="33">
                  <c:v>41558</c:v>
                </c:pt>
                <c:pt idx="34">
                  <c:v>41589</c:v>
                </c:pt>
                <c:pt idx="35">
                  <c:v>41619</c:v>
                </c:pt>
                <c:pt idx="36">
                  <c:v>41650</c:v>
                </c:pt>
                <c:pt idx="37">
                  <c:v>41681</c:v>
                </c:pt>
                <c:pt idx="38">
                  <c:v>41709</c:v>
                </c:pt>
                <c:pt idx="39">
                  <c:v>41740</c:v>
                </c:pt>
                <c:pt idx="40">
                  <c:v>41770</c:v>
                </c:pt>
                <c:pt idx="41">
                  <c:v>41801</c:v>
                </c:pt>
                <c:pt idx="42">
                  <c:v>41831</c:v>
                </c:pt>
                <c:pt idx="43">
                  <c:v>41862</c:v>
                </c:pt>
                <c:pt idx="44">
                  <c:v>41893</c:v>
                </c:pt>
                <c:pt idx="45">
                  <c:v>41923</c:v>
                </c:pt>
                <c:pt idx="46">
                  <c:v>41954</c:v>
                </c:pt>
                <c:pt idx="47">
                  <c:v>41984</c:v>
                </c:pt>
                <c:pt idx="48">
                  <c:v>42015</c:v>
                </c:pt>
                <c:pt idx="49">
                  <c:v>42046</c:v>
                </c:pt>
                <c:pt idx="50">
                  <c:v>42074</c:v>
                </c:pt>
              </c:numCache>
            </c:numRef>
          </c:cat>
          <c:val>
            <c:numRef>
              <c:f>Sheet7!$D$3:$D$54</c:f>
              <c:numCache>
                <c:formatCode>_-* #,##0.00_-;\-* #,##0.00_-;_-* "-"_-;_-@_-</c:formatCode>
                <c:ptCount val="52"/>
                <c:pt idx="0">
                  <c:v>3.826505932557521</c:v>
                </c:pt>
                <c:pt idx="1">
                  <c:v>2.8826398397628128</c:v>
                </c:pt>
                <c:pt idx="2">
                  <c:v>3.8734034001250484</c:v>
                </c:pt>
                <c:pt idx="3">
                  <c:v>5.9316146488319808</c:v>
                </c:pt>
                <c:pt idx="4">
                  <c:v>5.2586088267094784</c:v>
                </c:pt>
                <c:pt idx="5">
                  <c:v>4.1900426533313722</c:v>
                </c:pt>
                <c:pt idx="6">
                  <c:v>5.6779064486830153</c:v>
                </c:pt>
                <c:pt idx="7">
                  <c:v>4.1809882494727324</c:v>
                </c:pt>
                <c:pt idx="8">
                  <c:v>4.3535095960273793</c:v>
                </c:pt>
                <c:pt idx="9">
                  <c:v>5.8064016520392361</c:v>
                </c:pt>
                <c:pt idx="10">
                  <c:v>5.6557142227511132</c:v>
                </c:pt>
                <c:pt idx="11">
                  <c:v>4.9065424266455198</c:v>
                </c:pt>
                <c:pt idx="12">
                  <c:v>4.308449194161998</c:v>
                </c:pt>
                <c:pt idx="13">
                  <c:v>4.5955167233335965</c:v>
                </c:pt>
                <c:pt idx="14">
                  <c:v>2.5851935980783791</c:v>
                </c:pt>
                <c:pt idx="15">
                  <c:v>3.6289593868230625</c:v>
                </c:pt>
                <c:pt idx="16">
                  <c:v>3.8508153345844067</c:v>
                </c:pt>
                <c:pt idx="17">
                  <c:v>3.3067252738529924</c:v>
                </c:pt>
                <c:pt idx="18">
                  <c:v>2.7275749588701093</c:v>
                </c:pt>
                <c:pt idx="19">
                  <c:v>3.1340769991256594</c:v>
                </c:pt>
                <c:pt idx="20">
                  <c:v>4.9506769825918759</c:v>
                </c:pt>
                <c:pt idx="21">
                  <c:v>7.0411428046061557</c:v>
                </c:pt>
                <c:pt idx="22">
                  <c:v>6.123625169084379</c:v>
                </c:pt>
                <c:pt idx="23">
                  <c:v>9.9235558397415407</c:v>
                </c:pt>
                <c:pt idx="24">
                  <c:v>7.8820116828038733</c:v>
                </c:pt>
                <c:pt idx="25">
                  <c:v>5.945231830543702</c:v>
                </c:pt>
                <c:pt idx="26">
                  <c:v>5.3696218899247112</c:v>
                </c:pt>
                <c:pt idx="27">
                  <c:v>7.0506700631299148</c:v>
                </c:pt>
                <c:pt idx="28">
                  <c:v>6.6507466089137122</c:v>
                </c:pt>
                <c:pt idx="29">
                  <c:v>6.1827995726601905</c:v>
                </c:pt>
                <c:pt idx="30">
                  <c:v>7.9466227991106306</c:v>
                </c:pt>
                <c:pt idx="31">
                  <c:v>6.7311505524488746</c:v>
                </c:pt>
                <c:pt idx="32">
                  <c:v>6.4666648139399161</c:v>
                </c:pt>
                <c:pt idx="33">
                  <c:v>7.1963581183611529</c:v>
                </c:pt>
                <c:pt idx="34">
                  <c:v>5.8291372428615293</c:v>
                </c:pt>
                <c:pt idx="35">
                  <c:v>4.9650694714972081</c:v>
                </c:pt>
                <c:pt idx="36">
                  <c:v>6.2684565771711416</c:v>
                </c:pt>
                <c:pt idx="37">
                  <c:v>6.1442627140301562</c:v>
                </c:pt>
                <c:pt idx="38">
                  <c:v>5.032256585432954</c:v>
                </c:pt>
                <c:pt idx="39">
                  <c:v>5.1427387611352806</c:v>
                </c:pt>
                <c:pt idx="40">
                  <c:v>6.5424481810023982</c:v>
                </c:pt>
                <c:pt idx="41">
                  <c:v>7.1904853067866377</c:v>
                </c:pt>
                <c:pt idx="42">
                  <c:v>7.2624228382560228</c:v>
                </c:pt>
                <c:pt idx="43">
                  <c:v>6.0633709074430726</c:v>
                </c:pt>
                <c:pt idx="44">
                  <c:v>6.1697291182585303</c:v>
                </c:pt>
                <c:pt idx="45">
                  <c:v>7.7168754002704052</c:v>
                </c:pt>
                <c:pt idx="46">
                  <c:v>8.0114420473403793</c:v>
                </c:pt>
                <c:pt idx="47">
                  <c:v>6.3478091922222051</c:v>
                </c:pt>
                <c:pt idx="48">
                  <c:v>6.8290181962286578</c:v>
                </c:pt>
                <c:pt idx="49">
                  <c:v>7.4028400730405801</c:v>
                </c:pt>
                <c:pt idx="50">
                  <c:v>5.5276177243812405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C17-4C69-B58A-B922032A0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443264"/>
        <c:axId val="951457408"/>
      </c:lineChart>
      <c:dateAx>
        <c:axId val="951447072"/>
        <c:scaling>
          <c:orientation val="minMax"/>
        </c:scaling>
        <c:delete val="0"/>
        <c:axPos val="b"/>
        <c:numFmt formatCode="[$-409]mmm&quot;-&quot;yy;@" sourceLinked="0"/>
        <c:majorTickMark val="out"/>
        <c:minorTickMark val="none"/>
        <c:tickLblPos val="nextTo"/>
        <c:crossAx val="951456864"/>
        <c:crosses val="autoZero"/>
        <c:auto val="1"/>
        <c:lblOffset val="100"/>
        <c:baseTimeUnit val="months"/>
      </c:dateAx>
      <c:valAx>
        <c:axId val="95145686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951447072"/>
        <c:crosses val="autoZero"/>
        <c:crossBetween val="between"/>
        <c:dispUnits>
          <c:builtInUnit val="tenThousands"/>
          <c:dispUnitsLbl>
            <c:layout/>
          </c:dispUnitsLbl>
        </c:dispUnits>
      </c:valAx>
      <c:valAx>
        <c:axId val="951457408"/>
        <c:scaling>
          <c:orientation val="minMax"/>
        </c:scaling>
        <c:delete val="0"/>
        <c:axPos val="r"/>
        <c:numFmt formatCode="_-* #,##0.00_-;\-* #,##0.00_-;_-* &quot;-&quot;_-;_-@_-" sourceLinked="1"/>
        <c:majorTickMark val="out"/>
        <c:minorTickMark val="none"/>
        <c:tickLblPos val="nextTo"/>
        <c:crossAx val="951443264"/>
        <c:crosses val="max"/>
        <c:crossBetween val="between"/>
      </c:valAx>
      <c:dateAx>
        <c:axId val="9514432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951457408"/>
        <c:crosses val="autoZero"/>
        <c:auto val="1"/>
        <c:lblOffset val="100"/>
        <c:baseTimeUnit val="months"/>
      </c:date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ko-KR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Sheet8!$B$2</c:f>
              <c:strCache>
                <c:ptCount val="1"/>
                <c:pt idx="0">
                  <c:v>Sales Quantity </c:v>
                </c:pt>
              </c:strCache>
            </c:strRef>
          </c:tx>
          <c:marker>
            <c:symbol val="none"/>
          </c:marker>
          <c:cat>
            <c:strRef>
              <c:f>Sheet8!$A$3:$A$18</c:f>
              <c:strCache>
                <c:ptCount val="16"/>
                <c:pt idx="0">
                  <c:v>Jan-14</c:v>
                </c:pt>
                <c:pt idx="1">
                  <c:v>Feb-14</c:v>
                </c:pt>
                <c:pt idx="2">
                  <c:v>Mar-14</c:v>
                </c:pt>
                <c:pt idx="3">
                  <c:v>Apr-14</c:v>
                </c:pt>
                <c:pt idx="4">
                  <c:v>May-14</c:v>
                </c:pt>
                <c:pt idx="5">
                  <c:v>Jun-14</c:v>
                </c:pt>
                <c:pt idx="6">
                  <c:v>Jul-14</c:v>
                </c:pt>
                <c:pt idx="7">
                  <c:v>Aug-14</c:v>
                </c:pt>
                <c:pt idx="8">
                  <c:v>Sep-14</c:v>
                </c:pt>
                <c:pt idx="9">
                  <c:v>Oct-14</c:v>
                </c:pt>
                <c:pt idx="10">
                  <c:v>Nov-14</c:v>
                </c:pt>
                <c:pt idx="11">
                  <c:v>Dec-14</c:v>
                </c:pt>
                <c:pt idx="12">
                  <c:v>Jan-15</c:v>
                </c:pt>
                <c:pt idx="13">
                  <c:v>Feb-15</c:v>
                </c:pt>
                <c:pt idx="14">
                  <c:v>Mar-15</c:v>
                </c:pt>
                <c:pt idx="15">
                  <c:v>Apr-15</c:v>
                </c:pt>
              </c:strCache>
            </c:strRef>
          </c:cat>
          <c:val>
            <c:numRef>
              <c:f>Sheet8!$B$3:$B$18</c:f>
              <c:numCache>
                <c:formatCode>General</c:formatCode>
                <c:ptCount val="16"/>
                <c:pt idx="0">
                  <c:v>5347</c:v>
                </c:pt>
                <c:pt idx="1">
                  <c:v>6166</c:v>
                </c:pt>
                <c:pt idx="2">
                  <c:v>6408</c:v>
                </c:pt>
                <c:pt idx="3">
                  <c:v>5883</c:v>
                </c:pt>
                <c:pt idx="4">
                  <c:v>5396</c:v>
                </c:pt>
                <c:pt idx="5">
                  <c:v>6590</c:v>
                </c:pt>
                <c:pt idx="6">
                  <c:v>5253</c:v>
                </c:pt>
                <c:pt idx="7">
                  <c:v>5527</c:v>
                </c:pt>
                <c:pt idx="8">
                  <c:v>4947</c:v>
                </c:pt>
                <c:pt idx="9">
                  <c:v>3722</c:v>
                </c:pt>
                <c:pt idx="10">
                  <c:v>3570</c:v>
                </c:pt>
                <c:pt idx="11">
                  <c:v>3990</c:v>
                </c:pt>
                <c:pt idx="12">
                  <c:v>5296</c:v>
                </c:pt>
                <c:pt idx="13">
                  <c:v>4792</c:v>
                </c:pt>
                <c:pt idx="14">
                  <c:v>4588</c:v>
                </c:pt>
                <c:pt idx="15">
                  <c:v>4192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DC6-4B71-B17F-F10EA2DB0470}"/>
            </c:ext>
          </c:extLst>
        </c:ser>
        <c:ser>
          <c:idx val="1"/>
          <c:order val="1"/>
          <c:tx>
            <c:strRef>
              <c:f>Sheet8!$C$2</c:f>
              <c:strCache>
                <c:ptCount val="1"/>
                <c:pt idx="0">
                  <c:v>Return Quantity</c:v>
                </c:pt>
              </c:strCache>
            </c:strRef>
          </c:tx>
          <c:marker>
            <c:symbol val="none"/>
          </c:marker>
          <c:cat>
            <c:strRef>
              <c:f>Sheet8!$A$3:$A$18</c:f>
              <c:strCache>
                <c:ptCount val="16"/>
                <c:pt idx="0">
                  <c:v>Jan-14</c:v>
                </c:pt>
                <c:pt idx="1">
                  <c:v>Feb-14</c:v>
                </c:pt>
                <c:pt idx="2">
                  <c:v>Mar-14</c:v>
                </c:pt>
                <c:pt idx="3">
                  <c:v>Apr-14</c:v>
                </c:pt>
                <c:pt idx="4">
                  <c:v>May-14</c:v>
                </c:pt>
                <c:pt idx="5">
                  <c:v>Jun-14</c:v>
                </c:pt>
                <c:pt idx="6">
                  <c:v>Jul-14</c:v>
                </c:pt>
                <c:pt idx="7">
                  <c:v>Aug-14</c:v>
                </c:pt>
                <c:pt idx="8">
                  <c:v>Sep-14</c:v>
                </c:pt>
                <c:pt idx="9">
                  <c:v>Oct-14</c:v>
                </c:pt>
                <c:pt idx="10">
                  <c:v>Nov-14</c:v>
                </c:pt>
                <c:pt idx="11">
                  <c:v>Dec-14</c:v>
                </c:pt>
                <c:pt idx="12">
                  <c:v>Jan-15</c:v>
                </c:pt>
                <c:pt idx="13">
                  <c:v>Feb-15</c:v>
                </c:pt>
                <c:pt idx="14">
                  <c:v>Mar-15</c:v>
                </c:pt>
                <c:pt idx="15">
                  <c:v>Apr-15</c:v>
                </c:pt>
              </c:strCache>
            </c:strRef>
          </c:cat>
          <c:val>
            <c:numRef>
              <c:f>Sheet8!$C$3:$C$18</c:f>
              <c:numCache>
                <c:formatCode>General</c:formatCode>
                <c:ptCount val="16"/>
                <c:pt idx="0">
                  <c:v>486</c:v>
                </c:pt>
                <c:pt idx="1">
                  <c:v>405</c:v>
                </c:pt>
                <c:pt idx="2">
                  <c:v>427</c:v>
                </c:pt>
                <c:pt idx="3">
                  <c:v>422</c:v>
                </c:pt>
                <c:pt idx="4">
                  <c:v>1123</c:v>
                </c:pt>
                <c:pt idx="5">
                  <c:v>701</c:v>
                </c:pt>
                <c:pt idx="6">
                  <c:v>561</c:v>
                </c:pt>
                <c:pt idx="7">
                  <c:v>286</c:v>
                </c:pt>
                <c:pt idx="8">
                  <c:v>183</c:v>
                </c:pt>
                <c:pt idx="9">
                  <c:v>833</c:v>
                </c:pt>
                <c:pt idx="10">
                  <c:v>1304</c:v>
                </c:pt>
                <c:pt idx="11">
                  <c:v>756</c:v>
                </c:pt>
                <c:pt idx="12">
                  <c:v>242</c:v>
                </c:pt>
                <c:pt idx="13">
                  <c:v>913</c:v>
                </c:pt>
                <c:pt idx="14">
                  <c:v>290</c:v>
                </c:pt>
                <c:pt idx="15">
                  <c:v>699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DC6-4B71-B17F-F10EA2DB0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444352"/>
        <c:axId val="951452512"/>
      </c:lineChart>
      <c:catAx>
        <c:axId val="95144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1452512"/>
        <c:crosses val="autoZero"/>
        <c:auto val="1"/>
        <c:lblAlgn val="ctr"/>
        <c:lblOffset val="100"/>
        <c:noMultiLvlLbl val="0"/>
      </c:catAx>
      <c:valAx>
        <c:axId val="95145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44435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="1"/>
          </a:pPr>
          <a:endParaRPr lang="ko-KR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Sheet8!$B$2</c:f>
              <c:strCache>
                <c:ptCount val="1"/>
                <c:pt idx="0">
                  <c:v>Sales Quantity </c:v>
                </c:pt>
              </c:strCache>
            </c:strRef>
          </c:tx>
          <c:marker>
            <c:symbol val="none"/>
          </c:marker>
          <c:cat>
            <c:strRef>
              <c:f>Sheet8!$A$3:$A$25</c:f>
              <c:strCache>
                <c:ptCount val="23"/>
                <c:pt idx="0">
                  <c:v>Jan-14</c:v>
                </c:pt>
                <c:pt idx="1">
                  <c:v>Feb-14</c:v>
                </c:pt>
                <c:pt idx="2">
                  <c:v>Mar-14</c:v>
                </c:pt>
                <c:pt idx="3">
                  <c:v>Apr-14</c:v>
                </c:pt>
                <c:pt idx="4">
                  <c:v>May-14</c:v>
                </c:pt>
                <c:pt idx="5">
                  <c:v>Jun-14</c:v>
                </c:pt>
                <c:pt idx="6">
                  <c:v>Jul-14</c:v>
                </c:pt>
                <c:pt idx="7">
                  <c:v>Aug-14</c:v>
                </c:pt>
                <c:pt idx="8">
                  <c:v>Sep-14</c:v>
                </c:pt>
                <c:pt idx="9">
                  <c:v>Oct-14</c:v>
                </c:pt>
                <c:pt idx="10">
                  <c:v>Nov-14</c:v>
                </c:pt>
                <c:pt idx="11">
                  <c:v>Dec-14</c:v>
                </c:pt>
                <c:pt idx="12">
                  <c:v>Jan-15</c:v>
                </c:pt>
                <c:pt idx="13">
                  <c:v>Feb-15</c:v>
                </c:pt>
                <c:pt idx="14">
                  <c:v>Mar-15</c:v>
                </c:pt>
                <c:pt idx="15">
                  <c:v>Apr-15</c:v>
                </c:pt>
                <c:pt idx="16">
                  <c:v>May-15</c:v>
                </c:pt>
                <c:pt idx="17">
                  <c:v>Jun-15</c:v>
                </c:pt>
                <c:pt idx="18">
                  <c:v>Jul-14</c:v>
                </c:pt>
                <c:pt idx="19">
                  <c:v>Aug-15</c:v>
                </c:pt>
                <c:pt idx="20">
                  <c:v>Sep-15</c:v>
                </c:pt>
                <c:pt idx="21">
                  <c:v>Oct-15</c:v>
                </c:pt>
                <c:pt idx="22">
                  <c:v>Nov-15</c:v>
                </c:pt>
              </c:strCache>
            </c:strRef>
          </c:cat>
          <c:val>
            <c:numRef>
              <c:f>Sheet8!$B$3:$B$25</c:f>
              <c:numCache>
                <c:formatCode>General</c:formatCode>
                <c:ptCount val="23"/>
                <c:pt idx="0">
                  <c:v>5347</c:v>
                </c:pt>
                <c:pt idx="1">
                  <c:v>6166</c:v>
                </c:pt>
                <c:pt idx="2">
                  <c:v>6408</c:v>
                </c:pt>
                <c:pt idx="3">
                  <c:v>5883</c:v>
                </c:pt>
                <c:pt idx="4">
                  <c:v>5396</c:v>
                </c:pt>
                <c:pt idx="5">
                  <c:v>6590</c:v>
                </c:pt>
                <c:pt idx="6">
                  <c:v>5253</c:v>
                </c:pt>
                <c:pt idx="7">
                  <c:v>5527</c:v>
                </c:pt>
                <c:pt idx="8">
                  <c:v>4947</c:v>
                </c:pt>
                <c:pt idx="9">
                  <c:v>3722</c:v>
                </c:pt>
                <c:pt idx="10">
                  <c:v>3570</c:v>
                </c:pt>
                <c:pt idx="11">
                  <c:v>3990</c:v>
                </c:pt>
                <c:pt idx="12">
                  <c:v>5296</c:v>
                </c:pt>
                <c:pt idx="13">
                  <c:v>4792</c:v>
                </c:pt>
                <c:pt idx="14">
                  <c:v>4588</c:v>
                </c:pt>
                <c:pt idx="15">
                  <c:v>4192</c:v>
                </c:pt>
                <c:pt idx="16">
                  <c:v>4901</c:v>
                </c:pt>
                <c:pt idx="17">
                  <c:v>6028</c:v>
                </c:pt>
                <c:pt idx="18">
                  <c:v>3989</c:v>
                </c:pt>
                <c:pt idx="19">
                  <c:v>3446</c:v>
                </c:pt>
                <c:pt idx="20">
                  <c:v>3313</c:v>
                </c:pt>
                <c:pt idx="21">
                  <c:v>3499</c:v>
                </c:pt>
                <c:pt idx="22">
                  <c:v>3577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313-40B3-A28F-52A90931F972}"/>
            </c:ext>
          </c:extLst>
        </c:ser>
        <c:ser>
          <c:idx val="1"/>
          <c:order val="1"/>
          <c:tx>
            <c:strRef>
              <c:f>Sheet8!$C$2</c:f>
              <c:strCache>
                <c:ptCount val="1"/>
                <c:pt idx="0">
                  <c:v>Return Quantity</c:v>
                </c:pt>
              </c:strCache>
            </c:strRef>
          </c:tx>
          <c:marker>
            <c:symbol val="none"/>
          </c:marker>
          <c:cat>
            <c:strRef>
              <c:f>Sheet8!$A$3:$A$25</c:f>
              <c:strCache>
                <c:ptCount val="23"/>
                <c:pt idx="0">
                  <c:v>Jan-14</c:v>
                </c:pt>
                <c:pt idx="1">
                  <c:v>Feb-14</c:v>
                </c:pt>
                <c:pt idx="2">
                  <c:v>Mar-14</c:v>
                </c:pt>
                <c:pt idx="3">
                  <c:v>Apr-14</c:v>
                </c:pt>
                <c:pt idx="4">
                  <c:v>May-14</c:v>
                </c:pt>
                <c:pt idx="5">
                  <c:v>Jun-14</c:v>
                </c:pt>
                <c:pt idx="6">
                  <c:v>Jul-14</c:v>
                </c:pt>
                <c:pt idx="7">
                  <c:v>Aug-14</c:v>
                </c:pt>
                <c:pt idx="8">
                  <c:v>Sep-14</c:v>
                </c:pt>
                <c:pt idx="9">
                  <c:v>Oct-14</c:v>
                </c:pt>
                <c:pt idx="10">
                  <c:v>Nov-14</c:v>
                </c:pt>
                <c:pt idx="11">
                  <c:v>Dec-14</c:v>
                </c:pt>
                <c:pt idx="12">
                  <c:v>Jan-15</c:v>
                </c:pt>
                <c:pt idx="13">
                  <c:v>Feb-15</c:v>
                </c:pt>
                <c:pt idx="14">
                  <c:v>Mar-15</c:v>
                </c:pt>
                <c:pt idx="15">
                  <c:v>Apr-15</c:v>
                </c:pt>
                <c:pt idx="16">
                  <c:v>May-15</c:v>
                </c:pt>
                <c:pt idx="17">
                  <c:v>Jun-15</c:v>
                </c:pt>
                <c:pt idx="18">
                  <c:v>Jul-14</c:v>
                </c:pt>
                <c:pt idx="19">
                  <c:v>Aug-15</c:v>
                </c:pt>
                <c:pt idx="20">
                  <c:v>Sep-15</c:v>
                </c:pt>
                <c:pt idx="21">
                  <c:v>Oct-15</c:v>
                </c:pt>
                <c:pt idx="22">
                  <c:v>Nov-15</c:v>
                </c:pt>
              </c:strCache>
            </c:strRef>
          </c:cat>
          <c:val>
            <c:numRef>
              <c:f>Sheet8!$C$3:$C$25</c:f>
              <c:numCache>
                <c:formatCode>General</c:formatCode>
                <c:ptCount val="23"/>
                <c:pt idx="0">
                  <c:v>486</c:v>
                </c:pt>
                <c:pt idx="1">
                  <c:v>405</c:v>
                </c:pt>
                <c:pt idx="2">
                  <c:v>427</c:v>
                </c:pt>
                <c:pt idx="3">
                  <c:v>422</c:v>
                </c:pt>
                <c:pt idx="4">
                  <c:v>1123</c:v>
                </c:pt>
                <c:pt idx="5">
                  <c:v>701</c:v>
                </c:pt>
                <c:pt idx="6">
                  <c:v>561</c:v>
                </c:pt>
                <c:pt idx="7">
                  <c:v>286</c:v>
                </c:pt>
                <c:pt idx="8">
                  <c:v>183</c:v>
                </c:pt>
                <c:pt idx="9">
                  <c:v>833</c:v>
                </c:pt>
                <c:pt idx="10">
                  <c:v>1304</c:v>
                </c:pt>
                <c:pt idx="11">
                  <c:v>756</c:v>
                </c:pt>
                <c:pt idx="12">
                  <c:v>242</c:v>
                </c:pt>
                <c:pt idx="13">
                  <c:v>913</c:v>
                </c:pt>
                <c:pt idx="14">
                  <c:v>290</c:v>
                </c:pt>
                <c:pt idx="15">
                  <c:v>699</c:v>
                </c:pt>
                <c:pt idx="16">
                  <c:v>266</c:v>
                </c:pt>
                <c:pt idx="17">
                  <c:v>706</c:v>
                </c:pt>
                <c:pt idx="18">
                  <c:v>640</c:v>
                </c:pt>
                <c:pt idx="19">
                  <c:v>163</c:v>
                </c:pt>
                <c:pt idx="20">
                  <c:v>581</c:v>
                </c:pt>
                <c:pt idx="21">
                  <c:v>1111</c:v>
                </c:pt>
                <c:pt idx="22">
                  <c:v>1089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313-40B3-A28F-52A90931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005552"/>
        <c:axId val="952009904"/>
      </c:lineChart>
      <c:catAx>
        <c:axId val="95200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09904"/>
        <c:crosses val="autoZero"/>
        <c:auto val="1"/>
        <c:lblAlgn val="ctr"/>
        <c:lblOffset val="100"/>
        <c:noMultiLvlLbl val="0"/>
      </c:catAx>
      <c:valAx>
        <c:axId val="95200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0055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Sheet9!$N$4</c:f>
              <c:strCache>
                <c:ptCount val="1"/>
                <c:pt idx="0">
                  <c:v>A</c:v>
                </c:pt>
              </c:strCache>
            </c:strRef>
          </c:tx>
          <c:cat>
            <c:numRef>
              <c:f>Sheet9!$O$3:$W$3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Sheet9!$O$4:$W$4</c:f>
              <c:numCache>
                <c:formatCode>General</c:formatCode>
                <c:ptCount val="9"/>
                <c:pt idx="0">
                  <c:v>30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C7-494D-A989-C80241C80815}"/>
            </c:ext>
          </c:extLst>
        </c:ser>
        <c:ser>
          <c:idx val="1"/>
          <c:order val="1"/>
          <c:tx>
            <c:strRef>
              <c:f>Sheet9!$N$5</c:f>
              <c:strCache>
                <c:ptCount val="1"/>
                <c:pt idx="0">
                  <c:v>B</c:v>
                </c:pt>
              </c:strCache>
            </c:strRef>
          </c:tx>
          <c:cat>
            <c:numRef>
              <c:f>Sheet9!$O$3:$W$3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Sheet9!$O$5:$W$5</c:f>
              <c:numCache>
                <c:formatCode>General</c:formatCode>
                <c:ptCount val="9"/>
                <c:pt idx="0">
                  <c:v>24</c:v>
                </c:pt>
                <c:pt idx="1">
                  <c:v>16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C7-494D-A989-C80241C80815}"/>
            </c:ext>
          </c:extLst>
        </c:ser>
        <c:ser>
          <c:idx val="2"/>
          <c:order val="2"/>
          <c:tx>
            <c:strRef>
              <c:f>Sheet9!$N$6</c:f>
              <c:strCache>
                <c:ptCount val="1"/>
                <c:pt idx="0">
                  <c:v>C</c:v>
                </c:pt>
              </c:strCache>
            </c:strRef>
          </c:tx>
          <c:cat>
            <c:numRef>
              <c:f>Sheet9!$O$3:$W$3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Sheet9!$O$6:$W$6</c:f>
              <c:numCache>
                <c:formatCode>General</c:formatCode>
                <c:ptCount val="9"/>
                <c:pt idx="0">
                  <c:v>17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9C7-494D-A989-C80241C80815}"/>
            </c:ext>
          </c:extLst>
        </c:ser>
        <c:ser>
          <c:idx val="3"/>
          <c:order val="3"/>
          <c:tx>
            <c:strRef>
              <c:f>Sheet9!$N$7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Sheet9!$O$3:$W$3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Sheet9!$O$7:$W$7</c:f>
              <c:numCache>
                <c:formatCode>General</c:formatCode>
                <c:ptCount val="9"/>
                <c:pt idx="0">
                  <c:v>37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  <c:pt idx="7">
                  <c:v>19</c:v>
                </c:pt>
                <c:pt idx="8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C7-494D-A989-C80241C80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00656"/>
        <c:axId val="952002288"/>
      </c:lineChart>
      <c:catAx>
        <c:axId val="952000656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952002288"/>
        <c:crosses val="autoZero"/>
        <c:auto val="1"/>
        <c:lblAlgn val="ctr"/>
        <c:lblOffset val="100"/>
        <c:noMultiLvlLbl val="0"/>
      </c:catAx>
      <c:valAx>
        <c:axId val="95200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0006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Sheet9!$N$25</c:f>
              <c:strCache>
                <c:ptCount val="1"/>
                <c:pt idx="0">
                  <c:v>A</c:v>
                </c:pt>
              </c:strCache>
            </c:strRef>
          </c:tx>
          <c:cat>
            <c:numRef>
              <c:f>Sheet9!$O$24:$W$24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Sheet9!$O$25:$W$25</c:f>
              <c:numCache>
                <c:formatCode>_(* #,##0_);_(* \(#,##0\);_(* "-"_);_(@_)</c:formatCode>
                <c:ptCount val="9"/>
                <c:pt idx="0">
                  <c:v>2324560</c:v>
                </c:pt>
                <c:pt idx="1">
                  <c:v>2331340</c:v>
                </c:pt>
                <c:pt idx="2">
                  <c:v>2364052</c:v>
                </c:pt>
                <c:pt idx="3">
                  <c:v>2406340</c:v>
                </c:pt>
                <c:pt idx="4">
                  <c:v>2438120</c:v>
                </c:pt>
                <c:pt idx="5">
                  <c:v>2515916</c:v>
                </c:pt>
                <c:pt idx="6">
                  <c:v>2464052</c:v>
                </c:pt>
                <c:pt idx="7">
                  <c:v>2446764</c:v>
                </c:pt>
                <c:pt idx="8">
                  <c:v>2558204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EB-44F8-8371-B00DB5BAEE6A}"/>
            </c:ext>
          </c:extLst>
        </c:ser>
        <c:ser>
          <c:idx val="2"/>
          <c:order val="1"/>
          <c:tx>
            <c:strRef>
              <c:f>Sheet9!$N$26</c:f>
              <c:strCache>
                <c:ptCount val="1"/>
                <c:pt idx="0">
                  <c:v>B</c:v>
                </c:pt>
              </c:strCache>
            </c:strRef>
          </c:tx>
          <c:cat>
            <c:numRef>
              <c:f>Sheet9!$O$24:$W$24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Sheet9!$O$26:$W$26</c:f>
              <c:numCache>
                <c:formatCode>_(* #,##0_);_(* \(#,##0\);_(* "-"_);_(@_)</c:formatCode>
                <c:ptCount val="9"/>
                <c:pt idx="0">
                  <c:v>945248</c:v>
                </c:pt>
                <c:pt idx="1">
                  <c:v>1381432</c:v>
                </c:pt>
                <c:pt idx="2">
                  <c:v>1500584</c:v>
                </c:pt>
                <c:pt idx="3">
                  <c:v>1535160</c:v>
                </c:pt>
                <c:pt idx="4">
                  <c:v>1509228</c:v>
                </c:pt>
                <c:pt idx="5">
                  <c:v>1595668</c:v>
                </c:pt>
                <c:pt idx="6">
                  <c:v>1595668</c:v>
                </c:pt>
                <c:pt idx="7">
                  <c:v>1561092</c:v>
                </c:pt>
                <c:pt idx="8">
                  <c:v>1561092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EB-44F8-8371-B00DB5BAEE6A}"/>
            </c:ext>
          </c:extLst>
        </c:ser>
        <c:ser>
          <c:idx val="3"/>
          <c:order val="2"/>
          <c:tx>
            <c:strRef>
              <c:f>Sheet9!$N$27</c:f>
              <c:strCache>
                <c:ptCount val="1"/>
                <c:pt idx="0">
                  <c:v>C</c:v>
                </c:pt>
              </c:strCache>
            </c:strRef>
          </c:tx>
          <c:cat>
            <c:numRef>
              <c:f>Sheet9!$O$24:$W$24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Sheet9!$O$27:$W$27</c:f>
              <c:numCache>
                <c:formatCode>_(* #,##0_);_(* \(#,##0\);_(* "-"_);_(@_)</c:formatCode>
                <c:ptCount val="9"/>
                <c:pt idx="0">
                  <c:v>1157620</c:v>
                </c:pt>
                <c:pt idx="1">
                  <c:v>1461348</c:v>
                </c:pt>
                <c:pt idx="2">
                  <c:v>1418128</c:v>
                </c:pt>
                <c:pt idx="3">
                  <c:v>1400840</c:v>
                </c:pt>
                <c:pt idx="4">
                  <c:v>1392196</c:v>
                </c:pt>
                <c:pt idx="5">
                  <c:v>1519060</c:v>
                </c:pt>
                <c:pt idx="6">
                  <c:v>1535416</c:v>
                </c:pt>
                <c:pt idx="7">
                  <c:v>1552704</c:v>
                </c:pt>
                <c:pt idx="8">
                  <c:v>1561348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EB-44F8-8371-B00DB5BAEE6A}"/>
            </c:ext>
          </c:extLst>
        </c:ser>
        <c:ser>
          <c:idx val="4"/>
          <c:order val="3"/>
          <c:tx>
            <c:strRef>
              <c:f>Sheet9!$N$28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Sheet9!$O$24:$W$24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Sheet9!$O$28:$W$28</c:f>
              <c:numCache>
                <c:formatCode>_(* #,##0_);_(* \(#,##0\);_(* "-"_);_(@_)</c:formatCode>
                <c:ptCount val="9"/>
                <c:pt idx="0">
                  <c:v>1558972</c:v>
                </c:pt>
                <c:pt idx="1">
                  <c:v>1455244</c:v>
                </c:pt>
                <c:pt idx="2">
                  <c:v>1429312</c:v>
                </c:pt>
                <c:pt idx="3">
                  <c:v>1412024</c:v>
                </c:pt>
                <c:pt idx="4">
                  <c:v>1386092</c:v>
                </c:pt>
                <c:pt idx="5">
                  <c:v>1394736</c:v>
                </c:pt>
                <c:pt idx="6">
                  <c:v>1393804</c:v>
                </c:pt>
                <c:pt idx="7">
                  <c:v>1342872</c:v>
                </c:pt>
                <c:pt idx="8">
                  <c:v>1334228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BEB-44F8-8371-B00DB5BAE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96304"/>
        <c:axId val="952010448"/>
      </c:lineChart>
      <c:catAx>
        <c:axId val="951996304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952010448"/>
        <c:crosses val="autoZero"/>
        <c:auto val="1"/>
        <c:lblAlgn val="ctr"/>
        <c:lblOffset val="100"/>
        <c:noMultiLvlLbl val="0"/>
      </c:catAx>
      <c:valAx>
        <c:axId val="95201044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9519963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Sheet9!$Z$4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Sheet9!$AA$3:$AI$3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Sheet9!$AA$4:$AI$4</c:f>
              <c:numCache>
                <c:formatCode>General</c:formatCode>
                <c:ptCount val="9"/>
                <c:pt idx="0">
                  <c:v>30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C6-491E-A03E-61E1DCF5882D}"/>
            </c:ext>
          </c:extLst>
        </c:ser>
        <c:ser>
          <c:idx val="2"/>
          <c:order val="2"/>
          <c:tx>
            <c:strRef>
              <c:f>Sheet9!$Z$6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Sheet9!$AA$3:$AI$3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Sheet9!$AA$6:$AI$6</c:f>
              <c:numCache>
                <c:formatCode>General</c:formatCode>
                <c:ptCount val="9"/>
                <c:pt idx="0">
                  <c:v>24</c:v>
                </c:pt>
                <c:pt idx="1">
                  <c:v>16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C6-491E-A03E-61E1DCF5882D}"/>
            </c:ext>
          </c:extLst>
        </c:ser>
        <c:ser>
          <c:idx val="4"/>
          <c:order val="4"/>
          <c:tx>
            <c:strRef>
              <c:f>Sheet9!$Z$8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Sheet9!$AA$3:$AI$3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Sheet9!$AA$8:$AI$8</c:f>
              <c:numCache>
                <c:formatCode>General</c:formatCode>
                <c:ptCount val="9"/>
                <c:pt idx="0">
                  <c:v>17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C6-491E-A03E-61E1DCF5882D}"/>
            </c:ext>
          </c:extLst>
        </c:ser>
        <c:ser>
          <c:idx val="6"/>
          <c:order val="6"/>
          <c:tx>
            <c:strRef>
              <c:f>Sheet9!$Z$10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Sheet9!$AA$3:$AI$3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Sheet9!$AA$10:$AI$10</c:f>
              <c:numCache>
                <c:formatCode>General</c:formatCode>
                <c:ptCount val="9"/>
                <c:pt idx="0">
                  <c:v>37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  <c:pt idx="7">
                  <c:v>19</c:v>
                </c:pt>
                <c:pt idx="8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C6-491E-A03E-61E1DCF58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999568"/>
        <c:axId val="952010992"/>
      </c:barChart>
      <c:lineChart>
        <c:grouping val="standard"/>
        <c:varyColors val="0"/>
        <c:ser>
          <c:idx val="1"/>
          <c:order val="1"/>
          <c:tx>
            <c:strRef>
              <c:f>Sheet9!$Z$5</c:f>
              <c:strCache>
                <c:ptCount val="1"/>
                <c:pt idx="0">
                  <c:v>A</c:v>
                </c:pt>
              </c:strCache>
            </c:strRef>
          </c:tx>
          <c:cat>
            <c:numRef>
              <c:f>Sheet9!$AA$3:$AI$3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Sheet9!$AA$5:$AI$5</c:f>
              <c:numCache>
                <c:formatCode>_(* #,##0_);_(* \(#,##0\);_(* "-"_);_(@_)</c:formatCode>
                <c:ptCount val="9"/>
                <c:pt idx="0">
                  <c:v>3111840</c:v>
                </c:pt>
                <c:pt idx="1">
                  <c:v>3047010</c:v>
                </c:pt>
                <c:pt idx="2">
                  <c:v>3021078</c:v>
                </c:pt>
                <c:pt idx="3">
                  <c:v>3047010</c:v>
                </c:pt>
                <c:pt idx="4">
                  <c:v>2982180</c:v>
                </c:pt>
                <c:pt idx="5">
                  <c:v>3098874</c:v>
                </c:pt>
                <c:pt idx="6">
                  <c:v>3021078</c:v>
                </c:pt>
                <c:pt idx="7">
                  <c:v>2995146</c:v>
                </c:pt>
                <c:pt idx="8">
                  <c:v>3124806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2C6-491E-A03E-61E1DCF5882D}"/>
            </c:ext>
          </c:extLst>
        </c:ser>
        <c:ser>
          <c:idx val="3"/>
          <c:order val="3"/>
          <c:tx>
            <c:strRef>
              <c:f>Sheet9!$Z$7</c:f>
              <c:strCache>
                <c:ptCount val="1"/>
                <c:pt idx="0">
                  <c:v>B</c:v>
                </c:pt>
              </c:strCache>
            </c:strRef>
          </c:tx>
          <c:cat>
            <c:numRef>
              <c:f>Sheet9!$AA$3:$AI$3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Sheet9!$AA$7:$AI$7</c:f>
              <c:numCache>
                <c:formatCode>_(* #,##0_);_(* \(#,##0\);_(* "-"_);_(@_)</c:formatCode>
                <c:ptCount val="9"/>
                <c:pt idx="0">
                  <c:v>1192872</c:v>
                </c:pt>
                <c:pt idx="1">
                  <c:v>1659648</c:v>
                </c:pt>
                <c:pt idx="2">
                  <c:v>1763376</c:v>
                </c:pt>
                <c:pt idx="3">
                  <c:v>1815240</c:v>
                </c:pt>
                <c:pt idx="4">
                  <c:v>1776342</c:v>
                </c:pt>
                <c:pt idx="5">
                  <c:v>1906002</c:v>
                </c:pt>
                <c:pt idx="6">
                  <c:v>1906002</c:v>
                </c:pt>
                <c:pt idx="7">
                  <c:v>1854138</c:v>
                </c:pt>
                <c:pt idx="8">
                  <c:v>1854138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2C6-491E-A03E-61E1DCF5882D}"/>
            </c:ext>
          </c:extLst>
        </c:ser>
        <c:ser>
          <c:idx val="5"/>
          <c:order val="5"/>
          <c:tx>
            <c:strRef>
              <c:f>Sheet9!$Z$9</c:f>
              <c:strCache>
                <c:ptCount val="1"/>
                <c:pt idx="0">
                  <c:v>C</c:v>
                </c:pt>
              </c:strCache>
            </c:strRef>
          </c:tx>
          <c:cat>
            <c:numRef>
              <c:f>Sheet9!$AA$3:$AI$3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Sheet9!$AA$9:$AI$9</c:f>
              <c:numCache>
                <c:formatCode>_(* #,##0_);_(* \(#,##0\);_(* "-"_);_(@_)</c:formatCode>
                <c:ptCount val="9"/>
                <c:pt idx="0">
                  <c:v>1361430</c:v>
                </c:pt>
                <c:pt idx="1">
                  <c:v>1517022</c:v>
                </c:pt>
                <c:pt idx="2">
                  <c:v>1452192</c:v>
                </c:pt>
                <c:pt idx="3">
                  <c:v>1426260</c:v>
                </c:pt>
                <c:pt idx="4">
                  <c:v>1413294</c:v>
                </c:pt>
                <c:pt idx="5">
                  <c:v>1491090</c:v>
                </c:pt>
                <c:pt idx="6">
                  <c:v>1478124</c:v>
                </c:pt>
                <c:pt idx="7">
                  <c:v>1504056</c:v>
                </c:pt>
                <c:pt idx="8">
                  <c:v>1517022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2C6-491E-A03E-61E1DCF5882D}"/>
            </c:ext>
          </c:extLst>
        </c:ser>
        <c:ser>
          <c:idx val="7"/>
          <c:order val="7"/>
          <c:tx>
            <c:strRef>
              <c:f>Sheet9!$Z$11</c:f>
              <c:strCache>
                <c:ptCount val="1"/>
                <c:pt idx="0">
                  <c:v>D</c:v>
                </c:pt>
              </c:strCache>
            </c:strRef>
          </c:tx>
          <c:marker>
            <c:symbol val="none"/>
          </c:marker>
          <c:cat>
            <c:numRef>
              <c:f>Sheet9!$AA$3:$AI$3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Sheet9!$AA$11:$AI$11</c:f>
              <c:numCache>
                <c:formatCode>_(* #,##0_);_(* \(#,##0\);_(* "-"_);_(@_)</c:formatCode>
                <c:ptCount val="9"/>
                <c:pt idx="0">
                  <c:v>2113458</c:v>
                </c:pt>
                <c:pt idx="1">
                  <c:v>1957866</c:v>
                </c:pt>
                <c:pt idx="2">
                  <c:v>1918968</c:v>
                </c:pt>
                <c:pt idx="3">
                  <c:v>1893036</c:v>
                </c:pt>
                <c:pt idx="4">
                  <c:v>1854138</c:v>
                </c:pt>
                <c:pt idx="5">
                  <c:v>1867104</c:v>
                </c:pt>
                <c:pt idx="6">
                  <c:v>1828206</c:v>
                </c:pt>
                <c:pt idx="7">
                  <c:v>1789308</c:v>
                </c:pt>
                <c:pt idx="8">
                  <c:v>1776342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2C6-491E-A03E-61E1DCF58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11536"/>
        <c:axId val="951997392"/>
      </c:lineChart>
      <c:catAx>
        <c:axId val="951999568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952010992"/>
        <c:crosses val="autoZero"/>
        <c:auto val="1"/>
        <c:lblAlgn val="ctr"/>
        <c:lblOffset val="100"/>
        <c:noMultiLvlLbl val="0"/>
      </c:catAx>
      <c:valAx>
        <c:axId val="95201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999568"/>
        <c:crosses val="autoZero"/>
        <c:crossBetween val="between"/>
      </c:valAx>
      <c:valAx>
        <c:axId val="951997392"/>
        <c:scaling>
          <c:orientation val="minMax"/>
        </c:scaling>
        <c:delete val="0"/>
        <c:axPos val="r"/>
        <c:numFmt formatCode="_(* #,##0_);_(* \(#,##0\);_(* &quot;-&quot;_);_(@_)" sourceLinked="1"/>
        <c:majorTickMark val="out"/>
        <c:minorTickMark val="none"/>
        <c:tickLblPos val="nextTo"/>
        <c:crossAx val="952011536"/>
        <c:crosses val="max"/>
        <c:crossBetween val="between"/>
      </c:valAx>
      <c:catAx>
        <c:axId val="9520115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9519973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Sheet10!$B$3</c:f>
              <c:strCache>
                <c:ptCount val="1"/>
                <c:pt idx="0">
                  <c:v>A</c:v>
                </c:pt>
              </c:strCache>
            </c:strRef>
          </c:tx>
          <c:cat>
            <c:numRef>
              <c:f>Sheet10!$D$2:$L$2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Sheet10!$D$3:$L$3</c:f>
              <c:numCache>
                <c:formatCode>_(* #,##0_);_(* \(#,##0\);_(* "-"_);_(@_)</c:formatCode>
                <c:ptCount val="9"/>
                <c:pt idx="0">
                  <c:v>4399796</c:v>
                </c:pt>
                <c:pt idx="1">
                  <c:v>4218272</c:v>
                </c:pt>
                <c:pt idx="2">
                  <c:v>4200984</c:v>
                </c:pt>
                <c:pt idx="3">
                  <c:v>4200984</c:v>
                </c:pt>
                <c:pt idx="4">
                  <c:v>4192340</c:v>
                </c:pt>
                <c:pt idx="5">
                  <c:v>4183696</c:v>
                </c:pt>
                <c:pt idx="6">
                  <c:v>3846580</c:v>
                </c:pt>
                <c:pt idx="7">
                  <c:v>4175052</c:v>
                </c:pt>
                <c:pt idx="8">
                  <c:v>4175052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E5-496C-A6D6-609AF97EC3F8}"/>
            </c:ext>
          </c:extLst>
        </c:ser>
        <c:ser>
          <c:idx val="1"/>
          <c:order val="1"/>
          <c:tx>
            <c:strRef>
              <c:f>Sheet10!$B$4</c:f>
              <c:strCache>
                <c:ptCount val="1"/>
                <c:pt idx="0">
                  <c:v>B</c:v>
                </c:pt>
              </c:strCache>
            </c:strRef>
          </c:tx>
          <c:cat>
            <c:numRef>
              <c:f>Sheet10!$D$2:$L$2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Sheet10!$D$4:$L$4</c:f>
              <c:numCache>
                <c:formatCode>_(* #,##0_);_(* \(#,##0\);_(* "-"_);_(@_)</c:formatCode>
                <c:ptCount val="9"/>
                <c:pt idx="0">
                  <c:v>2524048</c:v>
                </c:pt>
                <c:pt idx="1">
                  <c:v>2463540</c:v>
                </c:pt>
                <c:pt idx="2">
                  <c:v>2454896</c:v>
                </c:pt>
                <c:pt idx="3">
                  <c:v>2446252</c:v>
                </c:pt>
                <c:pt idx="4">
                  <c:v>2446252</c:v>
                </c:pt>
                <c:pt idx="5">
                  <c:v>2437608</c:v>
                </c:pt>
                <c:pt idx="6">
                  <c:v>2437608</c:v>
                </c:pt>
                <c:pt idx="7">
                  <c:v>2437608</c:v>
                </c:pt>
                <c:pt idx="8">
                  <c:v>2428964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E5-496C-A6D6-609AF97EC3F8}"/>
            </c:ext>
          </c:extLst>
        </c:ser>
        <c:ser>
          <c:idx val="2"/>
          <c:order val="2"/>
          <c:tx>
            <c:strRef>
              <c:f>Sheet10!$B$5</c:f>
              <c:strCache>
                <c:ptCount val="1"/>
                <c:pt idx="0">
                  <c:v>C</c:v>
                </c:pt>
              </c:strCache>
            </c:strRef>
          </c:tx>
          <c:cat>
            <c:numRef>
              <c:f>Sheet10!$D$2:$L$2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Sheet10!$D$5:$L$5</c:f>
              <c:numCache>
                <c:formatCode>_(* #,##0_);_(* \(#,##0\);_(* "-"_);_(@_)</c:formatCode>
                <c:ptCount val="9"/>
                <c:pt idx="0">
                  <c:v>2567268</c:v>
                </c:pt>
                <c:pt idx="1">
                  <c:v>2446252</c:v>
                </c:pt>
                <c:pt idx="2">
                  <c:v>2428964</c:v>
                </c:pt>
                <c:pt idx="3">
                  <c:v>2420320</c:v>
                </c:pt>
                <c:pt idx="4">
                  <c:v>2411676</c:v>
                </c:pt>
                <c:pt idx="5">
                  <c:v>2403032</c:v>
                </c:pt>
                <c:pt idx="6">
                  <c:v>2394388</c:v>
                </c:pt>
                <c:pt idx="7">
                  <c:v>2394388</c:v>
                </c:pt>
                <c:pt idx="8">
                  <c:v>2385744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9E5-496C-A6D6-609AF97EC3F8}"/>
            </c:ext>
          </c:extLst>
        </c:ser>
        <c:ser>
          <c:idx val="3"/>
          <c:order val="3"/>
          <c:tx>
            <c:strRef>
              <c:f>Sheet10!$B$6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Sheet10!$D$2:$L$2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Sheet10!$D$6:$L$6</c:f>
              <c:numCache>
                <c:formatCode>_(* #,##0_);_(* \(#,##0\);_(* "-"_);_(@_)</c:formatCode>
                <c:ptCount val="9"/>
                <c:pt idx="0">
                  <c:v>2385744</c:v>
                </c:pt>
                <c:pt idx="1">
                  <c:v>2316592</c:v>
                </c:pt>
                <c:pt idx="2">
                  <c:v>2307948</c:v>
                </c:pt>
                <c:pt idx="3">
                  <c:v>2307948</c:v>
                </c:pt>
                <c:pt idx="4">
                  <c:v>2299304</c:v>
                </c:pt>
                <c:pt idx="5">
                  <c:v>2299304</c:v>
                </c:pt>
                <c:pt idx="6">
                  <c:v>2299304</c:v>
                </c:pt>
                <c:pt idx="7">
                  <c:v>2290660</c:v>
                </c:pt>
                <c:pt idx="8">
                  <c:v>2290660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9E5-496C-A6D6-609AF97EC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06096"/>
        <c:axId val="952001744"/>
      </c:lineChart>
      <c:catAx>
        <c:axId val="952006096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952001744"/>
        <c:crosses val="autoZero"/>
        <c:auto val="1"/>
        <c:lblAlgn val="ctr"/>
        <c:lblOffset val="100"/>
        <c:noMultiLvlLbl val="0"/>
      </c:catAx>
      <c:valAx>
        <c:axId val="95200174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9520060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Back Order Cost</c:v>
          </c:tx>
          <c:cat>
            <c:numRef>
              <c:f>Sheet11!$N$18:$V$18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Sheet11!$N$23:$V$23</c:f>
              <c:numCache>
                <c:formatCode>_(* #,##0_);_(* \(#,##0\);_(* "-"_);_(@_)</c:formatCode>
                <c:ptCount val="9"/>
                <c:pt idx="0">
                  <c:v>1050000</c:v>
                </c:pt>
                <c:pt idx="1">
                  <c:v>1775000</c:v>
                </c:pt>
                <c:pt idx="2">
                  <c:v>1800000</c:v>
                </c:pt>
                <c:pt idx="3">
                  <c:v>1875000</c:v>
                </c:pt>
                <c:pt idx="4">
                  <c:v>1900000</c:v>
                </c:pt>
                <c:pt idx="5">
                  <c:v>2050000</c:v>
                </c:pt>
                <c:pt idx="6">
                  <c:v>2075000</c:v>
                </c:pt>
                <c:pt idx="7">
                  <c:v>2075000</c:v>
                </c:pt>
                <c:pt idx="8">
                  <c:v>2100000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D0-436E-9C99-A4C01A8C2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07184"/>
        <c:axId val="952003376"/>
      </c:lineChart>
      <c:catAx>
        <c:axId val="952007184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952003376"/>
        <c:crosses val="autoZero"/>
        <c:auto val="1"/>
        <c:lblAlgn val="ctr"/>
        <c:lblOffset val="100"/>
        <c:noMultiLvlLbl val="0"/>
      </c:catAx>
      <c:valAx>
        <c:axId val="95200337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9520071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NL3SPNCC!$A$12</c:f>
              <c:strCache>
                <c:ptCount val="1"/>
                <c:pt idx="0">
                  <c:v>Accuracy</c:v>
                </c:pt>
              </c:strCache>
            </c:strRef>
          </c:tx>
          <c:spPr>
            <a:ln w="28575">
              <a:noFill/>
            </a:ln>
          </c:spPr>
          <c:xVal>
            <c:strRef>
              <c:f>NL3SPNCC!$B$1:$M$1</c:f>
              <c:strCache>
                <c:ptCount val="12"/>
                <c:pt idx="0">
                  <c:v>Jan'14</c:v>
                </c:pt>
                <c:pt idx="1">
                  <c:v>Feb'14</c:v>
                </c:pt>
                <c:pt idx="2">
                  <c:v>Mar'14</c:v>
                </c:pt>
                <c:pt idx="3">
                  <c:v>Apr'14</c:v>
                </c:pt>
                <c:pt idx="4">
                  <c:v>May'14</c:v>
                </c:pt>
                <c:pt idx="5">
                  <c:v>Jun'14</c:v>
                </c:pt>
                <c:pt idx="6">
                  <c:v>Jul'14</c:v>
                </c:pt>
                <c:pt idx="7">
                  <c:v>Aug'14</c:v>
                </c:pt>
                <c:pt idx="8">
                  <c:v>Sep'14</c:v>
                </c:pt>
                <c:pt idx="9">
                  <c:v>Oct'14</c:v>
                </c:pt>
                <c:pt idx="10">
                  <c:v>Nov'14</c:v>
                </c:pt>
                <c:pt idx="11">
                  <c:v>Dec'14</c:v>
                </c:pt>
              </c:strCache>
            </c:strRef>
          </c:xVal>
          <c:yVal>
            <c:numRef>
              <c:f>NL3SPNCC!$B$12:$M$12</c:f>
              <c:numCache>
                <c:formatCode>_-* #,##0.0_-;\-* #,##0.0_-;_-* "-"_-;_-@_-</c:formatCode>
                <c:ptCount val="12"/>
                <c:pt idx="0">
                  <c:v>0.76790723770338509</c:v>
                </c:pt>
                <c:pt idx="1">
                  <c:v>0.81868310087577034</c:v>
                </c:pt>
                <c:pt idx="2">
                  <c:v>0.83239700374531833</c:v>
                </c:pt>
                <c:pt idx="3">
                  <c:v>0.8951215366309706</c:v>
                </c:pt>
                <c:pt idx="4">
                  <c:v>0.88806523350630096</c:v>
                </c:pt>
                <c:pt idx="5">
                  <c:v>0.83459787556904397</c:v>
                </c:pt>
                <c:pt idx="6">
                  <c:v>0.95297924995240813</c:v>
                </c:pt>
                <c:pt idx="7">
                  <c:v>0.99511489053736202</c:v>
                </c:pt>
                <c:pt idx="8">
                  <c:v>0.99272286234081264</c:v>
                </c:pt>
                <c:pt idx="9">
                  <c:v>0.73589468027941973</c:v>
                </c:pt>
                <c:pt idx="10">
                  <c:v>-0.25574229691876749</c:v>
                </c:pt>
                <c:pt idx="11">
                  <c:v>-0.22957393483709265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B0-4B7B-8F24-3667868F1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001536"/>
        <c:axId val="950992288"/>
      </c:scatterChart>
      <c:valAx>
        <c:axId val="951001536"/>
        <c:scaling>
          <c:orientation val="minMax"/>
          <c:max val="12"/>
          <c:min val="1"/>
        </c:scaling>
        <c:delete val="0"/>
        <c:axPos val="b"/>
        <c:majorTickMark val="out"/>
        <c:minorTickMark val="none"/>
        <c:tickLblPos val="nextTo"/>
        <c:crossAx val="950992288"/>
        <c:crosses val="autoZero"/>
        <c:crossBetween val="midCat"/>
        <c:majorUnit val="1"/>
      </c:valAx>
      <c:valAx>
        <c:axId val="950992288"/>
        <c:scaling>
          <c:orientation val="minMax"/>
        </c:scaling>
        <c:delete val="0"/>
        <c:axPos val="l"/>
        <c:majorGridlines/>
        <c:numFmt formatCode="_-* #,##0.0_-;\-* #,##0.0_-;_-* &quot;-&quot;_-;_-@_-" sourceLinked="1"/>
        <c:majorTickMark val="out"/>
        <c:minorTickMark val="none"/>
        <c:tickLblPos val="nextTo"/>
        <c:crossAx val="951001536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200" b="1"/>
          </a:pPr>
          <a:endParaRPr lang="ko-KR"/>
        </a:p>
      </c:txPr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Sheet11!$B$64</c:f>
              <c:strCache>
                <c:ptCount val="1"/>
                <c:pt idx="0">
                  <c:v>A</c:v>
                </c:pt>
              </c:strCache>
            </c:strRef>
          </c:tx>
          <c:cat>
            <c:numRef>
              <c:f>Sheet11!$C$63:$K$63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Sheet11!$C$64:$K$64</c:f>
              <c:numCache>
                <c:formatCode>0.0%</c:formatCode>
                <c:ptCount val="9"/>
                <c:pt idx="0">
                  <c:v>0.8301564948851573</c:v>
                </c:pt>
                <c:pt idx="1">
                  <c:v>0.83716379077398184</c:v>
                </c:pt>
                <c:pt idx="2">
                  <c:v>0.83783115228720328</c:v>
                </c:pt>
                <c:pt idx="3">
                  <c:v>0.83783115228720328</c:v>
                </c:pt>
                <c:pt idx="4">
                  <c:v>0.83816483304381395</c:v>
                </c:pt>
                <c:pt idx="5">
                  <c:v>0.83849851380042462</c:v>
                </c:pt>
                <c:pt idx="6">
                  <c:v>0.8515120633082417</c:v>
                </c:pt>
                <c:pt idx="7">
                  <c:v>0.83883219455703528</c:v>
                </c:pt>
                <c:pt idx="8">
                  <c:v>0.83883219455703528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1E-4359-B131-02E10F6636B4}"/>
            </c:ext>
          </c:extLst>
        </c:ser>
        <c:ser>
          <c:idx val="1"/>
          <c:order val="1"/>
          <c:tx>
            <c:strRef>
              <c:f>Sheet11!$B$65</c:f>
              <c:strCache>
                <c:ptCount val="1"/>
                <c:pt idx="0">
                  <c:v>B</c:v>
                </c:pt>
              </c:strCache>
            </c:strRef>
          </c:tx>
          <c:cat>
            <c:numRef>
              <c:f>Sheet11!$C$63:$K$63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Sheet11!$C$65:$K$65</c:f>
              <c:numCache>
                <c:formatCode>0.0%</c:formatCode>
                <c:ptCount val="9"/>
                <c:pt idx="0">
                  <c:v>0.83189823509823513</c:v>
                </c:pt>
                <c:pt idx="1">
                  <c:v>0.83592807192807195</c:v>
                </c:pt>
                <c:pt idx="2">
                  <c:v>0.83650376290376294</c:v>
                </c:pt>
                <c:pt idx="3">
                  <c:v>0.83707945387945393</c:v>
                </c:pt>
                <c:pt idx="4">
                  <c:v>0.83707945387945393</c:v>
                </c:pt>
                <c:pt idx="5">
                  <c:v>0.83765514485514481</c:v>
                </c:pt>
                <c:pt idx="6">
                  <c:v>0.83765514485514481</c:v>
                </c:pt>
                <c:pt idx="7">
                  <c:v>0.83765514485514481</c:v>
                </c:pt>
                <c:pt idx="8">
                  <c:v>0.8382308358308358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1E-4359-B131-02E10F6636B4}"/>
            </c:ext>
          </c:extLst>
        </c:ser>
        <c:ser>
          <c:idx val="2"/>
          <c:order val="2"/>
          <c:tx>
            <c:strRef>
              <c:f>Sheet11!$B$66</c:f>
              <c:strCache>
                <c:ptCount val="1"/>
                <c:pt idx="0">
                  <c:v>C</c:v>
                </c:pt>
              </c:strCache>
            </c:strRef>
          </c:tx>
          <c:cat>
            <c:numRef>
              <c:f>Sheet11!$C$63:$K$63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Sheet11!$C$66:$K$66</c:f>
              <c:numCache>
                <c:formatCode>0.0%</c:formatCode>
                <c:ptCount val="9"/>
                <c:pt idx="0">
                  <c:v>0.81477142857142859</c:v>
                </c:pt>
                <c:pt idx="1">
                  <c:v>0.82350274170274174</c:v>
                </c:pt>
                <c:pt idx="2">
                  <c:v>0.82475007215007212</c:v>
                </c:pt>
                <c:pt idx="3">
                  <c:v>0.82537373737373743</c:v>
                </c:pt>
                <c:pt idx="4">
                  <c:v>0.82599740259740262</c:v>
                </c:pt>
                <c:pt idx="5">
                  <c:v>0.82662106782106781</c:v>
                </c:pt>
                <c:pt idx="6">
                  <c:v>0.827244733044733</c:v>
                </c:pt>
                <c:pt idx="7">
                  <c:v>0.827244733044733</c:v>
                </c:pt>
                <c:pt idx="8">
                  <c:v>0.82786839826839831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1E-4359-B131-02E10F6636B4}"/>
            </c:ext>
          </c:extLst>
        </c:ser>
        <c:ser>
          <c:idx val="3"/>
          <c:order val="3"/>
          <c:tx>
            <c:strRef>
              <c:f>Sheet11!$B$67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Sheet11!$C$63:$K$63</c:f>
              <c:numCache>
                <c:formatCode>0.00%</c:formatCode>
                <c:ptCount val="9"/>
                <c:pt idx="0">
                  <c:v>0.999</c:v>
                </c:pt>
                <c:pt idx="1">
                  <c:v>0.97</c:v>
                </c:pt>
                <c:pt idx="2">
                  <c:v>0.96</c:v>
                </c:pt>
                <c:pt idx="3">
                  <c:v>0.95</c:v>
                </c:pt>
                <c:pt idx="4">
                  <c:v>0.94</c:v>
                </c:pt>
                <c:pt idx="5">
                  <c:v>0.93</c:v>
                </c:pt>
                <c:pt idx="6">
                  <c:v>0.92</c:v>
                </c:pt>
                <c:pt idx="7">
                  <c:v>0.91</c:v>
                </c:pt>
                <c:pt idx="8">
                  <c:v>0.9</c:v>
                </c:pt>
              </c:numCache>
            </c:numRef>
          </c:cat>
          <c:val>
            <c:numRef>
              <c:f>Sheet11!$C$67:$K$67</c:f>
              <c:numCache>
                <c:formatCode>0.0%</c:formatCode>
                <c:ptCount val="9"/>
                <c:pt idx="0">
                  <c:v>0.82989347593582885</c:v>
                </c:pt>
                <c:pt idx="1">
                  <c:v>0.83482409982174688</c:v>
                </c:pt>
                <c:pt idx="2">
                  <c:v>0.83544042780748662</c:v>
                </c:pt>
                <c:pt idx="3">
                  <c:v>0.83544042780748662</c:v>
                </c:pt>
                <c:pt idx="4">
                  <c:v>0.83605675579322636</c:v>
                </c:pt>
                <c:pt idx="5">
                  <c:v>0.83605675579322636</c:v>
                </c:pt>
                <c:pt idx="6">
                  <c:v>0.83605675579322636</c:v>
                </c:pt>
                <c:pt idx="7">
                  <c:v>0.8366730837789661</c:v>
                </c:pt>
                <c:pt idx="8">
                  <c:v>0.8366730837789661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91E-4359-B131-02E10F663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05008"/>
        <c:axId val="952007728"/>
      </c:lineChart>
      <c:catAx>
        <c:axId val="952005008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952007728"/>
        <c:crosses val="autoZero"/>
        <c:auto val="1"/>
        <c:lblAlgn val="ctr"/>
        <c:lblOffset val="100"/>
        <c:noMultiLvlLbl val="0"/>
      </c:catAx>
      <c:valAx>
        <c:axId val="9520077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520050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Profit</c:v>
          </c:tx>
          <c:cat>
            <c:strRef>
              <c:f>Sheet11!$N$74:$W$74</c:f>
              <c:strCache>
                <c:ptCount val="10"/>
                <c:pt idx="0">
                  <c:v>Current System</c:v>
                </c:pt>
                <c:pt idx="1">
                  <c:v>99.9%</c:v>
                </c:pt>
                <c:pt idx="2">
                  <c:v>97.0%</c:v>
                </c:pt>
                <c:pt idx="3">
                  <c:v>96.0%</c:v>
                </c:pt>
                <c:pt idx="4">
                  <c:v>95.0%</c:v>
                </c:pt>
                <c:pt idx="5">
                  <c:v>94.0%</c:v>
                </c:pt>
                <c:pt idx="6">
                  <c:v>93.0%</c:v>
                </c:pt>
                <c:pt idx="7">
                  <c:v>92.0%</c:v>
                </c:pt>
                <c:pt idx="8">
                  <c:v>91.0%</c:v>
                </c:pt>
                <c:pt idx="9">
                  <c:v>90.0%</c:v>
                </c:pt>
              </c:strCache>
            </c:strRef>
          </c:cat>
          <c:val>
            <c:numRef>
              <c:f>Sheet11!$N$79:$W$79</c:f>
              <c:numCache>
                <c:formatCode>0.0%</c:formatCode>
                <c:ptCount val="10"/>
                <c:pt idx="0">
                  <c:v>0.51616920827066393</c:v>
                </c:pt>
                <c:pt idx="1">
                  <c:v>0.42370460983268543</c:v>
                </c:pt>
                <c:pt idx="2">
                  <c:v>0.35824310550283761</c:v>
                </c:pt>
                <c:pt idx="3">
                  <c:v>0.35527434241394723</c:v>
                </c:pt>
                <c:pt idx="4">
                  <c:v>0.3482480798140537</c:v>
                </c:pt>
                <c:pt idx="5">
                  <c:v>0.34650952803805857</c:v>
                </c:pt>
                <c:pt idx="6">
                  <c:v>0.3301262319934124</c:v>
                </c:pt>
                <c:pt idx="7">
                  <c:v>0.32514571096440142</c:v>
                </c:pt>
                <c:pt idx="8">
                  <c:v>0.32830185541743218</c:v>
                </c:pt>
                <c:pt idx="9">
                  <c:v>0.32655629552267196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0E-4531-BFE3-685FAA5A1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461984"/>
        <c:axId val="956466880"/>
      </c:lineChart>
      <c:catAx>
        <c:axId val="95646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6466880"/>
        <c:crosses val="autoZero"/>
        <c:auto val="1"/>
        <c:lblAlgn val="ctr"/>
        <c:lblOffset val="100"/>
        <c:noMultiLvlLbl val="0"/>
      </c:catAx>
      <c:valAx>
        <c:axId val="956466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564619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Sheet13!$A$64</c:f>
              <c:strCache>
                <c:ptCount val="1"/>
                <c:pt idx="0">
                  <c:v>Retailer A</c:v>
                </c:pt>
              </c:strCache>
            </c:strRef>
          </c:tx>
          <c:cat>
            <c:strRef>
              <c:f>Sheet13!$X$46:$AG$46</c:f>
              <c:strCache>
                <c:ptCount val="10"/>
                <c:pt idx="0">
                  <c:v>Current System</c:v>
                </c:pt>
                <c:pt idx="1">
                  <c:v>99.90%</c:v>
                </c:pt>
                <c:pt idx="2">
                  <c:v>97.00%</c:v>
                </c:pt>
                <c:pt idx="3">
                  <c:v>96.00%</c:v>
                </c:pt>
                <c:pt idx="4">
                  <c:v>95.00%</c:v>
                </c:pt>
                <c:pt idx="5">
                  <c:v>94.00%</c:v>
                </c:pt>
                <c:pt idx="6">
                  <c:v>93.00%</c:v>
                </c:pt>
                <c:pt idx="7">
                  <c:v>92.00%</c:v>
                </c:pt>
                <c:pt idx="8">
                  <c:v>91.00%</c:v>
                </c:pt>
                <c:pt idx="9">
                  <c:v>90.00%</c:v>
                </c:pt>
              </c:strCache>
            </c:strRef>
          </c:cat>
          <c:val>
            <c:numRef>
              <c:f>Sheet13!$B$64:$K$64</c:f>
              <c:numCache>
                <c:formatCode>0.0%</c:formatCode>
                <c:ptCount val="10"/>
                <c:pt idx="0">
                  <c:v>0.79573699755194949</c:v>
                </c:pt>
                <c:pt idx="1">
                  <c:v>0.66302101920160905</c:v>
                </c:pt>
                <c:pt idx="2">
                  <c:v>0.67789503176292387</c:v>
                </c:pt>
                <c:pt idx="3">
                  <c:v>0.67931680862222066</c:v>
                </c:pt>
                <c:pt idx="4">
                  <c:v>0.67942609754482586</c:v>
                </c:pt>
                <c:pt idx="5">
                  <c:v>0.68008234151317171</c:v>
                </c:pt>
                <c:pt idx="6">
                  <c:v>0.68084787440412275</c:v>
                </c:pt>
                <c:pt idx="7">
                  <c:v>0.70655067809221717</c:v>
                </c:pt>
                <c:pt idx="8">
                  <c:v>0.68161340729507369</c:v>
                </c:pt>
                <c:pt idx="9">
                  <c:v>0.68161340729507369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77-40DD-B97C-8C754D4C6246}"/>
            </c:ext>
          </c:extLst>
        </c:ser>
        <c:ser>
          <c:idx val="1"/>
          <c:order val="1"/>
          <c:tx>
            <c:strRef>
              <c:f>Sheet13!$A$65</c:f>
              <c:strCache>
                <c:ptCount val="1"/>
                <c:pt idx="0">
                  <c:v>Retailer B</c:v>
                </c:pt>
              </c:strCache>
            </c:strRef>
          </c:tx>
          <c:cat>
            <c:strRef>
              <c:f>Sheet13!$X$46:$AG$46</c:f>
              <c:strCache>
                <c:ptCount val="10"/>
                <c:pt idx="0">
                  <c:v>Current System</c:v>
                </c:pt>
                <c:pt idx="1">
                  <c:v>99.90%</c:v>
                </c:pt>
                <c:pt idx="2">
                  <c:v>97.00%</c:v>
                </c:pt>
                <c:pt idx="3">
                  <c:v>96.00%</c:v>
                </c:pt>
                <c:pt idx="4">
                  <c:v>95.00%</c:v>
                </c:pt>
                <c:pt idx="5">
                  <c:v>94.00%</c:v>
                </c:pt>
                <c:pt idx="6">
                  <c:v>93.00%</c:v>
                </c:pt>
                <c:pt idx="7">
                  <c:v>92.00%</c:v>
                </c:pt>
                <c:pt idx="8">
                  <c:v>91.00%</c:v>
                </c:pt>
                <c:pt idx="9">
                  <c:v>90.00%</c:v>
                </c:pt>
              </c:strCache>
            </c:strRef>
          </c:cat>
          <c:val>
            <c:numRef>
              <c:f>Sheet13!$B$65:$K$65</c:f>
              <c:numCache>
                <c:formatCode>0.0%</c:formatCode>
                <c:ptCount val="10"/>
                <c:pt idx="0">
                  <c:v>0.63196500324861971</c:v>
                </c:pt>
                <c:pt idx="1">
                  <c:v>0.66487198741511433</c:v>
                </c:pt>
                <c:pt idx="2">
                  <c:v>0.67430582266790728</c:v>
                </c:pt>
                <c:pt idx="3">
                  <c:v>0.67581513063195464</c:v>
                </c:pt>
                <c:pt idx="4">
                  <c:v>0.67694733176415578</c:v>
                </c:pt>
                <c:pt idx="5">
                  <c:v>0.67713588518007894</c:v>
                </c:pt>
                <c:pt idx="6">
                  <c:v>0.67845663972820314</c:v>
                </c:pt>
                <c:pt idx="7">
                  <c:v>0.67845663972820314</c:v>
                </c:pt>
                <c:pt idx="8">
                  <c:v>0.67845663972820314</c:v>
                </c:pt>
                <c:pt idx="9">
                  <c:v>0.67977739427632744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77-40DD-B97C-8C754D4C6246}"/>
            </c:ext>
          </c:extLst>
        </c:ser>
        <c:ser>
          <c:idx val="2"/>
          <c:order val="2"/>
          <c:tx>
            <c:strRef>
              <c:f>Sheet13!$A$66</c:f>
              <c:strCache>
                <c:ptCount val="1"/>
                <c:pt idx="0">
                  <c:v>Retailer C</c:v>
                </c:pt>
              </c:strCache>
            </c:strRef>
          </c:tx>
          <c:cat>
            <c:strRef>
              <c:f>Sheet13!$X$46:$AG$46</c:f>
              <c:strCache>
                <c:ptCount val="10"/>
                <c:pt idx="0">
                  <c:v>Current System</c:v>
                </c:pt>
                <c:pt idx="1">
                  <c:v>99.90%</c:v>
                </c:pt>
                <c:pt idx="2">
                  <c:v>97.00%</c:v>
                </c:pt>
                <c:pt idx="3">
                  <c:v>96.00%</c:v>
                </c:pt>
                <c:pt idx="4">
                  <c:v>95.00%</c:v>
                </c:pt>
                <c:pt idx="5">
                  <c:v>94.00%</c:v>
                </c:pt>
                <c:pt idx="6">
                  <c:v>93.00%</c:v>
                </c:pt>
                <c:pt idx="7">
                  <c:v>92.00%</c:v>
                </c:pt>
                <c:pt idx="8">
                  <c:v>91.00%</c:v>
                </c:pt>
                <c:pt idx="9">
                  <c:v>90.00%</c:v>
                </c:pt>
              </c:strCache>
            </c:strRef>
          </c:cat>
          <c:val>
            <c:numRef>
              <c:f>Sheet13!$B$66:$K$66</c:f>
              <c:numCache>
                <c:formatCode>0.0%</c:formatCode>
                <c:ptCount val="10"/>
                <c:pt idx="0">
                  <c:v>0.77444867722611344</c:v>
                </c:pt>
                <c:pt idx="1">
                  <c:v>0.62733937149036667</c:v>
                </c:pt>
                <c:pt idx="2">
                  <c:v>0.64757508167083477</c:v>
                </c:pt>
                <c:pt idx="3">
                  <c:v>0.65043671652510393</c:v>
                </c:pt>
                <c:pt idx="4">
                  <c:v>0.65166326775165517</c:v>
                </c:pt>
                <c:pt idx="5">
                  <c:v>0.65309408517878986</c:v>
                </c:pt>
                <c:pt idx="6">
                  <c:v>0.65452490260592444</c:v>
                </c:pt>
                <c:pt idx="7">
                  <c:v>0.65575145383247568</c:v>
                </c:pt>
                <c:pt idx="8">
                  <c:v>0.65595572003305902</c:v>
                </c:pt>
                <c:pt idx="9">
                  <c:v>0.65718227125961026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77-40DD-B97C-8C754D4C6246}"/>
            </c:ext>
          </c:extLst>
        </c:ser>
        <c:ser>
          <c:idx val="3"/>
          <c:order val="3"/>
          <c:tx>
            <c:strRef>
              <c:f>Sheet13!$A$67</c:f>
              <c:strCache>
                <c:ptCount val="1"/>
                <c:pt idx="0">
                  <c:v>Retailer D</c:v>
                </c:pt>
              </c:strCache>
            </c:strRef>
          </c:tx>
          <c:cat>
            <c:strRef>
              <c:f>Sheet13!$X$46:$AG$46</c:f>
              <c:strCache>
                <c:ptCount val="10"/>
                <c:pt idx="0">
                  <c:v>Current System</c:v>
                </c:pt>
                <c:pt idx="1">
                  <c:v>99.90%</c:v>
                </c:pt>
                <c:pt idx="2">
                  <c:v>97.00%</c:v>
                </c:pt>
                <c:pt idx="3">
                  <c:v>96.00%</c:v>
                </c:pt>
                <c:pt idx="4">
                  <c:v>95.00%</c:v>
                </c:pt>
                <c:pt idx="5">
                  <c:v>94.00%</c:v>
                </c:pt>
                <c:pt idx="6">
                  <c:v>93.00%</c:v>
                </c:pt>
                <c:pt idx="7">
                  <c:v>92.00%</c:v>
                </c:pt>
                <c:pt idx="8">
                  <c:v>91.00%</c:v>
                </c:pt>
                <c:pt idx="9">
                  <c:v>90.00%</c:v>
                </c:pt>
              </c:strCache>
            </c:strRef>
          </c:cat>
          <c:val>
            <c:numRef>
              <c:f>Sheet13!$B$67:$K$67</c:f>
              <c:numCache>
                <c:formatCode>0.0%</c:formatCode>
                <c:ptCount val="10"/>
                <c:pt idx="0">
                  <c:v>0.84283636363636361</c:v>
                </c:pt>
                <c:pt idx="1">
                  <c:v>0.66222473635355628</c:v>
                </c:pt>
                <c:pt idx="2">
                  <c:v>0.67293102139458516</c:v>
                </c:pt>
                <c:pt idx="3">
                  <c:v>0.67434500567551814</c:v>
                </c:pt>
                <c:pt idx="4">
                  <c:v>0.67434500567551814</c:v>
                </c:pt>
                <c:pt idx="5">
                  <c:v>0.67575898995645123</c:v>
                </c:pt>
                <c:pt idx="6">
                  <c:v>0.67575898995645123</c:v>
                </c:pt>
                <c:pt idx="7">
                  <c:v>0.67596085302526299</c:v>
                </c:pt>
                <c:pt idx="8">
                  <c:v>0.67717297423738421</c:v>
                </c:pt>
                <c:pt idx="9">
                  <c:v>0.67717297423738421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677-40DD-B97C-8C754D4C6246}"/>
            </c:ext>
          </c:extLst>
        </c:ser>
        <c:ser>
          <c:idx val="4"/>
          <c:order val="4"/>
          <c:tx>
            <c:strRef>
              <c:f>Sheet13!$W$51</c:f>
              <c:strCache>
                <c:ptCount val="1"/>
                <c:pt idx="0">
                  <c:v>Supplier</c:v>
                </c:pt>
              </c:strCache>
            </c:strRef>
          </c:tx>
          <c:cat>
            <c:strRef>
              <c:f>Sheet13!$X$46:$AG$46</c:f>
              <c:strCache>
                <c:ptCount val="10"/>
                <c:pt idx="0">
                  <c:v>Current System</c:v>
                </c:pt>
                <c:pt idx="1">
                  <c:v>99.90%</c:v>
                </c:pt>
                <c:pt idx="2">
                  <c:v>97.00%</c:v>
                </c:pt>
                <c:pt idx="3">
                  <c:v>96.00%</c:v>
                </c:pt>
                <c:pt idx="4">
                  <c:v>95.00%</c:v>
                </c:pt>
                <c:pt idx="5">
                  <c:v>94.00%</c:v>
                </c:pt>
                <c:pt idx="6">
                  <c:v>93.00%</c:v>
                </c:pt>
                <c:pt idx="7">
                  <c:v>92.00%</c:v>
                </c:pt>
                <c:pt idx="8">
                  <c:v>91.00%</c:v>
                </c:pt>
                <c:pt idx="9">
                  <c:v>90.00%</c:v>
                </c:pt>
              </c:strCache>
            </c:strRef>
          </c:cat>
          <c:val>
            <c:numRef>
              <c:f>Sheet13!$X$51:$AG$51</c:f>
              <c:numCache>
                <c:formatCode>0.0%</c:formatCode>
                <c:ptCount val="10"/>
                <c:pt idx="0">
                  <c:v>0.52056855800171309</c:v>
                </c:pt>
                <c:pt idx="1">
                  <c:v>0.70706581964487347</c:v>
                </c:pt>
                <c:pt idx="2">
                  <c:v>0.67374975561553829</c:v>
                </c:pt>
                <c:pt idx="3">
                  <c:v>0.67223482698397807</c:v>
                </c:pt>
                <c:pt idx="4">
                  <c:v>0.66866172608273233</c:v>
                </c:pt>
                <c:pt idx="5">
                  <c:v>0.66777474855817365</c:v>
                </c:pt>
                <c:pt idx="6">
                  <c:v>0.65944183135453649</c:v>
                </c:pt>
                <c:pt idx="7">
                  <c:v>0.6569084685076878</c:v>
                </c:pt>
                <c:pt idx="8">
                  <c:v>0.6585116118776706</c:v>
                </c:pt>
                <c:pt idx="9">
                  <c:v>0.6576231469028031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677-40DD-B97C-8C754D4C6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466336"/>
        <c:axId val="956465792"/>
      </c:lineChart>
      <c:catAx>
        <c:axId val="95646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6465792"/>
        <c:crosses val="autoZero"/>
        <c:auto val="1"/>
        <c:lblAlgn val="ctr"/>
        <c:lblOffset val="100"/>
        <c:noMultiLvlLbl val="0"/>
      </c:catAx>
      <c:valAx>
        <c:axId val="9564657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564663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NL3SPNCC!$A$2</c:f>
              <c:strCache>
                <c:ptCount val="1"/>
                <c:pt idx="0">
                  <c:v>On hand inventory</c:v>
                </c:pt>
              </c:strCache>
            </c:strRef>
          </c:tx>
          <c:cat>
            <c:strRef>
              <c:f>NL3SPNCC!$B$1:$M$1</c:f>
              <c:strCache>
                <c:ptCount val="12"/>
                <c:pt idx="0">
                  <c:v>Jan'14</c:v>
                </c:pt>
                <c:pt idx="1">
                  <c:v>Feb'14</c:v>
                </c:pt>
                <c:pt idx="2">
                  <c:v>Mar'14</c:v>
                </c:pt>
                <c:pt idx="3">
                  <c:v>Apr'14</c:v>
                </c:pt>
                <c:pt idx="4">
                  <c:v>May'14</c:v>
                </c:pt>
                <c:pt idx="5">
                  <c:v>Jun'14</c:v>
                </c:pt>
                <c:pt idx="6">
                  <c:v>Jul'14</c:v>
                </c:pt>
                <c:pt idx="7">
                  <c:v>Aug'14</c:v>
                </c:pt>
                <c:pt idx="8">
                  <c:v>Sep'14</c:v>
                </c:pt>
                <c:pt idx="9">
                  <c:v>Oct'14</c:v>
                </c:pt>
                <c:pt idx="10">
                  <c:v>Nov'14</c:v>
                </c:pt>
                <c:pt idx="11">
                  <c:v>Dec'14</c:v>
                </c:pt>
              </c:strCache>
            </c:strRef>
          </c:cat>
          <c:val>
            <c:numRef>
              <c:f>NL3SPNCC!$B$2:$M$2</c:f>
              <c:numCache>
                <c:formatCode>General</c:formatCode>
                <c:ptCount val="12"/>
                <c:pt idx="0">
                  <c:v>14581</c:v>
                </c:pt>
                <c:pt idx="1">
                  <c:v>14460</c:v>
                </c:pt>
                <c:pt idx="2">
                  <c:v>16246</c:v>
                </c:pt>
                <c:pt idx="3">
                  <c:v>16036</c:v>
                </c:pt>
                <c:pt idx="4">
                  <c:v>19941</c:v>
                </c:pt>
                <c:pt idx="5">
                  <c:v>16907</c:v>
                </c:pt>
                <c:pt idx="6">
                  <c:v>20885</c:v>
                </c:pt>
                <c:pt idx="7">
                  <c:v>18013</c:v>
                </c:pt>
                <c:pt idx="8">
                  <c:v>14529</c:v>
                </c:pt>
                <c:pt idx="9">
                  <c:v>18883</c:v>
                </c:pt>
                <c:pt idx="10">
                  <c:v>18250</c:v>
                </c:pt>
                <c:pt idx="11">
                  <c:v>15043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80-40A6-9FED-5D338EA92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994464"/>
        <c:axId val="950998816"/>
      </c:lineChart>
      <c:catAx>
        <c:axId val="95099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0998816"/>
        <c:crosses val="autoZero"/>
        <c:auto val="1"/>
        <c:lblAlgn val="ctr"/>
        <c:lblOffset val="100"/>
        <c:noMultiLvlLbl val="0"/>
      </c:catAx>
      <c:valAx>
        <c:axId val="95099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99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Actual!$B$14:$B$71</c:f>
              <c:numCache>
                <c:formatCode>General</c:formatCode>
                <c:ptCount val="58"/>
                <c:pt idx="0">
                  <c:v>662</c:v>
                </c:pt>
                <c:pt idx="1">
                  <c:v>669</c:v>
                </c:pt>
                <c:pt idx="2">
                  <c:v>685</c:v>
                </c:pt>
                <c:pt idx="3">
                  <c:v>685</c:v>
                </c:pt>
                <c:pt idx="4">
                  <c:v>688</c:v>
                </c:pt>
                <c:pt idx="5">
                  <c:v>711</c:v>
                </c:pt>
                <c:pt idx="6">
                  <c:v>716</c:v>
                </c:pt>
                <c:pt idx="7">
                  <c:v>717</c:v>
                </c:pt>
                <c:pt idx="8">
                  <c:v>726</c:v>
                </c:pt>
                <c:pt idx="9">
                  <c:v>738</c:v>
                </c:pt>
                <c:pt idx="10">
                  <c:v>750</c:v>
                </c:pt>
                <c:pt idx="11">
                  <c:v>767</c:v>
                </c:pt>
                <c:pt idx="12">
                  <c:v>783</c:v>
                </c:pt>
                <c:pt idx="13">
                  <c:v>805</c:v>
                </c:pt>
                <c:pt idx="14">
                  <c:v>841</c:v>
                </c:pt>
                <c:pt idx="15">
                  <c:v>845</c:v>
                </c:pt>
                <c:pt idx="16">
                  <c:v>847</c:v>
                </c:pt>
                <c:pt idx="17">
                  <c:v>853</c:v>
                </c:pt>
                <c:pt idx="18">
                  <c:v>860</c:v>
                </c:pt>
                <c:pt idx="19">
                  <c:v>862</c:v>
                </c:pt>
                <c:pt idx="20">
                  <c:v>875</c:v>
                </c:pt>
                <c:pt idx="21">
                  <c:v>908</c:v>
                </c:pt>
                <c:pt idx="22">
                  <c:v>989</c:v>
                </c:pt>
                <c:pt idx="23">
                  <c:v>1013</c:v>
                </c:pt>
                <c:pt idx="24">
                  <c:v>1064</c:v>
                </c:pt>
                <c:pt idx="25">
                  <c:v>1100</c:v>
                </c:pt>
                <c:pt idx="26">
                  <c:v>1128</c:v>
                </c:pt>
                <c:pt idx="27">
                  <c:v>1153</c:v>
                </c:pt>
                <c:pt idx="28">
                  <c:v>1178</c:v>
                </c:pt>
                <c:pt idx="29">
                  <c:v>1186</c:v>
                </c:pt>
                <c:pt idx="30">
                  <c:v>1203</c:v>
                </c:pt>
                <c:pt idx="31">
                  <c:v>1210</c:v>
                </c:pt>
                <c:pt idx="32">
                  <c:v>1211</c:v>
                </c:pt>
                <c:pt idx="33">
                  <c:v>1215</c:v>
                </c:pt>
                <c:pt idx="34">
                  <c:v>1229</c:v>
                </c:pt>
                <c:pt idx="35">
                  <c:v>1249</c:v>
                </c:pt>
                <c:pt idx="36">
                  <c:v>1262</c:v>
                </c:pt>
                <c:pt idx="37">
                  <c:v>1274</c:v>
                </c:pt>
                <c:pt idx="38">
                  <c:v>1285</c:v>
                </c:pt>
                <c:pt idx="39">
                  <c:v>1293</c:v>
                </c:pt>
                <c:pt idx="40">
                  <c:v>1366</c:v>
                </c:pt>
                <c:pt idx="41">
                  <c:v>1385</c:v>
                </c:pt>
                <c:pt idx="42">
                  <c:v>1390</c:v>
                </c:pt>
                <c:pt idx="43">
                  <c:v>1423</c:v>
                </c:pt>
                <c:pt idx="44">
                  <c:v>1519</c:v>
                </c:pt>
                <c:pt idx="45">
                  <c:v>1520</c:v>
                </c:pt>
                <c:pt idx="46">
                  <c:v>1598</c:v>
                </c:pt>
                <c:pt idx="47">
                  <c:v>1699</c:v>
                </c:pt>
                <c:pt idx="48">
                  <c:v>1707</c:v>
                </c:pt>
                <c:pt idx="49">
                  <c:v>1767</c:v>
                </c:pt>
                <c:pt idx="50">
                  <c:v>1768</c:v>
                </c:pt>
                <c:pt idx="51">
                  <c:v>1859</c:v>
                </c:pt>
                <c:pt idx="52">
                  <c:v>1957</c:v>
                </c:pt>
                <c:pt idx="53">
                  <c:v>1985</c:v>
                </c:pt>
                <c:pt idx="54">
                  <c:v>1999</c:v>
                </c:pt>
                <c:pt idx="55">
                  <c:v>2076</c:v>
                </c:pt>
                <c:pt idx="56">
                  <c:v>2103</c:v>
                </c:pt>
                <c:pt idx="57">
                  <c:v>2342</c:v>
                </c:pt>
              </c:numCache>
            </c:numRef>
          </c:xVal>
          <c:yVal>
            <c:numRef>
              <c:f>Actual!$C$14:$C$71</c:f>
              <c:numCache>
                <c:formatCode>General</c:formatCode>
                <c:ptCount val="58"/>
                <c:pt idx="0">
                  <c:v>1.7241379310344827E-2</c:v>
                </c:pt>
                <c:pt idx="1">
                  <c:v>3.4482758620689655E-2</c:v>
                </c:pt>
                <c:pt idx="2">
                  <c:v>5.1724137931034482E-2</c:v>
                </c:pt>
                <c:pt idx="3">
                  <c:v>6.8965517241379309E-2</c:v>
                </c:pt>
                <c:pt idx="4">
                  <c:v>8.6206896551724144E-2</c:v>
                </c:pt>
                <c:pt idx="5">
                  <c:v>0.10344827586206898</c:v>
                </c:pt>
                <c:pt idx="6">
                  <c:v>0.12068965517241381</c:v>
                </c:pt>
                <c:pt idx="7">
                  <c:v>0.13793103448275865</c:v>
                </c:pt>
                <c:pt idx="8">
                  <c:v>0.15517241379310348</c:v>
                </c:pt>
                <c:pt idx="9">
                  <c:v>0.17241379310344832</c:v>
                </c:pt>
                <c:pt idx="10">
                  <c:v>0.18965517241379315</c:v>
                </c:pt>
                <c:pt idx="11">
                  <c:v>0.20689655172413798</c:v>
                </c:pt>
                <c:pt idx="12">
                  <c:v>0.22413793103448282</c:v>
                </c:pt>
                <c:pt idx="13">
                  <c:v>0.24137931034482765</c:v>
                </c:pt>
                <c:pt idx="14">
                  <c:v>0.25862068965517249</c:v>
                </c:pt>
                <c:pt idx="15">
                  <c:v>0.27586206896551729</c:v>
                </c:pt>
                <c:pt idx="16">
                  <c:v>0.2931034482758621</c:v>
                </c:pt>
                <c:pt idx="17">
                  <c:v>0.31034482758620691</c:v>
                </c:pt>
                <c:pt idx="18">
                  <c:v>0.32758620689655171</c:v>
                </c:pt>
                <c:pt idx="19">
                  <c:v>0.34482758620689652</c:v>
                </c:pt>
                <c:pt idx="20">
                  <c:v>0.36206896551724133</c:v>
                </c:pt>
                <c:pt idx="21">
                  <c:v>0.37931034482758613</c:v>
                </c:pt>
                <c:pt idx="22">
                  <c:v>0.39655172413793094</c:v>
                </c:pt>
                <c:pt idx="23">
                  <c:v>0.41379310344827575</c:v>
                </c:pt>
                <c:pt idx="24">
                  <c:v>0.43103448275862055</c:v>
                </c:pt>
                <c:pt idx="25">
                  <c:v>0.44827586206896536</c:v>
                </c:pt>
                <c:pt idx="26">
                  <c:v>0.46551724137931016</c:v>
                </c:pt>
                <c:pt idx="27">
                  <c:v>0.48275862068965497</c:v>
                </c:pt>
                <c:pt idx="28">
                  <c:v>0.49999999999999978</c:v>
                </c:pt>
                <c:pt idx="29">
                  <c:v>0.51724137931034464</c:v>
                </c:pt>
                <c:pt idx="30">
                  <c:v>0.5344827586206895</c:v>
                </c:pt>
                <c:pt idx="31">
                  <c:v>0.55172413793103436</c:v>
                </c:pt>
                <c:pt idx="32">
                  <c:v>0.56896551724137923</c:v>
                </c:pt>
                <c:pt idx="33">
                  <c:v>0.58620689655172409</c:v>
                </c:pt>
                <c:pt idx="34">
                  <c:v>0.60344827586206895</c:v>
                </c:pt>
                <c:pt idx="35">
                  <c:v>0.62068965517241381</c:v>
                </c:pt>
                <c:pt idx="36">
                  <c:v>0.63793103448275867</c:v>
                </c:pt>
                <c:pt idx="37">
                  <c:v>0.65517241379310354</c:v>
                </c:pt>
                <c:pt idx="38">
                  <c:v>0.6724137931034484</c:v>
                </c:pt>
                <c:pt idx="39">
                  <c:v>0.68965517241379326</c:v>
                </c:pt>
                <c:pt idx="40">
                  <c:v>0.70689655172413812</c:v>
                </c:pt>
                <c:pt idx="41">
                  <c:v>0.72413793103448298</c:v>
                </c:pt>
                <c:pt idx="42">
                  <c:v>0.74137931034482785</c:v>
                </c:pt>
                <c:pt idx="43">
                  <c:v>0.75862068965517271</c:v>
                </c:pt>
                <c:pt idx="44">
                  <c:v>0.77586206896551757</c:v>
                </c:pt>
                <c:pt idx="45">
                  <c:v>0.79310344827586243</c:v>
                </c:pt>
                <c:pt idx="46">
                  <c:v>0.81034482758620729</c:v>
                </c:pt>
                <c:pt idx="47">
                  <c:v>0.82758620689655216</c:v>
                </c:pt>
                <c:pt idx="48">
                  <c:v>0.84482758620689702</c:v>
                </c:pt>
                <c:pt idx="49">
                  <c:v>0.86206896551724188</c:v>
                </c:pt>
                <c:pt idx="50">
                  <c:v>0.87931034482758674</c:v>
                </c:pt>
                <c:pt idx="51">
                  <c:v>0.8965517241379316</c:v>
                </c:pt>
                <c:pt idx="52">
                  <c:v>0.91379310344827647</c:v>
                </c:pt>
                <c:pt idx="53">
                  <c:v>0.93103448275862133</c:v>
                </c:pt>
                <c:pt idx="54">
                  <c:v>0.94827586206896619</c:v>
                </c:pt>
                <c:pt idx="55">
                  <c:v>0.96551724137931105</c:v>
                </c:pt>
                <c:pt idx="56">
                  <c:v>0.98275862068965592</c:v>
                </c:pt>
                <c:pt idx="57">
                  <c:v>1.0000000000000007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B4-4C1E-B003-6333D3B8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990656"/>
        <c:axId val="950995008"/>
      </c:scatterChart>
      <c:scatterChart>
        <c:scatterStyle val="smoothMarker"/>
        <c:varyColors val="0"/>
        <c:ser>
          <c:idx val="1"/>
          <c:order val="1"/>
          <c:marker>
            <c:symbol val="none"/>
          </c:marker>
          <c:xVal>
            <c:numRef>
              <c:f>Actual!$B$14:$B$71</c:f>
              <c:numCache>
                <c:formatCode>General</c:formatCode>
                <c:ptCount val="58"/>
                <c:pt idx="0">
                  <c:v>662</c:v>
                </c:pt>
                <c:pt idx="1">
                  <c:v>669</c:v>
                </c:pt>
                <c:pt idx="2">
                  <c:v>685</c:v>
                </c:pt>
                <c:pt idx="3">
                  <c:v>685</c:v>
                </c:pt>
                <c:pt idx="4">
                  <c:v>688</c:v>
                </c:pt>
                <c:pt idx="5">
                  <c:v>711</c:v>
                </c:pt>
                <c:pt idx="6">
                  <c:v>716</c:v>
                </c:pt>
                <c:pt idx="7">
                  <c:v>717</c:v>
                </c:pt>
                <c:pt idx="8">
                  <c:v>726</c:v>
                </c:pt>
                <c:pt idx="9">
                  <c:v>738</c:v>
                </c:pt>
                <c:pt idx="10">
                  <c:v>750</c:v>
                </c:pt>
                <c:pt idx="11">
                  <c:v>767</c:v>
                </c:pt>
                <c:pt idx="12">
                  <c:v>783</c:v>
                </c:pt>
                <c:pt idx="13">
                  <c:v>805</c:v>
                </c:pt>
                <c:pt idx="14">
                  <c:v>841</c:v>
                </c:pt>
                <c:pt idx="15">
                  <c:v>845</c:v>
                </c:pt>
                <c:pt idx="16">
                  <c:v>847</c:v>
                </c:pt>
                <c:pt idx="17">
                  <c:v>853</c:v>
                </c:pt>
                <c:pt idx="18">
                  <c:v>860</c:v>
                </c:pt>
                <c:pt idx="19">
                  <c:v>862</c:v>
                </c:pt>
                <c:pt idx="20">
                  <c:v>875</c:v>
                </c:pt>
                <c:pt idx="21">
                  <c:v>908</c:v>
                </c:pt>
                <c:pt idx="22">
                  <c:v>989</c:v>
                </c:pt>
                <c:pt idx="23">
                  <c:v>1013</c:v>
                </c:pt>
                <c:pt idx="24">
                  <c:v>1064</c:v>
                </c:pt>
                <c:pt idx="25">
                  <c:v>1100</c:v>
                </c:pt>
                <c:pt idx="26">
                  <c:v>1128</c:v>
                </c:pt>
                <c:pt idx="27">
                  <c:v>1153</c:v>
                </c:pt>
                <c:pt idx="28">
                  <c:v>1178</c:v>
                </c:pt>
                <c:pt idx="29">
                  <c:v>1186</c:v>
                </c:pt>
                <c:pt idx="30">
                  <c:v>1203</c:v>
                </c:pt>
                <c:pt idx="31">
                  <c:v>1210</c:v>
                </c:pt>
                <c:pt idx="32">
                  <c:v>1211</c:v>
                </c:pt>
                <c:pt idx="33">
                  <c:v>1215</c:v>
                </c:pt>
                <c:pt idx="34">
                  <c:v>1229</c:v>
                </c:pt>
                <c:pt idx="35">
                  <c:v>1249</c:v>
                </c:pt>
                <c:pt idx="36">
                  <c:v>1262</c:v>
                </c:pt>
                <c:pt idx="37">
                  <c:v>1274</c:v>
                </c:pt>
                <c:pt idx="38">
                  <c:v>1285</c:v>
                </c:pt>
                <c:pt idx="39">
                  <c:v>1293</c:v>
                </c:pt>
                <c:pt idx="40">
                  <c:v>1366</c:v>
                </c:pt>
                <c:pt idx="41">
                  <c:v>1385</c:v>
                </c:pt>
                <c:pt idx="42">
                  <c:v>1390</c:v>
                </c:pt>
                <c:pt idx="43">
                  <c:v>1423</c:v>
                </c:pt>
                <c:pt idx="44">
                  <c:v>1519</c:v>
                </c:pt>
                <c:pt idx="45">
                  <c:v>1520</c:v>
                </c:pt>
                <c:pt idx="46">
                  <c:v>1598</c:v>
                </c:pt>
                <c:pt idx="47">
                  <c:v>1699</c:v>
                </c:pt>
                <c:pt idx="48">
                  <c:v>1707</c:v>
                </c:pt>
                <c:pt idx="49">
                  <c:v>1767</c:v>
                </c:pt>
                <c:pt idx="50">
                  <c:v>1768</c:v>
                </c:pt>
                <c:pt idx="51">
                  <c:v>1859</c:v>
                </c:pt>
                <c:pt idx="52">
                  <c:v>1957</c:v>
                </c:pt>
                <c:pt idx="53">
                  <c:v>1985</c:v>
                </c:pt>
                <c:pt idx="54">
                  <c:v>1999</c:v>
                </c:pt>
                <c:pt idx="55">
                  <c:v>2076</c:v>
                </c:pt>
                <c:pt idx="56">
                  <c:v>2103</c:v>
                </c:pt>
                <c:pt idx="57">
                  <c:v>2342</c:v>
                </c:pt>
              </c:numCache>
            </c:numRef>
          </c:xVal>
          <c:yVal>
            <c:numRef>
              <c:f>Actual!$D$14:$D$71</c:f>
              <c:numCache>
                <c:formatCode>General</c:formatCode>
                <c:ptCount val="58"/>
                <c:pt idx="0">
                  <c:v>0.12951244143426288</c:v>
                </c:pt>
                <c:pt idx="1">
                  <c:v>0.13262689900227351</c:v>
                </c:pt>
                <c:pt idx="2">
                  <c:v>0.13993820399984305</c:v>
                </c:pt>
                <c:pt idx="3">
                  <c:v>0.13993820399984305</c:v>
                </c:pt>
                <c:pt idx="4">
                  <c:v>0.14133899994166788</c:v>
                </c:pt>
                <c:pt idx="5">
                  <c:v>0.15239371005386537</c:v>
                </c:pt>
                <c:pt idx="6">
                  <c:v>0.1548708712669721</c:v>
                </c:pt>
                <c:pt idx="7">
                  <c:v>0.15536947746118326</c:v>
                </c:pt>
                <c:pt idx="8">
                  <c:v>0.15990455496635977</c:v>
                </c:pt>
                <c:pt idx="9">
                  <c:v>0.16608465965631791</c:v>
                </c:pt>
                <c:pt idx="10">
                  <c:v>0.17241701001950749</c:v>
                </c:pt>
                <c:pt idx="11">
                  <c:v>0.18164776155783521</c:v>
                </c:pt>
                <c:pt idx="12">
                  <c:v>0.19061253662304148</c:v>
                </c:pt>
                <c:pt idx="13">
                  <c:v>0.20337377429959871</c:v>
                </c:pt>
                <c:pt idx="14">
                  <c:v>0.2253222585797747</c:v>
                </c:pt>
                <c:pt idx="15">
                  <c:v>0.22784113378288584</c:v>
                </c:pt>
                <c:pt idx="16">
                  <c:v>0.22910648933190883</c:v>
                </c:pt>
                <c:pt idx="17">
                  <c:v>0.23292610861093013</c:v>
                </c:pt>
                <c:pt idx="18">
                  <c:v>0.23742668920718005</c:v>
                </c:pt>
                <c:pt idx="19">
                  <c:v>0.23872128338789481</c:v>
                </c:pt>
                <c:pt idx="20">
                  <c:v>0.2472295394598964</c:v>
                </c:pt>
                <c:pt idx="21">
                  <c:v>0.2695355889971644</c:v>
                </c:pt>
                <c:pt idx="22">
                  <c:v>0.32822637775851715</c:v>
                </c:pt>
                <c:pt idx="23">
                  <c:v>0.34656067011989272</c:v>
                </c:pt>
                <c:pt idx="24">
                  <c:v>0.3866878801861966</c:v>
                </c:pt>
                <c:pt idx="25">
                  <c:v>0.41579131627080707</c:v>
                </c:pt>
                <c:pt idx="26">
                  <c:v>0.43876014432812965</c:v>
                </c:pt>
                <c:pt idx="27">
                  <c:v>0.4594462759240856</c:v>
                </c:pt>
                <c:pt idx="28">
                  <c:v>0.48024281065651769</c:v>
                </c:pt>
                <c:pt idx="29">
                  <c:v>0.48691181166565606</c:v>
                </c:pt>
                <c:pt idx="30">
                  <c:v>0.50109327425354011</c:v>
                </c:pt>
                <c:pt idx="31">
                  <c:v>0.50693332001752656</c:v>
                </c:pt>
                <c:pt idx="32">
                  <c:v>0.50776752016546856</c:v>
                </c:pt>
                <c:pt idx="33">
                  <c:v>0.51110394459004693</c:v>
                </c:pt>
                <c:pt idx="34">
                  <c:v>0.522773782480214</c:v>
                </c:pt>
                <c:pt idx="35">
                  <c:v>0.53940869208559494</c:v>
                </c:pt>
                <c:pt idx="36">
                  <c:v>0.55018634211887507</c:v>
                </c:pt>
                <c:pt idx="37">
                  <c:v>0.56010237364683924</c:v>
                </c:pt>
                <c:pt idx="38">
                  <c:v>0.56915922086249671</c:v>
                </c:pt>
                <c:pt idx="39">
                  <c:v>0.57572352815441363</c:v>
                </c:pt>
                <c:pt idx="40">
                  <c:v>0.63444005111772872</c:v>
                </c:pt>
                <c:pt idx="41">
                  <c:v>0.64927821039383415</c:v>
                </c:pt>
                <c:pt idx="42">
                  <c:v>0.65314651645979771</c:v>
                </c:pt>
                <c:pt idx="43">
                  <c:v>0.67826231615495902</c:v>
                </c:pt>
                <c:pt idx="44">
                  <c:v>0.74653261901855694</c:v>
                </c:pt>
                <c:pt idx="45">
                  <c:v>0.74720159904806016</c:v>
                </c:pt>
                <c:pt idx="46">
                  <c:v>0.7964018261714898</c:v>
                </c:pt>
                <c:pt idx="47">
                  <c:v>0.85084571095440453</c:v>
                </c:pt>
                <c:pt idx="48">
                  <c:v>0.8546982209348678</c:v>
                </c:pt>
                <c:pt idx="49">
                  <c:v>0.88145300903566148</c:v>
                </c:pt>
                <c:pt idx="50">
                  <c:v>0.88186727642072849</c:v>
                </c:pt>
                <c:pt idx="51">
                  <c:v>0.91538606317571503</c:v>
                </c:pt>
                <c:pt idx="52">
                  <c:v>0.94290587924720082</c:v>
                </c:pt>
                <c:pt idx="53">
                  <c:v>0.94931037997565137</c:v>
                </c:pt>
                <c:pt idx="54">
                  <c:v>0.95229079277835094</c:v>
                </c:pt>
                <c:pt idx="55">
                  <c:v>0.96626419555946086</c:v>
                </c:pt>
                <c:pt idx="56">
                  <c:v>0.97028420235114299</c:v>
                </c:pt>
                <c:pt idx="57">
                  <c:v>0.99145644614058059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1B4-4C1E-B003-6333D3B8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990656"/>
        <c:axId val="950995008"/>
      </c:scatterChart>
      <c:valAx>
        <c:axId val="9509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995008"/>
        <c:crosses val="autoZero"/>
        <c:crossBetween val="midCat"/>
      </c:valAx>
      <c:valAx>
        <c:axId val="95099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9906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Actual!$Z$13:$Z$94</c:f>
              <c:numCache>
                <c:formatCode>General</c:formatCode>
                <c:ptCount val="82"/>
                <c:pt idx="0">
                  <c:v>1767</c:v>
                </c:pt>
                <c:pt idx="1">
                  <c:v>1366</c:v>
                </c:pt>
                <c:pt idx="2">
                  <c:v>662</c:v>
                </c:pt>
                <c:pt idx="3">
                  <c:v>1013</c:v>
                </c:pt>
                <c:pt idx="4">
                  <c:v>908</c:v>
                </c:pt>
                <c:pt idx="5">
                  <c:v>1699</c:v>
                </c:pt>
                <c:pt idx="6">
                  <c:v>1985</c:v>
                </c:pt>
                <c:pt idx="7">
                  <c:v>1293</c:v>
                </c:pt>
                <c:pt idx="8">
                  <c:v>1210</c:v>
                </c:pt>
                <c:pt idx="9">
                  <c:v>2076</c:v>
                </c:pt>
                <c:pt idx="10">
                  <c:v>1229</c:v>
                </c:pt>
                <c:pt idx="11">
                  <c:v>716</c:v>
                </c:pt>
                <c:pt idx="12">
                  <c:v>1999</c:v>
                </c:pt>
                <c:pt idx="13">
                  <c:v>1153</c:v>
                </c:pt>
                <c:pt idx="14">
                  <c:v>860</c:v>
                </c:pt>
                <c:pt idx="15">
                  <c:v>1390</c:v>
                </c:pt>
                <c:pt idx="16">
                  <c:v>1768</c:v>
                </c:pt>
                <c:pt idx="17">
                  <c:v>1186</c:v>
                </c:pt>
                <c:pt idx="18">
                  <c:v>1957</c:v>
                </c:pt>
                <c:pt idx="19">
                  <c:v>1064</c:v>
                </c:pt>
                <c:pt idx="20">
                  <c:v>717</c:v>
                </c:pt>
                <c:pt idx="21">
                  <c:v>1423</c:v>
                </c:pt>
                <c:pt idx="22">
                  <c:v>1249</c:v>
                </c:pt>
                <c:pt idx="23">
                  <c:v>1598</c:v>
                </c:pt>
                <c:pt idx="24">
                  <c:v>1262</c:v>
                </c:pt>
                <c:pt idx="25">
                  <c:v>2342</c:v>
                </c:pt>
                <c:pt idx="26">
                  <c:v>1211</c:v>
                </c:pt>
                <c:pt idx="27">
                  <c:v>853</c:v>
                </c:pt>
                <c:pt idx="28">
                  <c:v>688</c:v>
                </c:pt>
                <c:pt idx="29">
                  <c:v>1859</c:v>
                </c:pt>
                <c:pt idx="30">
                  <c:v>1520</c:v>
                </c:pt>
                <c:pt idx="31">
                  <c:v>1178</c:v>
                </c:pt>
                <c:pt idx="32">
                  <c:v>847</c:v>
                </c:pt>
                <c:pt idx="33">
                  <c:v>1285</c:v>
                </c:pt>
                <c:pt idx="34">
                  <c:v>1385</c:v>
                </c:pt>
                <c:pt idx="35">
                  <c:v>989</c:v>
                </c:pt>
                <c:pt idx="36">
                  <c:v>1100</c:v>
                </c:pt>
                <c:pt idx="37">
                  <c:v>711</c:v>
                </c:pt>
                <c:pt idx="38">
                  <c:v>2103</c:v>
                </c:pt>
                <c:pt idx="39">
                  <c:v>805</c:v>
                </c:pt>
                <c:pt idx="40">
                  <c:v>738</c:v>
                </c:pt>
                <c:pt idx="41">
                  <c:v>685</c:v>
                </c:pt>
                <c:pt idx="42">
                  <c:v>1128</c:v>
                </c:pt>
                <c:pt idx="43">
                  <c:v>841</c:v>
                </c:pt>
                <c:pt idx="44">
                  <c:v>767</c:v>
                </c:pt>
                <c:pt idx="45">
                  <c:v>875</c:v>
                </c:pt>
                <c:pt idx="46">
                  <c:v>685</c:v>
                </c:pt>
                <c:pt idx="47">
                  <c:v>862</c:v>
                </c:pt>
                <c:pt idx="48">
                  <c:v>669</c:v>
                </c:pt>
                <c:pt idx="49">
                  <c:v>726</c:v>
                </c:pt>
                <c:pt idx="50">
                  <c:v>845</c:v>
                </c:pt>
                <c:pt idx="51">
                  <c:v>1203</c:v>
                </c:pt>
                <c:pt idx="52">
                  <c:v>1215</c:v>
                </c:pt>
                <c:pt idx="53">
                  <c:v>1707</c:v>
                </c:pt>
                <c:pt idx="54">
                  <c:v>750</c:v>
                </c:pt>
                <c:pt idx="55">
                  <c:v>783</c:v>
                </c:pt>
                <c:pt idx="56">
                  <c:v>1519</c:v>
                </c:pt>
                <c:pt idx="57">
                  <c:v>1274</c:v>
                </c:pt>
                <c:pt idx="58">
                  <c:v>979.31080431169244</c:v>
                </c:pt>
                <c:pt idx="59">
                  <c:v>1484.184092146261</c:v>
                </c:pt>
                <c:pt idx="60">
                  <c:v>519.94931032863553</c:v>
                </c:pt>
                <c:pt idx="61">
                  <c:v>1006.4465600702663</c:v>
                </c:pt>
                <c:pt idx="62">
                  <c:v>1046.7453903785729</c:v>
                </c:pt>
                <c:pt idx="63">
                  <c:v>590.96211643452011</c:v>
                </c:pt>
                <c:pt idx="64">
                  <c:v>1133.6456116041161</c:v>
                </c:pt>
                <c:pt idx="65">
                  <c:v>1083.5946804610619</c:v>
                </c:pt>
                <c:pt idx="66">
                  <c:v>1168.5125964587494</c:v>
                </c:pt>
                <c:pt idx="67">
                  <c:v>749.89646382278181</c:v>
                </c:pt>
                <c:pt idx="68">
                  <c:v>1016.1068063881262</c:v>
                </c:pt>
                <c:pt idx="69">
                  <c:v>684.725509826897</c:v>
                </c:pt>
                <c:pt idx="70">
                  <c:v>1558.4441534812772</c:v>
                </c:pt>
                <c:pt idx="71">
                  <c:v>1503.5565497876419</c:v>
                </c:pt>
                <c:pt idx="72">
                  <c:v>826.96120780701972</c:v>
                </c:pt>
                <c:pt idx="73">
                  <c:v>1035.758463389478</c:v>
                </c:pt>
                <c:pt idx="74">
                  <c:v>942.27704667202511</c:v>
                </c:pt>
                <c:pt idx="75">
                  <c:v>1400.8225030700803</c:v>
                </c:pt>
                <c:pt idx="76">
                  <c:v>1832.1313928266682</c:v>
                </c:pt>
                <c:pt idx="77">
                  <c:v>1256.7401740674084</c:v>
                </c:pt>
                <c:pt idx="78">
                  <c:v>1706.1699123203953</c:v>
                </c:pt>
                <c:pt idx="79">
                  <c:v>1790.7815517995355</c:v>
                </c:pt>
                <c:pt idx="80">
                  <c:v>1911.1365088898169</c:v>
                </c:pt>
                <c:pt idx="81">
                  <c:v>1345.4812020978161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7B-4246-98CE-F936C07C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04256"/>
        <c:axId val="950992832"/>
      </c:lineChart>
      <c:catAx>
        <c:axId val="95100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50992832"/>
        <c:crosses val="autoZero"/>
        <c:auto val="1"/>
        <c:lblAlgn val="ctr"/>
        <c:lblOffset val="100"/>
        <c:noMultiLvlLbl val="0"/>
      </c:catAx>
      <c:valAx>
        <c:axId val="95099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00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Graph!$A$2</c:f>
              <c:strCache>
                <c:ptCount val="1"/>
                <c:pt idx="0">
                  <c:v>Inventory Position (Actual)</c:v>
                </c:pt>
              </c:strCache>
            </c:strRef>
          </c:tx>
          <c:cat>
            <c:strRef>
              <c:f>Graph!$B$1:$BA$1</c:f>
              <c:strCache>
                <c:ptCount val="52"/>
                <c:pt idx="0">
                  <c:v>WK01</c:v>
                </c:pt>
                <c:pt idx="1">
                  <c:v>WK02</c:v>
                </c:pt>
                <c:pt idx="2">
                  <c:v>WK03</c:v>
                </c:pt>
                <c:pt idx="3">
                  <c:v>WK04</c:v>
                </c:pt>
                <c:pt idx="4">
                  <c:v>WK05</c:v>
                </c:pt>
                <c:pt idx="5">
                  <c:v>WK06</c:v>
                </c:pt>
                <c:pt idx="6">
                  <c:v>WK07</c:v>
                </c:pt>
                <c:pt idx="7">
                  <c:v>WK08</c:v>
                </c:pt>
                <c:pt idx="8">
                  <c:v>WK09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Graph!$B$2:$BA$2</c:f>
              <c:numCache>
                <c:formatCode>General</c:formatCode>
                <c:ptCount val="52"/>
                <c:pt idx="0">
                  <c:v>16305</c:v>
                </c:pt>
                <c:pt idx="1">
                  <c:v>14538</c:v>
                </c:pt>
                <c:pt idx="2">
                  <c:v>13172</c:v>
                </c:pt>
                <c:pt idx="3">
                  <c:v>17210</c:v>
                </c:pt>
                <c:pt idx="4">
                  <c:v>16197</c:v>
                </c:pt>
                <c:pt idx="5">
                  <c:v>15289</c:v>
                </c:pt>
                <c:pt idx="6">
                  <c:v>16472</c:v>
                </c:pt>
                <c:pt idx="7">
                  <c:v>14487</c:v>
                </c:pt>
                <c:pt idx="8">
                  <c:v>13194</c:v>
                </c:pt>
                <c:pt idx="9">
                  <c:v>16901</c:v>
                </c:pt>
                <c:pt idx="10">
                  <c:v>14825</c:v>
                </c:pt>
                <c:pt idx="11">
                  <c:v>13596</c:v>
                </c:pt>
                <c:pt idx="12">
                  <c:v>17838</c:v>
                </c:pt>
                <c:pt idx="13">
                  <c:v>15839</c:v>
                </c:pt>
                <c:pt idx="14">
                  <c:v>14686</c:v>
                </c:pt>
                <c:pt idx="15">
                  <c:v>18554</c:v>
                </c:pt>
                <c:pt idx="16">
                  <c:v>17164</c:v>
                </c:pt>
                <c:pt idx="17">
                  <c:v>15396</c:v>
                </c:pt>
                <c:pt idx="18">
                  <c:v>18947</c:v>
                </c:pt>
                <c:pt idx="19">
                  <c:v>16990</c:v>
                </c:pt>
                <c:pt idx="20">
                  <c:v>15926</c:v>
                </c:pt>
                <c:pt idx="21">
                  <c:v>19741</c:v>
                </c:pt>
                <c:pt idx="22">
                  <c:v>18318</c:v>
                </c:pt>
                <c:pt idx="23">
                  <c:v>17069</c:v>
                </c:pt>
                <c:pt idx="24">
                  <c:v>19479</c:v>
                </c:pt>
                <c:pt idx="25">
                  <c:v>18217</c:v>
                </c:pt>
                <c:pt idx="26">
                  <c:v>15875</c:v>
                </c:pt>
                <c:pt idx="27">
                  <c:v>20070</c:v>
                </c:pt>
                <c:pt idx="28">
                  <c:v>19217</c:v>
                </c:pt>
                <c:pt idx="29">
                  <c:v>18529</c:v>
                </c:pt>
                <c:pt idx="30">
                  <c:v>18982</c:v>
                </c:pt>
                <c:pt idx="31">
                  <c:v>17462</c:v>
                </c:pt>
                <c:pt idx="32">
                  <c:v>16284</c:v>
                </c:pt>
                <c:pt idx="33">
                  <c:v>19484</c:v>
                </c:pt>
                <c:pt idx="34">
                  <c:v>18199</c:v>
                </c:pt>
                <c:pt idx="35">
                  <c:v>16814</c:v>
                </c:pt>
                <c:pt idx="36">
                  <c:v>19830</c:v>
                </c:pt>
                <c:pt idx="37">
                  <c:v>18730</c:v>
                </c:pt>
                <c:pt idx="38">
                  <c:v>18019</c:v>
                </c:pt>
                <c:pt idx="39">
                  <c:v>18633</c:v>
                </c:pt>
                <c:pt idx="40">
                  <c:v>17828</c:v>
                </c:pt>
                <c:pt idx="41">
                  <c:v>17090</c:v>
                </c:pt>
                <c:pt idx="42">
                  <c:v>18720</c:v>
                </c:pt>
                <c:pt idx="43">
                  <c:v>17592</c:v>
                </c:pt>
                <c:pt idx="44">
                  <c:v>16751</c:v>
                </c:pt>
                <c:pt idx="45">
                  <c:v>18938</c:v>
                </c:pt>
                <c:pt idx="46">
                  <c:v>18063</c:v>
                </c:pt>
                <c:pt idx="47">
                  <c:v>17378</c:v>
                </c:pt>
                <c:pt idx="48">
                  <c:v>18856</c:v>
                </c:pt>
                <c:pt idx="49">
                  <c:v>18187</c:v>
                </c:pt>
                <c:pt idx="50">
                  <c:v>17461</c:v>
                </c:pt>
                <c:pt idx="51">
                  <c:v>18709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94-4884-B1D2-BEE23AF14956}"/>
            </c:ext>
          </c:extLst>
        </c:ser>
        <c:ser>
          <c:idx val="1"/>
          <c:order val="1"/>
          <c:tx>
            <c:strRef>
              <c:f>Graph!$A$3</c:f>
              <c:strCache>
                <c:ptCount val="1"/>
                <c:pt idx="0">
                  <c:v>Inventory Position (Base Stock Policy)</c:v>
                </c:pt>
              </c:strCache>
            </c:strRef>
          </c:tx>
          <c:cat>
            <c:strRef>
              <c:f>Graph!$B$1:$BA$1</c:f>
              <c:strCache>
                <c:ptCount val="52"/>
                <c:pt idx="0">
                  <c:v>WK01</c:v>
                </c:pt>
                <c:pt idx="1">
                  <c:v>WK02</c:v>
                </c:pt>
                <c:pt idx="2">
                  <c:v>WK03</c:v>
                </c:pt>
                <c:pt idx="3">
                  <c:v>WK04</c:v>
                </c:pt>
                <c:pt idx="4">
                  <c:v>WK05</c:v>
                </c:pt>
                <c:pt idx="5">
                  <c:v>WK06</c:v>
                </c:pt>
                <c:pt idx="6">
                  <c:v>WK07</c:v>
                </c:pt>
                <c:pt idx="7">
                  <c:v>WK08</c:v>
                </c:pt>
                <c:pt idx="8">
                  <c:v>WK09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Graph!$B$3:$BA$3</c:f>
              <c:numCache>
                <c:formatCode>General</c:formatCode>
                <c:ptCount val="52"/>
                <c:pt idx="0">
                  <c:v>16305</c:v>
                </c:pt>
                <c:pt idx="1">
                  <c:v>14538</c:v>
                </c:pt>
                <c:pt idx="2">
                  <c:v>13172</c:v>
                </c:pt>
                <c:pt idx="3">
                  <c:v>12510</c:v>
                </c:pt>
                <c:pt idx="4">
                  <c:v>11603</c:v>
                </c:pt>
                <c:pt idx="5">
                  <c:v>10695</c:v>
                </c:pt>
                <c:pt idx="6">
                  <c:v>8996</c:v>
                </c:pt>
                <c:pt idx="7">
                  <c:v>9232</c:v>
                </c:pt>
                <c:pt idx="8">
                  <c:v>13038</c:v>
                </c:pt>
                <c:pt idx="9">
                  <c:v>12305</c:v>
                </c:pt>
                <c:pt idx="10">
                  <c:v>10989</c:v>
                </c:pt>
                <c:pt idx="11">
                  <c:v>12445</c:v>
                </c:pt>
                <c:pt idx="12">
                  <c:v>12951</c:v>
                </c:pt>
                <c:pt idx="13">
                  <c:v>12107</c:v>
                </c:pt>
                <c:pt idx="14">
                  <c:v>12464</c:v>
                </c:pt>
                <c:pt idx="15">
                  <c:v>12643</c:v>
                </c:pt>
                <c:pt idx="16">
                  <c:v>11947</c:v>
                </c:pt>
                <c:pt idx="17">
                  <c:v>10179</c:v>
                </c:pt>
                <c:pt idx="18">
                  <c:v>11102</c:v>
                </c:pt>
                <c:pt idx="19">
                  <c:v>9774</c:v>
                </c:pt>
                <c:pt idx="20">
                  <c:v>12732</c:v>
                </c:pt>
                <c:pt idx="21">
                  <c:v>12201</c:v>
                </c:pt>
                <c:pt idx="22">
                  <c:v>11699</c:v>
                </c:pt>
                <c:pt idx="23">
                  <c:v>10450</c:v>
                </c:pt>
                <c:pt idx="24">
                  <c:v>8852</c:v>
                </c:pt>
                <c:pt idx="25">
                  <c:v>9360</c:v>
                </c:pt>
                <c:pt idx="26">
                  <c:v>8115</c:v>
                </c:pt>
                <c:pt idx="27">
                  <c:v>14400</c:v>
                </c:pt>
                <c:pt idx="28">
                  <c:v>14596</c:v>
                </c:pt>
                <c:pt idx="29">
                  <c:v>14962</c:v>
                </c:pt>
                <c:pt idx="30">
                  <c:v>13103</c:v>
                </c:pt>
                <c:pt idx="31">
                  <c:v>11583</c:v>
                </c:pt>
                <c:pt idx="32">
                  <c:v>12366</c:v>
                </c:pt>
                <c:pt idx="33">
                  <c:v>11701</c:v>
                </c:pt>
                <c:pt idx="34">
                  <c:v>10416</c:v>
                </c:pt>
                <c:pt idx="35">
                  <c:v>9031</c:v>
                </c:pt>
                <c:pt idx="36">
                  <c:v>8879</c:v>
                </c:pt>
                <c:pt idx="37">
                  <c:v>8445</c:v>
                </c:pt>
                <c:pt idx="38">
                  <c:v>8420</c:v>
                </c:pt>
                <c:pt idx="39">
                  <c:v>6317</c:v>
                </c:pt>
                <c:pt idx="40">
                  <c:v>13316</c:v>
                </c:pt>
                <c:pt idx="41">
                  <c:v>13213</c:v>
                </c:pt>
                <c:pt idx="42">
                  <c:v>13257</c:v>
                </c:pt>
                <c:pt idx="43">
                  <c:v>12129</c:v>
                </c:pt>
                <c:pt idx="44">
                  <c:v>11288</c:v>
                </c:pt>
                <c:pt idx="45">
                  <c:v>10521</c:v>
                </c:pt>
                <c:pt idx="46">
                  <c:v>9646</c:v>
                </c:pt>
                <c:pt idx="47">
                  <c:v>8961</c:v>
                </c:pt>
                <c:pt idx="48">
                  <c:v>8099</c:v>
                </c:pt>
                <c:pt idx="49">
                  <c:v>7430</c:v>
                </c:pt>
                <c:pt idx="50">
                  <c:v>6704</c:v>
                </c:pt>
                <c:pt idx="51">
                  <c:v>5859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94-4884-B1D2-BEE23AF14956}"/>
            </c:ext>
          </c:extLst>
        </c:ser>
        <c:ser>
          <c:idx val="2"/>
          <c:order val="2"/>
          <c:tx>
            <c:strRef>
              <c:f>Graph!$A$4</c:f>
              <c:strCache>
                <c:ptCount val="1"/>
                <c:pt idx="0">
                  <c:v>Inventory Position (Average Demand)</c:v>
                </c:pt>
              </c:strCache>
            </c:strRef>
          </c:tx>
          <c:cat>
            <c:strRef>
              <c:f>Graph!$B$1:$BA$1</c:f>
              <c:strCache>
                <c:ptCount val="52"/>
                <c:pt idx="0">
                  <c:v>WK01</c:v>
                </c:pt>
                <c:pt idx="1">
                  <c:v>WK02</c:v>
                </c:pt>
                <c:pt idx="2">
                  <c:v>WK03</c:v>
                </c:pt>
                <c:pt idx="3">
                  <c:v>WK04</c:v>
                </c:pt>
                <c:pt idx="4">
                  <c:v>WK05</c:v>
                </c:pt>
                <c:pt idx="5">
                  <c:v>WK06</c:v>
                </c:pt>
                <c:pt idx="6">
                  <c:v>WK07</c:v>
                </c:pt>
                <c:pt idx="7">
                  <c:v>WK08</c:v>
                </c:pt>
                <c:pt idx="8">
                  <c:v>WK09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Graph!$B$4:$BA$4</c:f>
              <c:numCache>
                <c:formatCode>General</c:formatCode>
                <c:ptCount val="52"/>
                <c:pt idx="0">
                  <c:v>16305</c:v>
                </c:pt>
                <c:pt idx="1">
                  <c:v>16305</c:v>
                </c:pt>
                <c:pt idx="2">
                  <c:v>16506</c:v>
                </c:pt>
                <c:pt idx="3">
                  <c:v>17109</c:v>
                </c:pt>
                <c:pt idx="4">
                  <c:v>17110</c:v>
                </c:pt>
                <c:pt idx="5">
                  <c:v>17063</c:v>
                </c:pt>
                <c:pt idx="6">
                  <c:v>16571</c:v>
                </c:pt>
                <c:pt idx="7">
                  <c:v>16117</c:v>
                </c:pt>
                <c:pt idx="8">
                  <c:v>16483</c:v>
                </c:pt>
                <c:pt idx="9">
                  <c:v>16769</c:v>
                </c:pt>
                <c:pt idx="10">
                  <c:v>16220</c:v>
                </c:pt>
                <c:pt idx="11">
                  <c:v>16496</c:v>
                </c:pt>
                <c:pt idx="12">
                  <c:v>17121</c:v>
                </c:pt>
                <c:pt idx="13">
                  <c:v>16437</c:v>
                </c:pt>
                <c:pt idx="14">
                  <c:v>16574</c:v>
                </c:pt>
                <c:pt idx="15">
                  <c:v>17052</c:v>
                </c:pt>
                <c:pt idx="16">
                  <c:v>16797</c:v>
                </c:pt>
                <c:pt idx="17">
                  <c:v>16369</c:v>
                </c:pt>
                <c:pt idx="18">
                  <c:v>16631</c:v>
                </c:pt>
                <c:pt idx="19">
                  <c:v>16311</c:v>
                </c:pt>
                <c:pt idx="20">
                  <c:v>16650</c:v>
                </c:pt>
                <c:pt idx="21">
                  <c:v>17179</c:v>
                </c:pt>
                <c:pt idx="22">
                  <c:v>16824</c:v>
                </c:pt>
                <c:pt idx="23">
                  <c:v>16705</c:v>
                </c:pt>
                <c:pt idx="24">
                  <c:v>16531</c:v>
                </c:pt>
                <c:pt idx="25">
                  <c:v>16639</c:v>
                </c:pt>
                <c:pt idx="26">
                  <c:v>16031</c:v>
                </c:pt>
                <c:pt idx="27">
                  <c:v>16425</c:v>
                </c:pt>
                <c:pt idx="28">
                  <c:v>17041</c:v>
                </c:pt>
                <c:pt idx="29">
                  <c:v>17271</c:v>
                </c:pt>
                <c:pt idx="30">
                  <c:v>16546</c:v>
                </c:pt>
                <c:pt idx="31">
                  <c:v>16382</c:v>
                </c:pt>
                <c:pt idx="32">
                  <c:v>16723</c:v>
                </c:pt>
                <c:pt idx="33">
                  <c:v>17058</c:v>
                </c:pt>
                <c:pt idx="34">
                  <c:v>16877</c:v>
                </c:pt>
                <c:pt idx="35">
                  <c:v>16665</c:v>
                </c:pt>
                <c:pt idx="36">
                  <c:v>16896</c:v>
                </c:pt>
                <c:pt idx="37">
                  <c:v>16954</c:v>
                </c:pt>
                <c:pt idx="38">
                  <c:v>17177</c:v>
                </c:pt>
                <c:pt idx="39">
                  <c:v>16379</c:v>
                </c:pt>
                <c:pt idx="40">
                  <c:v>16781</c:v>
                </c:pt>
                <c:pt idx="41">
                  <c:v>17259</c:v>
                </c:pt>
                <c:pt idx="42">
                  <c:v>17317</c:v>
                </c:pt>
                <c:pt idx="43">
                  <c:v>17040</c:v>
                </c:pt>
                <c:pt idx="44">
                  <c:v>17084</c:v>
                </c:pt>
                <c:pt idx="45">
                  <c:v>17229</c:v>
                </c:pt>
                <c:pt idx="46">
                  <c:v>17182</c:v>
                </c:pt>
                <c:pt idx="47">
                  <c:v>17273</c:v>
                </c:pt>
                <c:pt idx="48">
                  <c:v>17219</c:v>
                </c:pt>
                <c:pt idx="49">
                  <c:v>17289</c:v>
                </c:pt>
                <c:pt idx="50">
                  <c:v>17316</c:v>
                </c:pt>
                <c:pt idx="51">
                  <c:v>17218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94-4884-B1D2-BEE23AF14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990112"/>
        <c:axId val="950997184"/>
      </c:lineChart>
      <c:catAx>
        <c:axId val="95099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0997184"/>
        <c:crosses val="autoZero"/>
        <c:auto val="1"/>
        <c:lblAlgn val="ctr"/>
        <c:lblOffset val="100"/>
        <c:noMultiLvlLbl val="0"/>
      </c:catAx>
      <c:valAx>
        <c:axId val="95099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99011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 b="1"/>
          </a:pPr>
          <a:endParaRPr lang="ko-KR"/>
        </a:p>
      </c:txPr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Service Rate 99.9%</c:v>
                </c:pt>
              </c:strCache>
            </c:strRef>
          </c:tx>
          <c:cat>
            <c:strRef>
              <c:f>Sheet3!$B$1:$BG$1</c:f>
              <c:strCache>
                <c:ptCount val="58"/>
                <c:pt idx="0">
                  <c:v>WK01</c:v>
                </c:pt>
                <c:pt idx="1">
                  <c:v>WK02</c:v>
                </c:pt>
                <c:pt idx="2">
                  <c:v>WK03</c:v>
                </c:pt>
                <c:pt idx="3">
                  <c:v>WK04</c:v>
                </c:pt>
                <c:pt idx="4">
                  <c:v>WK05</c:v>
                </c:pt>
                <c:pt idx="5">
                  <c:v>WK06</c:v>
                </c:pt>
                <c:pt idx="6">
                  <c:v>WK07</c:v>
                </c:pt>
                <c:pt idx="7">
                  <c:v>WK08</c:v>
                </c:pt>
                <c:pt idx="8">
                  <c:v>WK09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  <c:pt idx="52">
                  <c:v>WK01</c:v>
                </c:pt>
                <c:pt idx="53">
                  <c:v>WK02</c:v>
                </c:pt>
                <c:pt idx="54">
                  <c:v>WK03</c:v>
                </c:pt>
                <c:pt idx="55">
                  <c:v>WK04</c:v>
                </c:pt>
                <c:pt idx="56">
                  <c:v>WK05</c:v>
                </c:pt>
                <c:pt idx="57">
                  <c:v>WK06</c:v>
                </c:pt>
              </c:strCache>
            </c:strRef>
          </c:cat>
          <c:val>
            <c:numRef>
              <c:f>Sheet3!$B$2:$BG$2</c:f>
              <c:numCache>
                <c:formatCode>General</c:formatCode>
                <c:ptCount val="58"/>
                <c:pt idx="0">
                  <c:v>13669</c:v>
                </c:pt>
                <c:pt idx="1">
                  <c:v>14538</c:v>
                </c:pt>
                <c:pt idx="2">
                  <c:v>13172</c:v>
                </c:pt>
                <c:pt idx="3">
                  <c:v>12510</c:v>
                </c:pt>
                <c:pt idx="4">
                  <c:v>11783</c:v>
                </c:pt>
                <c:pt idx="5">
                  <c:v>10628</c:v>
                </c:pt>
                <c:pt idx="6">
                  <c:v>8919</c:v>
                </c:pt>
                <c:pt idx="7">
                  <c:v>7053</c:v>
                </c:pt>
                <c:pt idx="8">
                  <c:v>5883</c:v>
                </c:pt>
                <c:pt idx="9">
                  <c:v>4508</c:v>
                </c:pt>
                <c:pt idx="10">
                  <c:v>4848</c:v>
                </c:pt>
                <c:pt idx="11">
                  <c:v>8555</c:v>
                </c:pt>
                <c:pt idx="12">
                  <c:v>8332</c:v>
                </c:pt>
                <c:pt idx="13">
                  <c:v>7045</c:v>
                </c:pt>
                <c:pt idx="14">
                  <c:v>8577</c:v>
                </c:pt>
                <c:pt idx="15">
                  <c:v>8939</c:v>
                </c:pt>
                <c:pt idx="16">
                  <c:v>8740</c:v>
                </c:pt>
                <c:pt idx="17">
                  <c:v>8662</c:v>
                </c:pt>
                <c:pt idx="18">
                  <c:v>8299</c:v>
                </c:pt>
                <c:pt idx="19">
                  <c:v>7080</c:v>
                </c:pt>
                <c:pt idx="20">
                  <c:v>6126</c:v>
                </c:pt>
                <c:pt idx="21">
                  <c:v>7773</c:v>
                </c:pt>
                <c:pt idx="22">
                  <c:v>6760</c:v>
                </c:pt>
                <c:pt idx="23">
                  <c:v>9381</c:v>
                </c:pt>
                <c:pt idx="24">
                  <c:v>7999</c:v>
                </c:pt>
                <c:pt idx="25">
                  <c:v>7626</c:v>
                </c:pt>
                <c:pt idx="26">
                  <c:v>5578</c:v>
                </c:pt>
                <c:pt idx="27">
                  <c:v>4068</c:v>
                </c:pt>
                <c:pt idx="28">
                  <c:v>5091</c:v>
                </c:pt>
                <c:pt idx="29">
                  <c:v>5399</c:v>
                </c:pt>
                <c:pt idx="30">
                  <c:v>11081</c:v>
                </c:pt>
                <c:pt idx="31">
                  <c:v>10648</c:v>
                </c:pt>
                <c:pt idx="32">
                  <c:v>10451</c:v>
                </c:pt>
                <c:pt idx="33">
                  <c:v>9558</c:v>
                </c:pt>
                <c:pt idx="34">
                  <c:v>8361</c:v>
                </c:pt>
                <c:pt idx="35">
                  <c:v>8883</c:v>
                </c:pt>
                <c:pt idx="36">
                  <c:v>8074</c:v>
                </c:pt>
                <c:pt idx="37">
                  <c:v>6942</c:v>
                </c:pt>
                <c:pt idx="38">
                  <c:v>6231</c:v>
                </c:pt>
                <c:pt idx="39">
                  <c:v>5022</c:v>
                </c:pt>
                <c:pt idx="40">
                  <c:v>4826</c:v>
                </c:pt>
                <c:pt idx="41">
                  <c:v>4774</c:v>
                </c:pt>
                <c:pt idx="42">
                  <c:v>4180</c:v>
                </c:pt>
                <c:pt idx="43">
                  <c:v>11203</c:v>
                </c:pt>
                <c:pt idx="44">
                  <c:v>10618</c:v>
                </c:pt>
                <c:pt idx="45">
                  <c:v>10807</c:v>
                </c:pt>
                <c:pt idx="46">
                  <c:v>9796</c:v>
                </c:pt>
                <c:pt idx="47">
                  <c:v>9053</c:v>
                </c:pt>
                <c:pt idx="48">
                  <c:v>8464</c:v>
                </c:pt>
                <c:pt idx="49">
                  <c:v>7430</c:v>
                </c:pt>
                <c:pt idx="50">
                  <c:v>6737</c:v>
                </c:pt>
                <c:pt idx="51">
                  <c:v>6033</c:v>
                </c:pt>
                <c:pt idx="52">
                  <c:v>4971</c:v>
                </c:pt>
                <c:pt idx="53">
                  <c:v>3441</c:v>
                </c:pt>
                <c:pt idx="54">
                  <c:v>1734</c:v>
                </c:pt>
                <c:pt idx="55">
                  <c:v>1018</c:v>
                </c:pt>
                <c:pt idx="56">
                  <c:v>3594</c:v>
                </c:pt>
                <c:pt idx="57">
                  <c:v>4004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398-4A67-8299-3E581D04C173}"/>
            </c:ext>
          </c:extLst>
        </c:ser>
        <c:ser>
          <c:idx val="1"/>
          <c:order val="1"/>
          <c:tx>
            <c:strRef>
              <c:f>Sheet3!$A$3</c:f>
              <c:strCache>
                <c:ptCount val="1"/>
                <c:pt idx="0">
                  <c:v>Service Rate 97.0%</c:v>
                </c:pt>
              </c:strCache>
            </c:strRef>
          </c:tx>
          <c:cat>
            <c:strRef>
              <c:f>Sheet3!$B$1:$BG$1</c:f>
              <c:strCache>
                <c:ptCount val="58"/>
                <c:pt idx="0">
                  <c:v>WK01</c:v>
                </c:pt>
                <c:pt idx="1">
                  <c:v>WK02</c:v>
                </c:pt>
                <c:pt idx="2">
                  <c:v>WK03</c:v>
                </c:pt>
                <c:pt idx="3">
                  <c:v>WK04</c:v>
                </c:pt>
                <c:pt idx="4">
                  <c:v>WK05</c:v>
                </c:pt>
                <c:pt idx="5">
                  <c:v>WK06</c:v>
                </c:pt>
                <c:pt idx="6">
                  <c:v>WK07</c:v>
                </c:pt>
                <c:pt idx="7">
                  <c:v>WK08</c:v>
                </c:pt>
                <c:pt idx="8">
                  <c:v>WK09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  <c:pt idx="52">
                  <c:v>WK01</c:v>
                </c:pt>
                <c:pt idx="53">
                  <c:v>WK02</c:v>
                </c:pt>
                <c:pt idx="54">
                  <c:v>WK03</c:v>
                </c:pt>
                <c:pt idx="55">
                  <c:v>WK04</c:v>
                </c:pt>
                <c:pt idx="56">
                  <c:v>WK05</c:v>
                </c:pt>
                <c:pt idx="57">
                  <c:v>WK06</c:v>
                </c:pt>
              </c:strCache>
            </c:strRef>
          </c:cat>
          <c:val>
            <c:numRef>
              <c:f>Sheet3!$B$3:$BG$3</c:f>
              <c:numCache>
                <c:formatCode>General</c:formatCode>
                <c:ptCount val="58"/>
                <c:pt idx="0">
                  <c:v>13669</c:v>
                </c:pt>
                <c:pt idx="1">
                  <c:v>14538</c:v>
                </c:pt>
                <c:pt idx="2">
                  <c:v>13172</c:v>
                </c:pt>
                <c:pt idx="3">
                  <c:v>12510</c:v>
                </c:pt>
                <c:pt idx="4">
                  <c:v>11783</c:v>
                </c:pt>
                <c:pt idx="5">
                  <c:v>10628</c:v>
                </c:pt>
                <c:pt idx="6">
                  <c:v>8919</c:v>
                </c:pt>
                <c:pt idx="7">
                  <c:v>6947</c:v>
                </c:pt>
                <c:pt idx="8">
                  <c:v>5777</c:v>
                </c:pt>
                <c:pt idx="9">
                  <c:v>4402</c:v>
                </c:pt>
                <c:pt idx="10">
                  <c:v>3534</c:v>
                </c:pt>
                <c:pt idx="11">
                  <c:v>6848</c:v>
                </c:pt>
                <c:pt idx="12">
                  <c:v>7268</c:v>
                </c:pt>
                <c:pt idx="13">
                  <c:v>5744</c:v>
                </c:pt>
                <c:pt idx="14">
                  <c:v>7115</c:v>
                </c:pt>
                <c:pt idx="15">
                  <c:v>7426</c:v>
                </c:pt>
                <c:pt idx="16">
                  <c:v>6639</c:v>
                </c:pt>
                <c:pt idx="17">
                  <c:v>6686</c:v>
                </c:pt>
                <c:pt idx="18">
                  <c:v>6303</c:v>
                </c:pt>
                <c:pt idx="19">
                  <c:v>5271</c:v>
                </c:pt>
                <c:pt idx="20">
                  <c:v>4317</c:v>
                </c:pt>
                <c:pt idx="21">
                  <c:v>6377</c:v>
                </c:pt>
                <c:pt idx="22">
                  <c:v>5856</c:v>
                </c:pt>
                <c:pt idx="23">
                  <c:v>8152</c:v>
                </c:pt>
                <c:pt idx="24">
                  <c:v>6584</c:v>
                </c:pt>
                <c:pt idx="25">
                  <c:v>5669</c:v>
                </c:pt>
                <c:pt idx="26">
                  <c:v>3621</c:v>
                </c:pt>
                <c:pt idx="27">
                  <c:v>2724</c:v>
                </c:pt>
                <c:pt idx="28">
                  <c:v>4557</c:v>
                </c:pt>
                <c:pt idx="29">
                  <c:v>4793</c:v>
                </c:pt>
                <c:pt idx="30">
                  <c:v>9390</c:v>
                </c:pt>
                <c:pt idx="31">
                  <c:v>8694</c:v>
                </c:pt>
                <c:pt idx="32">
                  <c:v>8073</c:v>
                </c:pt>
                <c:pt idx="33">
                  <c:v>7180</c:v>
                </c:pt>
                <c:pt idx="34">
                  <c:v>5983</c:v>
                </c:pt>
                <c:pt idx="35">
                  <c:v>7039</c:v>
                </c:pt>
                <c:pt idx="36">
                  <c:v>7032</c:v>
                </c:pt>
                <c:pt idx="37">
                  <c:v>5900</c:v>
                </c:pt>
                <c:pt idx="38">
                  <c:v>5189</c:v>
                </c:pt>
                <c:pt idx="39">
                  <c:v>4147</c:v>
                </c:pt>
                <c:pt idx="40">
                  <c:v>4196</c:v>
                </c:pt>
                <c:pt idx="41">
                  <c:v>4149</c:v>
                </c:pt>
                <c:pt idx="42">
                  <c:v>3555</c:v>
                </c:pt>
                <c:pt idx="43">
                  <c:v>9005</c:v>
                </c:pt>
                <c:pt idx="44">
                  <c:v>8238</c:v>
                </c:pt>
                <c:pt idx="45">
                  <c:v>8453</c:v>
                </c:pt>
                <c:pt idx="46">
                  <c:v>7442</c:v>
                </c:pt>
                <c:pt idx="47">
                  <c:v>6699</c:v>
                </c:pt>
                <c:pt idx="48">
                  <c:v>6110</c:v>
                </c:pt>
                <c:pt idx="49">
                  <c:v>5076</c:v>
                </c:pt>
                <c:pt idx="50">
                  <c:v>4383</c:v>
                </c:pt>
                <c:pt idx="51">
                  <c:v>3679</c:v>
                </c:pt>
                <c:pt idx="52">
                  <c:v>2629</c:v>
                </c:pt>
                <c:pt idx="53">
                  <c:v>1326</c:v>
                </c:pt>
                <c:pt idx="54">
                  <c:v>396</c:v>
                </c:pt>
                <c:pt idx="55">
                  <c:v>443</c:v>
                </c:pt>
                <c:pt idx="56">
                  <c:v>2834</c:v>
                </c:pt>
                <c:pt idx="57">
                  <c:v>3361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398-4A67-8299-3E581D04C173}"/>
            </c:ext>
          </c:extLst>
        </c:ser>
        <c:ser>
          <c:idx val="2"/>
          <c:order val="2"/>
          <c:tx>
            <c:strRef>
              <c:f>Sheet3!$A$4</c:f>
              <c:strCache>
                <c:ptCount val="1"/>
                <c:pt idx="0">
                  <c:v>Service Rate 95.0%</c:v>
                </c:pt>
              </c:strCache>
            </c:strRef>
          </c:tx>
          <c:cat>
            <c:strRef>
              <c:f>Sheet3!$B$1:$BG$1</c:f>
              <c:strCache>
                <c:ptCount val="58"/>
                <c:pt idx="0">
                  <c:v>WK01</c:v>
                </c:pt>
                <c:pt idx="1">
                  <c:v>WK02</c:v>
                </c:pt>
                <c:pt idx="2">
                  <c:v>WK03</c:v>
                </c:pt>
                <c:pt idx="3">
                  <c:v>WK04</c:v>
                </c:pt>
                <c:pt idx="4">
                  <c:v>WK05</c:v>
                </c:pt>
                <c:pt idx="5">
                  <c:v>WK06</c:v>
                </c:pt>
                <c:pt idx="6">
                  <c:v>WK07</c:v>
                </c:pt>
                <c:pt idx="7">
                  <c:v>WK08</c:v>
                </c:pt>
                <c:pt idx="8">
                  <c:v>WK09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  <c:pt idx="52">
                  <c:v>WK01</c:v>
                </c:pt>
                <c:pt idx="53">
                  <c:v>WK02</c:v>
                </c:pt>
                <c:pt idx="54">
                  <c:v>WK03</c:v>
                </c:pt>
                <c:pt idx="55">
                  <c:v>WK04</c:v>
                </c:pt>
                <c:pt idx="56">
                  <c:v>WK05</c:v>
                </c:pt>
                <c:pt idx="57">
                  <c:v>WK06</c:v>
                </c:pt>
              </c:strCache>
            </c:strRef>
          </c:cat>
          <c:val>
            <c:numRef>
              <c:f>Sheet3!$B$4:$BG$4</c:f>
              <c:numCache>
                <c:formatCode>General</c:formatCode>
                <c:ptCount val="58"/>
                <c:pt idx="0">
                  <c:v>13669</c:v>
                </c:pt>
                <c:pt idx="1">
                  <c:v>14538</c:v>
                </c:pt>
                <c:pt idx="2">
                  <c:v>13172</c:v>
                </c:pt>
                <c:pt idx="3">
                  <c:v>12510</c:v>
                </c:pt>
                <c:pt idx="4">
                  <c:v>11783</c:v>
                </c:pt>
                <c:pt idx="5">
                  <c:v>10628</c:v>
                </c:pt>
                <c:pt idx="6">
                  <c:v>8919</c:v>
                </c:pt>
                <c:pt idx="7">
                  <c:v>6947</c:v>
                </c:pt>
                <c:pt idx="8">
                  <c:v>5777</c:v>
                </c:pt>
                <c:pt idx="9">
                  <c:v>4402</c:v>
                </c:pt>
                <c:pt idx="10">
                  <c:v>3282</c:v>
                </c:pt>
                <c:pt idx="11">
                  <c:v>6521</c:v>
                </c:pt>
                <c:pt idx="12">
                  <c:v>7064</c:v>
                </c:pt>
                <c:pt idx="13">
                  <c:v>5494</c:v>
                </c:pt>
                <c:pt idx="14">
                  <c:v>6835</c:v>
                </c:pt>
                <c:pt idx="15">
                  <c:v>7136</c:v>
                </c:pt>
                <c:pt idx="16">
                  <c:v>6236</c:v>
                </c:pt>
                <c:pt idx="17">
                  <c:v>6308</c:v>
                </c:pt>
                <c:pt idx="18">
                  <c:v>5921</c:v>
                </c:pt>
                <c:pt idx="19">
                  <c:v>4924</c:v>
                </c:pt>
                <c:pt idx="20">
                  <c:v>3970</c:v>
                </c:pt>
                <c:pt idx="21">
                  <c:v>6110</c:v>
                </c:pt>
                <c:pt idx="22">
                  <c:v>5683</c:v>
                </c:pt>
                <c:pt idx="23">
                  <c:v>7916</c:v>
                </c:pt>
                <c:pt idx="24">
                  <c:v>6348</c:v>
                </c:pt>
                <c:pt idx="25">
                  <c:v>5294</c:v>
                </c:pt>
                <c:pt idx="26">
                  <c:v>3246</c:v>
                </c:pt>
                <c:pt idx="27">
                  <c:v>2508</c:v>
                </c:pt>
                <c:pt idx="28">
                  <c:v>4455</c:v>
                </c:pt>
                <c:pt idx="29">
                  <c:v>4677</c:v>
                </c:pt>
                <c:pt idx="30">
                  <c:v>9066</c:v>
                </c:pt>
                <c:pt idx="31">
                  <c:v>8319</c:v>
                </c:pt>
                <c:pt idx="32">
                  <c:v>7618</c:v>
                </c:pt>
                <c:pt idx="33">
                  <c:v>6725</c:v>
                </c:pt>
                <c:pt idx="34">
                  <c:v>5528</c:v>
                </c:pt>
                <c:pt idx="35">
                  <c:v>6686</c:v>
                </c:pt>
                <c:pt idx="36">
                  <c:v>6832</c:v>
                </c:pt>
                <c:pt idx="37">
                  <c:v>5700</c:v>
                </c:pt>
                <c:pt idx="38">
                  <c:v>4989</c:v>
                </c:pt>
                <c:pt idx="39">
                  <c:v>3979</c:v>
                </c:pt>
                <c:pt idx="40">
                  <c:v>4075</c:v>
                </c:pt>
                <c:pt idx="41">
                  <c:v>4029</c:v>
                </c:pt>
                <c:pt idx="42">
                  <c:v>3435</c:v>
                </c:pt>
                <c:pt idx="43">
                  <c:v>8584</c:v>
                </c:pt>
                <c:pt idx="44">
                  <c:v>7782</c:v>
                </c:pt>
                <c:pt idx="45">
                  <c:v>8002</c:v>
                </c:pt>
                <c:pt idx="46">
                  <c:v>6991</c:v>
                </c:pt>
                <c:pt idx="47">
                  <c:v>6248</c:v>
                </c:pt>
                <c:pt idx="48">
                  <c:v>5659</c:v>
                </c:pt>
                <c:pt idx="49">
                  <c:v>4625</c:v>
                </c:pt>
                <c:pt idx="50">
                  <c:v>3932</c:v>
                </c:pt>
                <c:pt idx="51">
                  <c:v>3228</c:v>
                </c:pt>
                <c:pt idx="52">
                  <c:v>2567</c:v>
                </c:pt>
                <c:pt idx="53">
                  <c:v>1264</c:v>
                </c:pt>
                <c:pt idx="54">
                  <c:v>338</c:v>
                </c:pt>
                <c:pt idx="55">
                  <c:v>391</c:v>
                </c:pt>
                <c:pt idx="56">
                  <c:v>2688</c:v>
                </c:pt>
                <c:pt idx="57">
                  <c:v>3237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398-4A67-8299-3E581D04C173}"/>
            </c:ext>
          </c:extLst>
        </c:ser>
        <c:ser>
          <c:idx val="3"/>
          <c:order val="3"/>
          <c:tx>
            <c:strRef>
              <c:f>Sheet3!$A$5</c:f>
              <c:strCache>
                <c:ptCount val="1"/>
                <c:pt idx="0">
                  <c:v>Service Rate 93.0%</c:v>
                </c:pt>
              </c:strCache>
            </c:strRef>
          </c:tx>
          <c:cat>
            <c:strRef>
              <c:f>Sheet3!$B$1:$BG$1</c:f>
              <c:strCache>
                <c:ptCount val="58"/>
                <c:pt idx="0">
                  <c:v>WK01</c:v>
                </c:pt>
                <c:pt idx="1">
                  <c:v>WK02</c:v>
                </c:pt>
                <c:pt idx="2">
                  <c:v>WK03</c:v>
                </c:pt>
                <c:pt idx="3">
                  <c:v>WK04</c:v>
                </c:pt>
                <c:pt idx="4">
                  <c:v>WK05</c:v>
                </c:pt>
                <c:pt idx="5">
                  <c:v>WK06</c:v>
                </c:pt>
                <c:pt idx="6">
                  <c:v>WK07</c:v>
                </c:pt>
                <c:pt idx="7">
                  <c:v>WK08</c:v>
                </c:pt>
                <c:pt idx="8">
                  <c:v>WK09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  <c:pt idx="52">
                  <c:v>WK01</c:v>
                </c:pt>
                <c:pt idx="53">
                  <c:v>WK02</c:v>
                </c:pt>
                <c:pt idx="54">
                  <c:v>WK03</c:v>
                </c:pt>
                <c:pt idx="55">
                  <c:v>WK04</c:v>
                </c:pt>
                <c:pt idx="56">
                  <c:v>WK05</c:v>
                </c:pt>
                <c:pt idx="57">
                  <c:v>WK06</c:v>
                </c:pt>
              </c:strCache>
            </c:strRef>
          </c:cat>
          <c:val>
            <c:numRef>
              <c:f>Sheet3!$B$5:$BG$5</c:f>
              <c:numCache>
                <c:formatCode>General</c:formatCode>
                <c:ptCount val="58"/>
                <c:pt idx="0">
                  <c:v>13669</c:v>
                </c:pt>
                <c:pt idx="1">
                  <c:v>14538</c:v>
                </c:pt>
                <c:pt idx="2">
                  <c:v>13172</c:v>
                </c:pt>
                <c:pt idx="3">
                  <c:v>12510</c:v>
                </c:pt>
                <c:pt idx="4">
                  <c:v>11783</c:v>
                </c:pt>
                <c:pt idx="5">
                  <c:v>10628</c:v>
                </c:pt>
                <c:pt idx="6">
                  <c:v>8919</c:v>
                </c:pt>
                <c:pt idx="7">
                  <c:v>6947</c:v>
                </c:pt>
                <c:pt idx="8">
                  <c:v>5777</c:v>
                </c:pt>
                <c:pt idx="9">
                  <c:v>4402</c:v>
                </c:pt>
                <c:pt idx="10">
                  <c:v>3096</c:v>
                </c:pt>
                <c:pt idx="11">
                  <c:v>6279</c:v>
                </c:pt>
                <c:pt idx="12">
                  <c:v>6913</c:v>
                </c:pt>
                <c:pt idx="13">
                  <c:v>5310</c:v>
                </c:pt>
                <c:pt idx="14">
                  <c:v>6628</c:v>
                </c:pt>
                <c:pt idx="15">
                  <c:v>6921</c:v>
                </c:pt>
                <c:pt idx="16">
                  <c:v>5938</c:v>
                </c:pt>
                <c:pt idx="17">
                  <c:v>6028</c:v>
                </c:pt>
                <c:pt idx="18">
                  <c:v>5638</c:v>
                </c:pt>
                <c:pt idx="19">
                  <c:v>4668</c:v>
                </c:pt>
                <c:pt idx="20">
                  <c:v>3714</c:v>
                </c:pt>
                <c:pt idx="21">
                  <c:v>5912</c:v>
                </c:pt>
                <c:pt idx="22">
                  <c:v>5555</c:v>
                </c:pt>
                <c:pt idx="23">
                  <c:v>7742</c:v>
                </c:pt>
                <c:pt idx="24">
                  <c:v>6174</c:v>
                </c:pt>
                <c:pt idx="25">
                  <c:v>5017</c:v>
                </c:pt>
                <c:pt idx="26">
                  <c:v>2969</c:v>
                </c:pt>
                <c:pt idx="27">
                  <c:v>2349</c:v>
                </c:pt>
                <c:pt idx="28">
                  <c:v>4379</c:v>
                </c:pt>
                <c:pt idx="29">
                  <c:v>4592</c:v>
                </c:pt>
                <c:pt idx="30">
                  <c:v>8826</c:v>
                </c:pt>
                <c:pt idx="31">
                  <c:v>8042</c:v>
                </c:pt>
                <c:pt idx="32">
                  <c:v>7281</c:v>
                </c:pt>
                <c:pt idx="33">
                  <c:v>6388</c:v>
                </c:pt>
                <c:pt idx="34">
                  <c:v>5191</c:v>
                </c:pt>
                <c:pt idx="35">
                  <c:v>6425</c:v>
                </c:pt>
                <c:pt idx="36">
                  <c:v>6685</c:v>
                </c:pt>
                <c:pt idx="37">
                  <c:v>5553</c:v>
                </c:pt>
                <c:pt idx="38">
                  <c:v>4842</c:v>
                </c:pt>
                <c:pt idx="39">
                  <c:v>3855</c:v>
                </c:pt>
                <c:pt idx="40">
                  <c:v>3986</c:v>
                </c:pt>
                <c:pt idx="41">
                  <c:v>3941</c:v>
                </c:pt>
                <c:pt idx="42">
                  <c:v>3347</c:v>
                </c:pt>
                <c:pt idx="43">
                  <c:v>8273</c:v>
                </c:pt>
                <c:pt idx="44">
                  <c:v>7444</c:v>
                </c:pt>
                <c:pt idx="45">
                  <c:v>7668</c:v>
                </c:pt>
                <c:pt idx="46">
                  <c:v>6657</c:v>
                </c:pt>
                <c:pt idx="47">
                  <c:v>5914</c:v>
                </c:pt>
                <c:pt idx="48">
                  <c:v>5325</c:v>
                </c:pt>
                <c:pt idx="49">
                  <c:v>4291</c:v>
                </c:pt>
                <c:pt idx="50">
                  <c:v>3598</c:v>
                </c:pt>
                <c:pt idx="51">
                  <c:v>2894</c:v>
                </c:pt>
                <c:pt idx="52">
                  <c:v>2521</c:v>
                </c:pt>
                <c:pt idx="53">
                  <c:v>1217</c:v>
                </c:pt>
                <c:pt idx="54">
                  <c:v>295</c:v>
                </c:pt>
                <c:pt idx="55">
                  <c:v>352</c:v>
                </c:pt>
                <c:pt idx="56">
                  <c:v>2581</c:v>
                </c:pt>
                <c:pt idx="57">
                  <c:v>3146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398-4A67-8299-3E581D04C173}"/>
            </c:ext>
          </c:extLst>
        </c:ser>
        <c:ser>
          <c:idx val="4"/>
          <c:order val="4"/>
          <c:tx>
            <c:strRef>
              <c:f>Sheet3!$A$6</c:f>
              <c:strCache>
                <c:ptCount val="1"/>
                <c:pt idx="0">
                  <c:v>Service Rate 91.0%</c:v>
                </c:pt>
              </c:strCache>
            </c:strRef>
          </c:tx>
          <c:cat>
            <c:strRef>
              <c:f>Sheet3!$B$1:$BG$1</c:f>
              <c:strCache>
                <c:ptCount val="58"/>
                <c:pt idx="0">
                  <c:v>WK01</c:v>
                </c:pt>
                <c:pt idx="1">
                  <c:v>WK02</c:v>
                </c:pt>
                <c:pt idx="2">
                  <c:v>WK03</c:v>
                </c:pt>
                <c:pt idx="3">
                  <c:v>WK04</c:v>
                </c:pt>
                <c:pt idx="4">
                  <c:v>WK05</c:v>
                </c:pt>
                <c:pt idx="5">
                  <c:v>WK06</c:v>
                </c:pt>
                <c:pt idx="6">
                  <c:v>WK07</c:v>
                </c:pt>
                <c:pt idx="7">
                  <c:v>WK08</c:v>
                </c:pt>
                <c:pt idx="8">
                  <c:v>WK09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  <c:pt idx="52">
                  <c:v>WK01</c:v>
                </c:pt>
                <c:pt idx="53">
                  <c:v>WK02</c:v>
                </c:pt>
                <c:pt idx="54">
                  <c:v>WK03</c:v>
                </c:pt>
                <c:pt idx="55">
                  <c:v>WK04</c:v>
                </c:pt>
                <c:pt idx="56">
                  <c:v>WK05</c:v>
                </c:pt>
                <c:pt idx="57">
                  <c:v>WK06</c:v>
                </c:pt>
              </c:strCache>
            </c:strRef>
          </c:cat>
          <c:val>
            <c:numRef>
              <c:f>Sheet3!$B$6:$BG$6</c:f>
              <c:numCache>
                <c:formatCode>General</c:formatCode>
                <c:ptCount val="58"/>
                <c:pt idx="0">
                  <c:v>13669</c:v>
                </c:pt>
                <c:pt idx="1">
                  <c:v>14538</c:v>
                </c:pt>
                <c:pt idx="2">
                  <c:v>13172</c:v>
                </c:pt>
                <c:pt idx="3">
                  <c:v>12510</c:v>
                </c:pt>
                <c:pt idx="4">
                  <c:v>11783</c:v>
                </c:pt>
                <c:pt idx="5">
                  <c:v>10628</c:v>
                </c:pt>
                <c:pt idx="6">
                  <c:v>8919</c:v>
                </c:pt>
                <c:pt idx="7">
                  <c:v>6947</c:v>
                </c:pt>
                <c:pt idx="8">
                  <c:v>5777</c:v>
                </c:pt>
                <c:pt idx="9">
                  <c:v>4402</c:v>
                </c:pt>
                <c:pt idx="10">
                  <c:v>2943</c:v>
                </c:pt>
                <c:pt idx="11">
                  <c:v>6080</c:v>
                </c:pt>
                <c:pt idx="12">
                  <c:v>6789</c:v>
                </c:pt>
                <c:pt idx="13">
                  <c:v>5158</c:v>
                </c:pt>
                <c:pt idx="14">
                  <c:v>6457</c:v>
                </c:pt>
                <c:pt idx="15">
                  <c:v>6745</c:v>
                </c:pt>
                <c:pt idx="16">
                  <c:v>5693</c:v>
                </c:pt>
                <c:pt idx="17">
                  <c:v>5797</c:v>
                </c:pt>
                <c:pt idx="18">
                  <c:v>5405</c:v>
                </c:pt>
                <c:pt idx="19">
                  <c:v>4457</c:v>
                </c:pt>
                <c:pt idx="20">
                  <c:v>3503</c:v>
                </c:pt>
                <c:pt idx="21">
                  <c:v>5749</c:v>
                </c:pt>
                <c:pt idx="22">
                  <c:v>5450</c:v>
                </c:pt>
                <c:pt idx="23">
                  <c:v>7599</c:v>
                </c:pt>
                <c:pt idx="24">
                  <c:v>6031</c:v>
                </c:pt>
                <c:pt idx="25">
                  <c:v>4789</c:v>
                </c:pt>
                <c:pt idx="26">
                  <c:v>2741</c:v>
                </c:pt>
                <c:pt idx="27">
                  <c:v>2218</c:v>
                </c:pt>
                <c:pt idx="28">
                  <c:v>4317</c:v>
                </c:pt>
                <c:pt idx="29">
                  <c:v>4521</c:v>
                </c:pt>
                <c:pt idx="30">
                  <c:v>8629</c:v>
                </c:pt>
                <c:pt idx="31">
                  <c:v>7814</c:v>
                </c:pt>
                <c:pt idx="32">
                  <c:v>7003</c:v>
                </c:pt>
                <c:pt idx="33">
                  <c:v>6110</c:v>
                </c:pt>
                <c:pt idx="34">
                  <c:v>4913</c:v>
                </c:pt>
                <c:pt idx="35">
                  <c:v>6210</c:v>
                </c:pt>
                <c:pt idx="36">
                  <c:v>6563</c:v>
                </c:pt>
                <c:pt idx="37">
                  <c:v>5431</c:v>
                </c:pt>
                <c:pt idx="38">
                  <c:v>4720</c:v>
                </c:pt>
                <c:pt idx="39">
                  <c:v>3753</c:v>
                </c:pt>
                <c:pt idx="40">
                  <c:v>3913</c:v>
                </c:pt>
                <c:pt idx="41">
                  <c:v>3868</c:v>
                </c:pt>
                <c:pt idx="42">
                  <c:v>3274</c:v>
                </c:pt>
                <c:pt idx="43">
                  <c:v>8017</c:v>
                </c:pt>
                <c:pt idx="44">
                  <c:v>7167</c:v>
                </c:pt>
                <c:pt idx="45">
                  <c:v>7394</c:v>
                </c:pt>
                <c:pt idx="46">
                  <c:v>6383</c:v>
                </c:pt>
                <c:pt idx="47">
                  <c:v>5640</c:v>
                </c:pt>
                <c:pt idx="48">
                  <c:v>5051</c:v>
                </c:pt>
                <c:pt idx="49">
                  <c:v>4017</c:v>
                </c:pt>
                <c:pt idx="50">
                  <c:v>3324</c:v>
                </c:pt>
                <c:pt idx="51">
                  <c:v>2620</c:v>
                </c:pt>
                <c:pt idx="52">
                  <c:v>2483</c:v>
                </c:pt>
                <c:pt idx="53">
                  <c:v>1179</c:v>
                </c:pt>
                <c:pt idx="54">
                  <c:v>260</c:v>
                </c:pt>
                <c:pt idx="55">
                  <c:v>320</c:v>
                </c:pt>
                <c:pt idx="56">
                  <c:v>2492</c:v>
                </c:pt>
                <c:pt idx="57">
                  <c:v>3071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398-4A67-8299-3E581D04C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998272"/>
        <c:axId val="951449248"/>
      </c:lineChart>
      <c:catAx>
        <c:axId val="95099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1449248"/>
        <c:crosses val="autoZero"/>
        <c:auto val="1"/>
        <c:lblAlgn val="ctr"/>
        <c:lblOffset val="100"/>
        <c:noMultiLvlLbl val="0"/>
      </c:catAx>
      <c:valAx>
        <c:axId val="95144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998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659995625546907"/>
          <c:y val="2.7755103824850153E-2"/>
          <c:w val="0.74481917023124478"/>
          <c:h val="4.050191025782792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Sheet3!$V$41</c:f>
              <c:strCache>
                <c:ptCount val="1"/>
                <c:pt idx="0">
                  <c:v>Profit</c:v>
                </c:pt>
              </c:strCache>
            </c:strRef>
          </c:tx>
          <c:cat>
            <c:numRef>
              <c:f>Sheet3!$U$42:$U$46</c:f>
              <c:numCache>
                <c:formatCode>0.00%</c:formatCode>
                <c:ptCount val="5"/>
                <c:pt idx="0">
                  <c:v>0.999</c:v>
                </c:pt>
                <c:pt idx="1">
                  <c:v>0.97</c:v>
                </c:pt>
                <c:pt idx="2">
                  <c:v>0.95</c:v>
                </c:pt>
                <c:pt idx="3">
                  <c:v>0.93</c:v>
                </c:pt>
                <c:pt idx="4">
                  <c:v>0.91</c:v>
                </c:pt>
              </c:numCache>
            </c:numRef>
          </c:cat>
          <c:val>
            <c:numRef>
              <c:f>Sheet3!$V$42:$V$46</c:f>
              <c:numCache>
                <c:formatCode>0.00%</c:formatCode>
                <c:ptCount val="5"/>
                <c:pt idx="0">
                  <c:v>0.52323683061326431</c:v>
                </c:pt>
                <c:pt idx="1">
                  <c:v>0.5814396131633629</c:v>
                </c:pt>
                <c:pt idx="2">
                  <c:v>0.58319274751947947</c:v>
                </c:pt>
                <c:pt idx="3">
                  <c:v>0.58448525441732224</c:v>
                </c:pt>
                <c:pt idx="4">
                  <c:v>0.5855577601410642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D1-4F39-9B52-1AE8F69D1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445440"/>
        <c:axId val="951455776"/>
      </c:lineChart>
      <c:catAx>
        <c:axId val="951445440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951455776"/>
        <c:crosses val="autoZero"/>
        <c:auto val="1"/>
        <c:lblAlgn val="ctr"/>
        <c:lblOffset val="100"/>
        <c:noMultiLvlLbl val="0"/>
      </c:catAx>
      <c:valAx>
        <c:axId val="9514557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51445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Sheet4!$D$3:$D$368</c:f>
              <c:numCache>
                <c:formatCode>General</c:formatCode>
                <c:ptCount val="366"/>
                <c:pt idx="0">
                  <c:v>0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2</c:v>
                </c:pt>
                <c:pt idx="56">
                  <c:v>0</c:v>
                </c:pt>
                <c:pt idx="57">
                  <c:v>0</c:v>
                </c:pt>
                <c:pt idx="58">
                  <c:v>4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9</c:v>
                </c:pt>
                <c:pt idx="65">
                  <c:v>2</c:v>
                </c:pt>
                <c:pt idx="66">
                  <c:v>6</c:v>
                </c:pt>
                <c:pt idx="67">
                  <c:v>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0</c:v>
                </c:pt>
                <c:pt idx="74">
                  <c:v>8</c:v>
                </c:pt>
                <c:pt idx="75">
                  <c:v>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4</c:v>
                </c:pt>
                <c:pt idx="82">
                  <c:v>0</c:v>
                </c:pt>
                <c:pt idx="83">
                  <c:v>2</c:v>
                </c:pt>
                <c:pt idx="84">
                  <c:v>0</c:v>
                </c:pt>
                <c:pt idx="85">
                  <c:v>15</c:v>
                </c:pt>
                <c:pt idx="86">
                  <c:v>2</c:v>
                </c:pt>
                <c:pt idx="87">
                  <c:v>2</c:v>
                </c:pt>
                <c:pt idx="88">
                  <c:v>12</c:v>
                </c:pt>
                <c:pt idx="89">
                  <c:v>0</c:v>
                </c:pt>
                <c:pt idx="90">
                  <c:v>2</c:v>
                </c:pt>
                <c:pt idx="91">
                  <c:v>0</c:v>
                </c:pt>
                <c:pt idx="92">
                  <c:v>12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0</c:v>
                </c:pt>
                <c:pt idx="98">
                  <c:v>0</c:v>
                </c:pt>
                <c:pt idx="99">
                  <c:v>12</c:v>
                </c:pt>
                <c:pt idx="100">
                  <c:v>0</c:v>
                </c:pt>
                <c:pt idx="101">
                  <c:v>0</c:v>
                </c:pt>
                <c:pt idx="102">
                  <c:v>4</c:v>
                </c:pt>
                <c:pt idx="103">
                  <c:v>0</c:v>
                </c:pt>
                <c:pt idx="104">
                  <c:v>4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</c:v>
                </c:pt>
                <c:pt idx="110">
                  <c:v>0</c:v>
                </c:pt>
                <c:pt idx="111">
                  <c:v>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</c:v>
                </c:pt>
                <c:pt idx="119">
                  <c:v>0</c:v>
                </c:pt>
                <c:pt idx="120">
                  <c:v>5</c:v>
                </c:pt>
                <c:pt idx="121">
                  <c:v>0</c:v>
                </c:pt>
                <c:pt idx="122">
                  <c:v>0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0</c:v>
                </c:pt>
                <c:pt idx="127">
                  <c:v>2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2</c:v>
                </c:pt>
                <c:pt idx="132">
                  <c:v>0</c:v>
                </c:pt>
                <c:pt idx="133">
                  <c:v>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11</c:v>
                </c:pt>
                <c:pt idx="153">
                  <c:v>0</c:v>
                </c:pt>
                <c:pt idx="154">
                  <c:v>2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4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2</c:v>
                </c:pt>
                <c:pt idx="165">
                  <c:v>0</c:v>
                </c:pt>
                <c:pt idx="166">
                  <c:v>6</c:v>
                </c:pt>
                <c:pt idx="167">
                  <c:v>0</c:v>
                </c:pt>
                <c:pt idx="168">
                  <c:v>4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4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2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2</c:v>
                </c:pt>
                <c:pt idx="182">
                  <c:v>2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2</c:v>
                </c:pt>
                <c:pt idx="199">
                  <c:v>0</c:v>
                </c:pt>
                <c:pt idx="200">
                  <c:v>2</c:v>
                </c:pt>
                <c:pt idx="201">
                  <c:v>0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2</c:v>
                </c:pt>
                <c:pt idx="210">
                  <c:v>0</c:v>
                </c:pt>
                <c:pt idx="211">
                  <c:v>4</c:v>
                </c:pt>
                <c:pt idx="212">
                  <c:v>0</c:v>
                </c:pt>
                <c:pt idx="213">
                  <c:v>15</c:v>
                </c:pt>
                <c:pt idx="214">
                  <c:v>2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4</c:v>
                </c:pt>
                <c:pt idx="221">
                  <c:v>0</c:v>
                </c:pt>
                <c:pt idx="222">
                  <c:v>6</c:v>
                </c:pt>
                <c:pt idx="223">
                  <c:v>4</c:v>
                </c:pt>
                <c:pt idx="224">
                  <c:v>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2</c:v>
                </c:pt>
                <c:pt idx="229">
                  <c:v>2</c:v>
                </c:pt>
                <c:pt idx="230">
                  <c:v>0</c:v>
                </c:pt>
                <c:pt idx="231">
                  <c:v>0</c:v>
                </c:pt>
                <c:pt idx="232">
                  <c:v>8</c:v>
                </c:pt>
                <c:pt idx="233">
                  <c:v>1</c:v>
                </c:pt>
                <c:pt idx="234">
                  <c:v>2</c:v>
                </c:pt>
                <c:pt idx="235">
                  <c:v>7</c:v>
                </c:pt>
                <c:pt idx="236">
                  <c:v>6</c:v>
                </c:pt>
                <c:pt idx="237">
                  <c:v>0</c:v>
                </c:pt>
                <c:pt idx="238">
                  <c:v>0</c:v>
                </c:pt>
                <c:pt idx="239">
                  <c:v>6</c:v>
                </c:pt>
                <c:pt idx="240">
                  <c:v>0</c:v>
                </c:pt>
                <c:pt idx="241">
                  <c:v>2</c:v>
                </c:pt>
                <c:pt idx="242">
                  <c:v>3</c:v>
                </c:pt>
                <c:pt idx="243">
                  <c:v>0</c:v>
                </c:pt>
                <c:pt idx="244">
                  <c:v>2</c:v>
                </c:pt>
                <c:pt idx="245">
                  <c:v>0</c:v>
                </c:pt>
                <c:pt idx="246">
                  <c:v>6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2</c:v>
                </c:pt>
                <c:pt idx="251">
                  <c:v>0</c:v>
                </c:pt>
                <c:pt idx="252">
                  <c:v>0</c:v>
                </c:pt>
                <c:pt idx="253">
                  <c:v>8</c:v>
                </c:pt>
                <c:pt idx="254">
                  <c:v>2</c:v>
                </c:pt>
                <c:pt idx="255">
                  <c:v>5</c:v>
                </c:pt>
                <c:pt idx="256">
                  <c:v>3</c:v>
                </c:pt>
                <c:pt idx="257">
                  <c:v>1</c:v>
                </c:pt>
                <c:pt idx="258">
                  <c:v>0</c:v>
                </c:pt>
                <c:pt idx="259">
                  <c:v>0</c:v>
                </c:pt>
                <c:pt idx="260">
                  <c:v>2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2</c:v>
                </c:pt>
                <c:pt idx="265">
                  <c:v>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2</c:v>
                </c:pt>
                <c:pt idx="270">
                  <c:v>0</c:v>
                </c:pt>
                <c:pt idx="271">
                  <c:v>4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</c:v>
                </c:pt>
                <c:pt idx="279">
                  <c:v>0</c:v>
                </c:pt>
                <c:pt idx="280">
                  <c:v>0</c:v>
                </c:pt>
                <c:pt idx="281">
                  <c:v>6</c:v>
                </c:pt>
                <c:pt idx="282">
                  <c:v>0</c:v>
                </c:pt>
                <c:pt idx="283">
                  <c:v>0</c:v>
                </c:pt>
                <c:pt idx="284">
                  <c:v>2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2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4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5</c:v>
                </c:pt>
                <c:pt idx="302">
                  <c:v>0</c:v>
                </c:pt>
                <c:pt idx="303">
                  <c:v>0</c:v>
                </c:pt>
                <c:pt idx="304">
                  <c:v>2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3</c:v>
                </c:pt>
                <c:pt idx="311">
                  <c:v>2</c:v>
                </c:pt>
                <c:pt idx="312">
                  <c:v>3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4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2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18</c:v>
                </c:pt>
                <c:pt idx="342">
                  <c:v>2</c:v>
                </c:pt>
                <c:pt idx="343">
                  <c:v>0</c:v>
                </c:pt>
                <c:pt idx="344">
                  <c:v>1</c:v>
                </c:pt>
                <c:pt idx="345">
                  <c:v>0</c:v>
                </c:pt>
                <c:pt idx="346">
                  <c:v>2</c:v>
                </c:pt>
                <c:pt idx="347">
                  <c:v>2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</c:v>
                </c:pt>
                <c:pt idx="353">
                  <c:v>0</c:v>
                </c:pt>
                <c:pt idx="354">
                  <c:v>2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8</c:v>
                </c:pt>
                <c:pt idx="359">
                  <c:v>0</c:v>
                </c:pt>
                <c:pt idx="360">
                  <c:v>0</c:v>
                </c:pt>
                <c:pt idx="361">
                  <c:v>2</c:v>
                </c:pt>
                <c:pt idx="362">
                  <c:v>0</c:v>
                </c:pt>
                <c:pt idx="363">
                  <c:v>8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C7-4435-9E47-ABFE053EA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458496"/>
        <c:axId val="951450336"/>
      </c:lineChart>
      <c:catAx>
        <c:axId val="95145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951450336"/>
        <c:crosses val="autoZero"/>
        <c:auto val="1"/>
        <c:lblAlgn val="ctr"/>
        <c:lblOffset val="100"/>
        <c:noMultiLvlLbl val="0"/>
      </c:catAx>
      <c:valAx>
        <c:axId val="95145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458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18</xdr:row>
      <xdr:rowOff>0</xdr:rowOff>
    </xdr:from>
    <xdr:to>
      <xdr:col>8</xdr:col>
      <xdr:colOff>190500</xdr:colOff>
      <xdr:row>36</xdr:row>
      <xdr:rowOff>190501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22411</xdr:colOff>
      <xdr:row>18</xdr:row>
      <xdr:rowOff>33617</xdr:rowOff>
    </xdr:from>
    <xdr:to>
      <xdr:col>17</xdr:col>
      <xdr:colOff>649940</xdr:colOff>
      <xdr:row>37</xdr:row>
      <xdr:rowOff>0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44824</xdr:colOff>
      <xdr:row>39</xdr:row>
      <xdr:rowOff>22412</xdr:rowOff>
    </xdr:from>
    <xdr:to>
      <xdr:col>7</xdr:col>
      <xdr:colOff>313765</xdr:colOff>
      <xdr:row>52</xdr:row>
      <xdr:rowOff>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81643</xdr:colOff>
      <xdr:row>53</xdr:row>
      <xdr:rowOff>163285</xdr:rowOff>
    </xdr:from>
    <xdr:to>
      <xdr:col>17</xdr:col>
      <xdr:colOff>680357</xdr:colOff>
      <xdr:row>67</xdr:row>
      <xdr:rowOff>54428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68036</xdr:colOff>
      <xdr:row>72</xdr:row>
      <xdr:rowOff>163286</xdr:rowOff>
    </xdr:from>
    <xdr:to>
      <xdr:col>9</xdr:col>
      <xdr:colOff>149678</xdr:colOff>
      <xdr:row>92</xdr:row>
      <xdr:rowOff>149679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612321</xdr:colOff>
      <xdr:row>81</xdr:row>
      <xdr:rowOff>40821</xdr:rowOff>
    </xdr:from>
    <xdr:to>
      <xdr:col>20</xdr:col>
      <xdr:colOff>966106</xdr:colOff>
      <xdr:row>102</xdr:row>
      <xdr:rowOff>163285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777875</xdr:colOff>
      <xdr:row>60</xdr:row>
      <xdr:rowOff>127000</xdr:rowOff>
    </xdr:from>
    <xdr:to>
      <xdr:col>32</xdr:col>
      <xdr:colOff>857250</xdr:colOff>
      <xdr:row>90</xdr:row>
      <xdr:rowOff>0</xdr:rowOff>
    </xdr:to>
    <xdr:graphicFrame macro="">
      <xdr:nvGraphicFramePr>
        <xdr:cNvPr id="10" name="차트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593911</xdr:colOff>
      <xdr:row>18</xdr:row>
      <xdr:rowOff>201705</xdr:rowOff>
    </xdr:from>
    <xdr:to>
      <xdr:col>24</xdr:col>
      <xdr:colOff>291353</xdr:colOff>
      <xdr:row>50</xdr:row>
      <xdr:rowOff>112059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448235</xdr:colOff>
      <xdr:row>61</xdr:row>
      <xdr:rowOff>56029</xdr:rowOff>
    </xdr:from>
    <xdr:to>
      <xdr:col>26</xdr:col>
      <xdr:colOff>145676</xdr:colOff>
      <xdr:row>74</xdr:row>
      <xdr:rowOff>33617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44824</xdr:colOff>
      <xdr:row>5</xdr:row>
      <xdr:rowOff>11206</xdr:rowOff>
    </xdr:from>
    <xdr:to>
      <xdr:col>13</xdr:col>
      <xdr:colOff>627529</xdr:colOff>
      <xdr:row>24</xdr:row>
      <xdr:rowOff>78442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56029</xdr:rowOff>
    </xdr:from>
    <xdr:to>
      <xdr:col>16</xdr:col>
      <xdr:colOff>81642</xdr:colOff>
      <xdr:row>33</xdr:row>
      <xdr:rowOff>190500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381001</xdr:colOff>
      <xdr:row>42</xdr:row>
      <xdr:rowOff>149678</xdr:rowOff>
    </xdr:from>
    <xdr:to>
      <xdr:col>27</xdr:col>
      <xdr:colOff>666751</xdr:colOff>
      <xdr:row>56</xdr:row>
      <xdr:rowOff>40821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321</xdr:row>
      <xdr:rowOff>40821</xdr:rowOff>
    </xdr:from>
    <xdr:to>
      <xdr:col>24</xdr:col>
      <xdr:colOff>21771</xdr:colOff>
      <xdr:row>334</xdr:row>
      <xdr:rowOff>136071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666750</xdr:colOff>
      <xdr:row>331</xdr:row>
      <xdr:rowOff>122464</xdr:rowOff>
    </xdr:from>
    <xdr:to>
      <xdr:col>36</xdr:col>
      <xdr:colOff>489856</xdr:colOff>
      <xdr:row>345</xdr:row>
      <xdr:rowOff>13607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343</xdr:row>
      <xdr:rowOff>200025</xdr:rowOff>
    </xdr:from>
    <xdr:to>
      <xdr:col>23</xdr:col>
      <xdr:colOff>238125</xdr:colOff>
      <xdr:row>357</xdr:row>
      <xdr:rowOff>9525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2</xdr:row>
      <xdr:rowOff>9524</xdr:rowOff>
    </xdr:from>
    <xdr:to>
      <xdr:col>18</xdr:col>
      <xdr:colOff>133350</xdr:colOff>
      <xdr:row>27</xdr:row>
      <xdr:rowOff>114300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3</xdr:row>
      <xdr:rowOff>104775</xdr:rowOff>
    </xdr:from>
    <xdr:to>
      <xdr:col>16</xdr:col>
      <xdr:colOff>438150</xdr:colOff>
      <xdr:row>24</xdr:row>
      <xdr:rowOff>161925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685799</xdr:colOff>
      <xdr:row>3</xdr:row>
      <xdr:rowOff>133350</xdr:rowOff>
    </xdr:from>
    <xdr:to>
      <xdr:col>25</xdr:col>
      <xdr:colOff>466724</xdr:colOff>
      <xdr:row>24</xdr:row>
      <xdr:rowOff>114300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870858</xdr:colOff>
      <xdr:row>32</xdr:row>
      <xdr:rowOff>136070</xdr:rowOff>
    </xdr:from>
    <xdr:to>
      <xdr:col>23</xdr:col>
      <xdr:colOff>54429</xdr:colOff>
      <xdr:row>60</xdr:row>
      <xdr:rowOff>190500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81643</xdr:colOff>
      <xdr:row>63</xdr:row>
      <xdr:rowOff>163285</xdr:rowOff>
    </xdr:from>
    <xdr:to>
      <xdr:col>23</xdr:col>
      <xdr:colOff>149679</xdr:colOff>
      <xdr:row>89</xdr:row>
      <xdr:rowOff>13606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13</xdr:row>
      <xdr:rowOff>13606</xdr:rowOff>
    </xdr:from>
    <xdr:to>
      <xdr:col>36</xdr:col>
      <xdr:colOff>598714</xdr:colOff>
      <xdr:row>50</xdr:row>
      <xdr:rowOff>40821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217715</xdr:colOff>
      <xdr:row>19</xdr:row>
      <xdr:rowOff>54428</xdr:rowOff>
    </xdr:from>
    <xdr:to>
      <xdr:col>14</xdr:col>
      <xdr:colOff>149678</xdr:colOff>
      <xdr:row>43</xdr:row>
      <xdr:rowOff>163286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58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" defaultRowHeight="16.5" x14ac:dyDescent="0.3"/>
  <cols>
    <col min="1" max="1" width="18.625" style="1" bestFit="1" customWidth="1"/>
    <col min="2" max="19" width="9.375" style="1" bestFit="1" customWidth="1"/>
    <col min="20" max="16384" width="9" style="1"/>
  </cols>
  <sheetData>
    <row r="1" spans="1:25" x14ac:dyDescent="0.3">
      <c r="B1" s="9" t="s">
        <v>270</v>
      </c>
      <c r="C1" s="9" t="s">
        <v>271</v>
      </c>
      <c r="D1" s="9" t="s">
        <v>272</v>
      </c>
      <c r="E1" s="9" t="s">
        <v>273</v>
      </c>
      <c r="F1" s="9" t="s">
        <v>274</v>
      </c>
      <c r="G1" s="9" t="s">
        <v>275</v>
      </c>
      <c r="H1" s="9" t="s">
        <v>276</v>
      </c>
      <c r="I1" s="9" t="s">
        <v>277</v>
      </c>
      <c r="J1" s="9" t="s">
        <v>278</v>
      </c>
      <c r="K1" s="9" t="s">
        <v>279</v>
      </c>
      <c r="L1" s="9" t="s">
        <v>280</v>
      </c>
      <c r="M1" s="9" t="s">
        <v>281</v>
      </c>
      <c r="N1" s="9" t="s">
        <v>282</v>
      </c>
      <c r="O1" s="9" t="s">
        <v>283</v>
      </c>
      <c r="P1" s="9" t="s">
        <v>284</v>
      </c>
      <c r="Q1" s="9" t="s">
        <v>285</v>
      </c>
      <c r="R1" s="9" t="s">
        <v>286</v>
      </c>
      <c r="S1" s="9" t="s">
        <v>287</v>
      </c>
      <c r="T1" s="9" t="s">
        <v>288</v>
      </c>
      <c r="U1" s="9" t="s">
        <v>289</v>
      </c>
      <c r="V1" s="9" t="s">
        <v>290</v>
      </c>
      <c r="W1" s="9" t="s">
        <v>291</v>
      </c>
      <c r="X1" s="9" t="s">
        <v>292</v>
      </c>
      <c r="Y1" s="9" t="s">
        <v>293</v>
      </c>
    </row>
    <row r="2" spans="1:25" x14ac:dyDescent="0.3">
      <c r="A2" s="1" t="s">
        <v>1</v>
      </c>
      <c r="B2" s="1">
        <v>14581</v>
      </c>
      <c r="C2" s="1">
        <v>14460</v>
      </c>
      <c r="D2" s="1">
        <v>16246</v>
      </c>
      <c r="E2" s="1">
        <v>16036</v>
      </c>
      <c r="F2" s="1">
        <v>19941</v>
      </c>
      <c r="G2" s="1">
        <v>16907</v>
      </c>
      <c r="H2" s="1">
        <v>20885</v>
      </c>
      <c r="I2" s="1">
        <v>18013</v>
      </c>
      <c r="J2" s="1">
        <v>14529</v>
      </c>
      <c r="K2" s="1">
        <v>18883</v>
      </c>
      <c r="L2" s="1">
        <v>18250</v>
      </c>
      <c r="M2" s="1">
        <v>15043</v>
      </c>
      <c r="N2" s="1">
        <v>13889</v>
      </c>
      <c r="O2" s="1">
        <v>14704</v>
      </c>
      <c r="P2" s="1">
        <v>13960</v>
      </c>
      <c r="Q2" s="1">
        <v>16676</v>
      </c>
      <c r="R2" s="1">
        <v>13540</v>
      </c>
      <c r="S2" s="1">
        <v>12253</v>
      </c>
    </row>
    <row r="3" spans="1:25" x14ac:dyDescent="0.3">
      <c r="A3" s="1" t="s">
        <v>0</v>
      </c>
      <c r="B3" s="1">
        <v>5667</v>
      </c>
      <c r="C3" s="1">
        <v>7828</v>
      </c>
      <c r="D3" s="1">
        <v>5308</v>
      </c>
      <c r="E3" s="1">
        <v>8211</v>
      </c>
      <c r="F3" s="1">
        <v>2875</v>
      </c>
      <c r="G3" s="1">
        <v>8710</v>
      </c>
      <c r="H3" s="1">
        <v>2393</v>
      </c>
      <c r="I3" s="1">
        <v>1329</v>
      </c>
      <c r="J3" s="1">
        <v>7279</v>
      </c>
      <c r="K3" s="1">
        <v>1678</v>
      </c>
      <c r="L3" s="1">
        <v>31</v>
      </c>
      <c r="M3" s="1">
        <v>3916</v>
      </c>
      <c r="N3" s="1">
        <v>4729</v>
      </c>
      <c r="O3" s="1">
        <v>3557</v>
      </c>
      <c r="P3" s="1">
        <v>6231</v>
      </c>
      <c r="Q3" s="1">
        <v>1523</v>
      </c>
      <c r="R3" s="1">
        <v>4040</v>
      </c>
      <c r="S3" s="1">
        <v>2436</v>
      </c>
    </row>
    <row r="4" spans="1:25" x14ac:dyDescent="0.3">
      <c r="A4" s="1" t="s">
        <v>2</v>
      </c>
      <c r="B4" s="1">
        <f>ROUND(B3*0.08,0)</f>
        <v>453</v>
      </c>
      <c r="C4" s="1">
        <f t="shared" ref="C4:S4" si="0">ROUND(C3*0.08,0)</f>
        <v>626</v>
      </c>
      <c r="D4" s="1">
        <f t="shared" si="0"/>
        <v>425</v>
      </c>
      <c r="E4" s="1">
        <f t="shared" si="0"/>
        <v>657</v>
      </c>
      <c r="F4" s="1">
        <f t="shared" si="0"/>
        <v>230</v>
      </c>
      <c r="G4" s="1">
        <f t="shared" si="0"/>
        <v>697</v>
      </c>
      <c r="H4" s="1">
        <f t="shared" si="0"/>
        <v>191</v>
      </c>
      <c r="I4" s="1">
        <f t="shared" si="0"/>
        <v>106</v>
      </c>
      <c r="J4" s="1">
        <f t="shared" si="0"/>
        <v>582</v>
      </c>
      <c r="K4" s="1">
        <f t="shared" si="0"/>
        <v>134</v>
      </c>
      <c r="L4" s="1">
        <f t="shared" si="0"/>
        <v>2</v>
      </c>
      <c r="M4" s="1">
        <f t="shared" si="0"/>
        <v>313</v>
      </c>
      <c r="N4" s="1">
        <f t="shared" si="0"/>
        <v>378</v>
      </c>
      <c r="O4" s="1">
        <f t="shared" si="0"/>
        <v>285</v>
      </c>
      <c r="P4" s="1">
        <f t="shared" si="0"/>
        <v>498</v>
      </c>
      <c r="Q4" s="1">
        <f t="shared" si="0"/>
        <v>122</v>
      </c>
      <c r="R4" s="1">
        <f t="shared" si="0"/>
        <v>323</v>
      </c>
      <c r="S4" s="1">
        <f t="shared" si="0"/>
        <v>195</v>
      </c>
    </row>
    <row r="5" spans="1:25" x14ac:dyDescent="0.3">
      <c r="A5" s="7" t="s">
        <v>3</v>
      </c>
      <c r="B5" s="7">
        <f>B2-B4</f>
        <v>14128</v>
      </c>
      <c r="C5" s="7">
        <f t="shared" ref="C5:S5" si="1">C2-C4</f>
        <v>13834</v>
      </c>
      <c r="D5" s="7">
        <f t="shared" si="1"/>
        <v>15821</v>
      </c>
      <c r="E5" s="7">
        <f t="shared" si="1"/>
        <v>15379</v>
      </c>
      <c r="F5" s="7">
        <f t="shared" si="1"/>
        <v>19711</v>
      </c>
      <c r="G5" s="7">
        <f t="shared" si="1"/>
        <v>16210</v>
      </c>
      <c r="H5" s="7">
        <f t="shared" si="1"/>
        <v>20694</v>
      </c>
      <c r="I5" s="7">
        <f t="shared" si="1"/>
        <v>17907</v>
      </c>
      <c r="J5" s="7">
        <f t="shared" si="1"/>
        <v>13947</v>
      </c>
      <c r="K5" s="7">
        <f t="shared" si="1"/>
        <v>18749</v>
      </c>
      <c r="L5" s="7">
        <f t="shared" si="1"/>
        <v>18248</v>
      </c>
      <c r="M5" s="7">
        <f t="shared" si="1"/>
        <v>14730</v>
      </c>
      <c r="N5" s="7">
        <f t="shared" si="1"/>
        <v>13511</v>
      </c>
      <c r="O5" s="7">
        <f t="shared" si="1"/>
        <v>14419</v>
      </c>
      <c r="P5" s="7">
        <f t="shared" si="1"/>
        <v>13462</v>
      </c>
      <c r="Q5" s="7">
        <f t="shared" si="1"/>
        <v>16554</v>
      </c>
      <c r="R5" s="7">
        <f t="shared" si="1"/>
        <v>13217</v>
      </c>
      <c r="S5" s="7">
        <f t="shared" si="1"/>
        <v>12058</v>
      </c>
    </row>
    <row r="6" spans="1:25" x14ac:dyDescent="0.3">
      <c r="A6" s="7" t="s">
        <v>4</v>
      </c>
      <c r="B6" s="7">
        <f>B3+B5</f>
        <v>19795</v>
      </c>
      <c r="C6" s="7">
        <f t="shared" ref="C6:S6" si="2">C3+C5</f>
        <v>21662</v>
      </c>
      <c r="D6" s="7">
        <f t="shared" si="2"/>
        <v>21129</v>
      </c>
      <c r="E6" s="7">
        <f t="shared" si="2"/>
        <v>23590</v>
      </c>
      <c r="F6" s="7">
        <f t="shared" si="2"/>
        <v>22586</v>
      </c>
      <c r="G6" s="7">
        <f t="shared" si="2"/>
        <v>24920</v>
      </c>
      <c r="H6" s="7">
        <f t="shared" si="2"/>
        <v>23087</v>
      </c>
      <c r="I6" s="7">
        <f t="shared" si="2"/>
        <v>19236</v>
      </c>
      <c r="J6" s="7">
        <f t="shared" si="2"/>
        <v>21226</v>
      </c>
      <c r="K6" s="7">
        <f t="shared" si="2"/>
        <v>20427</v>
      </c>
      <c r="L6" s="7">
        <f t="shared" si="2"/>
        <v>18279</v>
      </c>
      <c r="M6" s="7">
        <f t="shared" si="2"/>
        <v>18646</v>
      </c>
      <c r="N6" s="7">
        <f t="shared" si="2"/>
        <v>18240</v>
      </c>
      <c r="O6" s="7">
        <f t="shared" si="2"/>
        <v>17976</v>
      </c>
      <c r="P6" s="7">
        <f t="shared" si="2"/>
        <v>19693</v>
      </c>
      <c r="Q6" s="7">
        <f t="shared" si="2"/>
        <v>18077</v>
      </c>
      <c r="R6" s="7">
        <f t="shared" si="2"/>
        <v>17257</v>
      </c>
      <c r="S6" s="7">
        <f t="shared" si="2"/>
        <v>14494</v>
      </c>
    </row>
    <row r="7" spans="1:25" x14ac:dyDescent="0.3">
      <c r="A7" s="5" t="s">
        <v>5</v>
      </c>
      <c r="B7" s="5">
        <v>4106</v>
      </c>
      <c r="C7" s="5">
        <v>5048</v>
      </c>
      <c r="D7" s="5">
        <v>5334</v>
      </c>
      <c r="E7" s="5">
        <v>6500</v>
      </c>
      <c r="F7" s="5">
        <v>6000</v>
      </c>
      <c r="G7" s="5">
        <v>5500</v>
      </c>
      <c r="H7" s="5">
        <v>5500</v>
      </c>
      <c r="I7" s="5">
        <v>5500</v>
      </c>
      <c r="J7" s="5">
        <v>4911</v>
      </c>
      <c r="K7" s="5">
        <v>4705</v>
      </c>
      <c r="L7" s="5">
        <v>8053</v>
      </c>
      <c r="M7" s="5">
        <v>8896</v>
      </c>
      <c r="N7" s="5">
        <v>4458</v>
      </c>
      <c r="O7" s="5">
        <v>4804</v>
      </c>
      <c r="P7" s="5">
        <v>6785</v>
      </c>
      <c r="Q7" s="5">
        <v>6296</v>
      </c>
      <c r="R7" s="5">
        <v>5126</v>
      </c>
      <c r="S7" s="5">
        <v>3924</v>
      </c>
      <c r="T7" s="5">
        <v>3728</v>
      </c>
      <c r="U7" s="5">
        <v>4888</v>
      </c>
      <c r="V7" s="5">
        <v>4692</v>
      </c>
      <c r="W7" s="5">
        <v>4645</v>
      </c>
      <c r="X7" s="5">
        <v>4399</v>
      </c>
      <c r="Y7" s="5">
        <v>4579</v>
      </c>
    </row>
    <row r="8" spans="1:25" x14ac:dyDescent="0.3">
      <c r="A8" s="6" t="s">
        <v>6</v>
      </c>
      <c r="B8" s="6">
        <v>5347</v>
      </c>
      <c r="C8" s="6">
        <v>6166</v>
      </c>
      <c r="D8" s="6">
        <v>6408</v>
      </c>
      <c r="E8" s="6">
        <v>5883</v>
      </c>
      <c r="F8" s="6">
        <v>5396</v>
      </c>
      <c r="G8" s="6">
        <v>6590</v>
      </c>
      <c r="H8" s="6">
        <v>5253</v>
      </c>
      <c r="I8" s="6">
        <v>5527</v>
      </c>
      <c r="J8" s="6">
        <v>4947</v>
      </c>
      <c r="K8" s="6">
        <v>3722</v>
      </c>
      <c r="L8" s="6">
        <v>3570</v>
      </c>
      <c r="M8" s="6">
        <v>3990</v>
      </c>
      <c r="N8" s="6">
        <v>5296</v>
      </c>
      <c r="O8" s="6">
        <v>4792</v>
      </c>
      <c r="P8" s="6">
        <v>4588</v>
      </c>
      <c r="Q8" s="6">
        <v>4192</v>
      </c>
      <c r="R8" s="6">
        <v>4901</v>
      </c>
      <c r="S8" s="6">
        <v>6028</v>
      </c>
      <c r="T8" s="6">
        <v>3989</v>
      </c>
      <c r="U8" s="6">
        <v>3446</v>
      </c>
      <c r="V8" s="6">
        <v>3313</v>
      </c>
      <c r="W8" s="6">
        <v>3499</v>
      </c>
      <c r="X8" s="6">
        <v>3577</v>
      </c>
    </row>
    <row r="9" spans="1:25" x14ac:dyDescent="0.3">
      <c r="A9" s="8" t="s">
        <v>7</v>
      </c>
      <c r="B9" s="8">
        <v>486</v>
      </c>
      <c r="C9" s="8">
        <v>405</v>
      </c>
      <c r="D9" s="8">
        <v>427</v>
      </c>
      <c r="E9" s="8">
        <v>422</v>
      </c>
      <c r="F9" s="8">
        <v>1123</v>
      </c>
      <c r="G9" s="8">
        <v>701</v>
      </c>
      <c r="H9" s="8">
        <v>561</v>
      </c>
      <c r="I9" s="8">
        <v>286</v>
      </c>
      <c r="J9" s="8">
        <v>183</v>
      </c>
      <c r="K9" s="8">
        <v>833</v>
      </c>
      <c r="L9" s="8">
        <v>1304</v>
      </c>
      <c r="M9" s="8">
        <v>756</v>
      </c>
      <c r="N9" s="8">
        <v>242</v>
      </c>
      <c r="O9" s="8">
        <v>913</v>
      </c>
      <c r="P9" s="8">
        <v>290</v>
      </c>
      <c r="Q9" s="8">
        <v>699</v>
      </c>
      <c r="R9" s="8">
        <v>266</v>
      </c>
      <c r="S9" s="8">
        <v>706</v>
      </c>
    </row>
    <row r="10" spans="1:25" x14ac:dyDescent="0.3">
      <c r="A10" s="1" t="s">
        <v>8</v>
      </c>
      <c r="B10" s="1">
        <f>ABS(B7-B8)</f>
        <v>1241</v>
      </c>
      <c r="C10" s="1">
        <f t="shared" ref="C10:S10" si="3">ABS(C7-C8)</f>
        <v>1118</v>
      </c>
      <c r="D10" s="1">
        <f t="shared" si="3"/>
        <v>1074</v>
      </c>
      <c r="E10" s="1">
        <f t="shared" si="3"/>
        <v>617</v>
      </c>
      <c r="F10" s="1">
        <f t="shared" si="3"/>
        <v>604</v>
      </c>
      <c r="G10" s="1">
        <f t="shared" si="3"/>
        <v>1090</v>
      </c>
      <c r="H10" s="1">
        <f t="shared" si="3"/>
        <v>247</v>
      </c>
      <c r="I10" s="1">
        <f t="shared" si="3"/>
        <v>27</v>
      </c>
      <c r="J10" s="1">
        <f t="shared" si="3"/>
        <v>36</v>
      </c>
      <c r="K10" s="1">
        <f t="shared" si="3"/>
        <v>983</v>
      </c>
      <c r="L10" s="1">
        <f t="shared" si="3"/>
        <v>4483</v>
      </c>
      <c r="M10" s="1">
        <f t="shared" si="3"/>
        <v>4906</v>
      </c>
      <c r="N10" s="1">
        <f t="shared" si="3"/>
        <v>838</v>
      </c>
      <c r="O10" s="1">
        <f t="shared" si="3"/>
        <v>12</v>
      </c>
      <c r="P10" s="1">
        <f t="shared" si="3"/>
        <v>2197</v>
      </c>
      <c r="Q10" s="1">
        <f t="shared" si="3"/>
        <v>2104</v>
      </c>
      <c r="R10" s="1">
        <f t="shared" si="3"/>
        <v>225</v>
      </c>
      <c r="S10" s="1">
        <f t="shared" si="3"/>
        <v>2104</v>
      </c>
    </row>
    <row r="11" spans="1:25" x14ac:dyDescent="0.3">
      <c r="A11" s="13" t="s">
        <v>8</v>
      </c>
      <c r="B11" s="14">
        <f>B10/B8</f>
        <v>0.23209276229661494</v>
      </c>
      <c r="C11" s="14">
        <f t="shared" ref="C11:S11" si="4">C10/C8</f>
        <v>0.18131689912422966</v>
      </c>
      <c r="D11" s="14">
        <f t="shared" si="4"/>
        <v>0.16760299625468164</v>
      </c>
      <c r="E11" s="14">
        <f t="shared" si="4"/>
        <v>0.10487846336902941</v>
      </c>
      <c r="F11" s="14">
        <f t="shared" si="4"/>
        <v>0.11193476649369903</v>
      </c>
      <c r="G11" s="14">
        <f t="shared" si="4"/>
        <v>0.165402124430956</v>
      </c>
      <c r="H11" s="14">
        <f t="shared" si="4"/>
        <v>4.7020750047591854E-2</v>
      </c>
      <c r="I11" s="14">
        <f t="shared" si="4"/>
        <v>4.8851094626379595E-3</v>
      </c>
      <c r="J11" s="14">
        <f t="shared" si="4"/>
        <v>7.2771376591873865E-3</v>
      </c>
      <c r="K11" s="14">
        <f t="shared" si="4"/>
        <v>0.26410531972058032</v>
      </c>
      <c r="L11" s="14">
        <f t="shared" si="4"/>
        <v>1.2557422969187675</v>
      </c>
      <c r="M11" s="14">
        <f t="shared" si="4"/>
        <v>1.2295739348370927</v>
      </c>
      <c r="N11" s="14">
        <f t="shared" si="4"/>
        <v>0.15823262839879154</v>
      </c>
      <c r="O11" s="14">
        <f t="shared" si="4"/>
        <v>2.5041736227045075E-3</v>
      </c>
      <c r="P11" s="14">
        <f t="shared" si="4"/>
        <v>0.47885789014821273</v>
      </c>
      <c r="Q11" s="14">
        <f t="shared" si="4"/>
        <v>0.50190839694656486</v>
      </c>
      <c r="R11" s="14">
        <f t="shared" si="4"/>
        <v>4.5908998163640073E-2</v>
      </c>
      <c r="S11" s="14">
        <f t="shared" si="4"/>
        <v>0.34903782349037821</v>
      </c>
      <c r="T11" s="2"/>
    </row>
    <row r="12" spans="1:25" x14ac:dyDescent="0.3">
      <c r="A12" s="15" t="s">
        <v>84</v>
      </c>
      <c r="B12" s="14">
        <f>1-B11</f>
        <v>0.76790723770338509</v>
      </c>
      <c r="C12" s="14">
        <f t="shared" ref="C12:S12" si="5">1-C11</f>
        <v>0.81868310087577034</v>
      </c>
      <c r="D12" s="14">
        <f t="shared" si="5"/>
        <v>0.83239700374531833</v>
      </c>
      <c r="E12" s="14">
        <f t="shared" si="5"/>
        <v>0.8951215366309706</v>
      </c>
      <c r="F12" s="14">
        <f t="shared" si="5"/>
        <v>0.88806523350630096</v>
      </c>
      <c r="G12" s="14">
        <f t="shared" si="5"/>
        <v>0.83459787556904397</v>
      </c>
      <c r="H12" s="14">
        <f t="shared" si="5"/>
        <v>0.95297924995240813</v>
      </c>
      <c r="I12" s="14">
        <f t="shared" si="5"/>
        <v>0.99511489053736202</v>
      </c>
      <c r="J12" s="14">
        <f t="shared" si="5"/>
        <v>0.99272286234081264</v>
      </c>
      <c r="K12" s="14">
        <f t="shared" si="5"/>
        <v>0.73589468027941973</v>
      </c>
      <c r="L12" s="14">
        <f t="shared" si="5"/>
        <v>-0.25574229691876749</v>
      </c>
      <c r="M12" s="14">
        <f t="shared" si="5"/>
        <v>-0.22957393483709265</v>
      </c>
      <c r="N12" s="14">
        <f t="shared" si="5"/>
        <v>0.8417673716012084</v>
      </c>
      <c r="O12" s="14">
        <f t="shared" si="5"/>
        <v>0.9974958263772955</v>
      </c>
      <c r="P12" s="14">
        <f t="shared" si="5"/>
        <v>0.52114210985178722</v>
      </c>
      <c r="Q12" s="14">
        <f t="shared" si="5"/>
        <v>0.49809160305343514</v>
      </c>
      <c r="R12" s="14">
        <f t="shared" si="5"/>
        <v>0.95409100183635998</v>
      </c>
      <c r="S12" s="14">
        <f t="shared" si="5"/>
        <v>0.65096217650962185</v>
      </c>
    </row>
    <row r="13" spans="1:25" x14ac:dyDescent="0.3">
      <c r="B13" s="1">
        <f>B2/B8</f>
        <v>2.7269496914157472</v>
      </c>
      <c r="C13" s="1">
        <f t="shared" ref="C13:M13" si="6">C2/C8</f>
        <v>2.3451183911774245</v>
      </c>
      <c r="D13" s="1">
        <f t="shared" si="6"/>
        <v>2.5352684144818975</v>
      </c>
      <c r="E13" s="1">
        <f t="shared" si="6"/>
        <v>2.7258201597824239</v>
      </c>
      <c r="F13" s="1">
        <f t="shared" si="6"/>
        <v>3.6955151964418089</v>
      </c>
      <c r="G13" s="1">
        <f t="shared" si="6"/>
        <v>2.5655538694992415</v>
      </c>
      <c r="H13" s="1">
        <f t="shared" si="6"/>
        <v>3.9758233390443558</v>
      </c>
      <c r="I13" s="1">
        <f t="shared" si="6"/>
        <v>3.2590917314999097</v>
      </c>
      <c r="J13" s="1">
        <f t="shared" si="6"/>
        <v>2.9369314736203758</v>
      </c>
      <c r="K13" s="1">
        <f t="shared" si="6"/>
        <v>5.0733476625470173</v>
      </c>
      <c r="L13" s="1">
        <f t="shared" si="6"/>
        <v>5.1120448179271705</v>
      </c>
      <c r="M13" s="1">
        <f t="shared" si="6"/>
        <v>3.7701754385964912</v>
      </c>
    </row>
    <row r="14" spans="1:25" x14ac:dyDescent="0.3">
      <c r="A14" t="s">
        <v>104</v>
      </c>
      <c r="B14" s="1">
        <v>998</v>
      </c>
      <c r="C14" s="1">
        <v>1535</v>
      </c>
      <c r="D14" s="1">
        <v>1753</v>
      </c>
      <c r="E14" s="1">
        <v>962</v>
      </c>
      <c r="F14" s="1">
        <v>342</v>
      </c>
      <c r="G14" s="1">
        <v>1386</v>
      </c>
      <c r="H14" s="1">
        <v>1026</v>
      </c>
      <c r="I14" s="1">
        <v>1686</v>
      </c>
      <c r="J14" s="1">
        <v>85</v>
      </c>
      <c r="K14" s="1">
        <v>530</v>
      </c>
      <c r="L14" s="1">
        <v>111</v>
      </c>
      <c r="M14" s="1">
        <v>0</v>
      </c>
    </row>
    <row r="15" spans="1:25" x14ac:dyDescent="0.3">
      <c r="A15" t="s">
        <v>105</v>
      </c>
      <c r="B15" s="1">
        <v>210</v>
      </c>
      <c r="C15" s="1">
        <v>128</v>
      </c>
      <c r="D15" s="1">
        <v>1013</v>
      </c>
      <c r="E15" s="1">
        <v>702</v>
      </c>
      <c r="F15" s="1">
        <v>1814</v>
      </c>
      <c r="G15" s="1">
        <v>447</v>
      </c>
      <c r="H15" s="1">
        <v>907</v>
      </c>
      <c r="I15" s="1">
        <v>134</v>
      </c>
      <c r="J15" s="1">
        <v>800</v>
      </c>
      <c r="K15" s="1">
        <v>342</v>
      </c>
      <c r="L15" s="1">
        <v>452</v>
      </c>
      <c r="M15" s="1">
        <v>0</v>
      </c>
    </row>
    <row r="16" spans="1:25" x14ac:dyDescent="0.3">
      <c r="A16"/>
      <c r="B16" s="1">
        <f>SUM(B14:B15)</f>
        <v>1208</v>
      </c>
      <c r="C16" s="1">
        <f t="shared" ref="C16:M16" si="7">SUM(C14:C15)</f>
        <v>1663</v>
      </c>
      <c r="D16" s="1">
        <f t="shared" si="7"/>
        <v>2766</v>
      </c>
      <c r="E16" s="1">
        <f t="shared" si="7"/>
        <v>1664</v>
      </c>
      <c r="F16" s="1">
        <f t="shared" si="7"/>
        <v>2156</v>
      </c>
      <c r="G16" s="1">
        <f t="shared" si="7"/>
        <v>1833</v>
      </c>
      <c r="H16" s="1">
        <f t="shared" si="7"/>
        <v>1933</v>
      </c>
      <c r="I16" s="1">
        <f t="shared" si="7"/>
        <v>1820</v>
      </c>
      <c r="J16" s="1">
        <f t="shared" si="7"/>
        <v>885</v>
      </c>
      <c r="K16" s="1">
        <f t="shared" si="7"/>
        <v>872</v>
      </c>
      <c r="L16" s="1">
        <f t="shared" si="7"/>
        <v>563</v>
      </c>
      <c r="M16" s="1">
        <f t="shared" si="7"/>
        <v>0</v>
      </c>
    </row>
    <row r="17" spans="1:20" x14ac:dyDescent="0.3">
      <c r="A17"/>
      <c r="B17" s="20">
        <f>B16/B8</f>
        <v>0.22592107723957358</v>
      </c>
      <c r="C17" s="20">
        <f t="shared" ref="C17:M17" si="8">C16/C8</f>
        <v>0.26970483295491404</v>
      </c>
      <c r="D17" s="20">
        <f t="shared" si="8"/>
        <v>0.43164794007490637</v>
      </c>
      <c r="E17" s="20">
        <f t="shared" si="8"/>
        <v>0.28284888662247154</v>
      </c>
      <c r="F17" s="20">
        <f t="shared" si="8"/>
        <v>0.39955522609340249</v>
      </c>
      <c r="G17" s="20">
        <f t="shared" si="8"/>
        <v>0.27814871016691955</v>
      </c>
      <c r="H17" s="20">
        <f t="shared" si="8"/>
        <v>0.36798020178945362</v>
      </c>
      <c r="I17" s="20">
        <f t="shared" si="8"/>
        <v>0.32929256377781796</v>
      </c>
      <c r="J17" s="20">
        <f t="shared" si="8"/>
        <v>0.17889630078835658</v>
      </c>
      <c r="K17" s="20">
        <f t="shared" si="8"/>
        <v>0.23428264373992477</v>
      </c>
      <c r="L17" s="20">
        <f t="shared" si="8"/>
        <v>0.15770308123249299</v>
      </c>
      <c r="M17" s="20">
        <f t="shared" si="8"/>
        <v>0</v>
      </c>
      <c r="N17" s="21">
        <f>AVERAGE(B17:M17)</f>
        <v>0.26299845537335276</v>
      </c>
    </row>
    <row r="18" spans="1:20" x14ac:dyDescent="0.3">
      <c r="B18" s="20">
        <f>B9/B8</f>
        <v>9.0892089021881423E-2</v>
      </c>
      <c r="C18" s="20">
        <f t="shared" ref="C18:S18" si="9">C9/C8</f>
        <v>6.5682776516380145E-2</v>
      </c>
      <c r="D18" s="20">
        <f t="shared" si="9"/>
        <v>6.6635455680399497E-2</v>
      </c>
      <c r="E18" s="20">
        <f t="shared" si="9"/>
        <v>7.1732109467958521E-2</v>
      </c>
      <c r="F18" s="20">
        <f t="shared" si="9"/>
        <v>0.20811712379540401</v>
      </c>
      <c r="G18" s="20">
        <f t="shared" si="9"/>
        <v>0.10637329286798179</v>
      </c>
      <c r="H18" s="20">
        <f t="shared" si="9"/>
        <v>0.10679611650485436</v>
      </c>
      <c r="I18" s="20">
        <f t="shared" si="9"/>
        <v>5.1745974307942824E-2</v>
      </c>
      <c r="J18" s="20">
        <f t="shared" si="9"/>
        <v>3.6992116434202547E-2</v>
      </c>
      <c r="K18" s="20">
        <f t="shared" si="9"/>
        <v>0.22380440623320796</v>
      </c>
      <c r="L18" s="20">
        <f t="shared" si="9"/>
        <v>0.36526610644257701</v>
      </c>
      <c r="M18" s="20">
        <f t="shared" si="9"/>
        <v>0.18947368421052632</v>
      </c>
      <c r="N18" s="20">
        <f t="shared" si="9"/>
        <v>4.569486404833837E-2</v>
      </c>
      <c r="O18" s="20">
        <f t="shared" si="9"/>
        <v>0.19052587646076793</v>
      </c>
      <c r="P18" s="20">
        <f t="shared" si="9"/>
        <v>6.3208369659982569E-2</v>
      </c>
      <c r="Q18" s="20">
        <f t="shared" si="9"/>
        <v>0.16674618320610687</v>
      </c>
      <c r="R18" s="20">
        <f t="shared" si="9"/>
        <v>5.427463782901449E-2</v>
      </c>
      <c r="S18" s="20">
        <f t="shared" si="9"/>
        <v>0.11712010617120105</v>
      </c>
      <c r="T18" s="21">
        <f>AVERAGE(B18:S18)</f>
        <v>0.12339340493659597</v>
      </c>
    </row>
    <row r="55" spans="2:2" x14ac:dyDescent="0.3">
      <c r="B55"/>
    </row>
    <row r="56" spans="2:2" x14ac:dyDescent="0.3">
      <c r="B56"/>
    </row>
    <row r="57" spans="2:2" x14ac:dyDescent="0.3">
      <c r="B57"/>
    </row>
    <row r="58" spans="2:2" x14ac:dyDescent="0.3">
      <c r="B58"/>
    </row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6"/>
  <sheetViews>
    <sheetView zoomScale="70" zoomScaleNormal="70" workbookViewId="0">
      <selection activeCell="O1" sqref="O1"/>
    </sheetView>
  </sheetViews>
  <sheetFormatPr defaultColWidth="9" defaultRowHeight="16.5" x14ac:dyDescent="0.3"/>
  <cols>
    <col min="1" max="1" width="25.5" style="4" bestFit="1" customWidth="1"/>
    <col min="2" max="21" width="9" style="4"/>
    <col min="22" max="22" width="11.5" style="4" bestFit="1" customWidth="1"/>
    <col min="23" max="23" width="9" style="4"/>
    <col min="24" max="24" width="11.5" style="4" bestFit="1" customWidth="1"/>
    <col min="25" max="25" width="9" style="4"/>
    <col min="26" max="26" width="12.625" style="4" bestFit="1" customWidth="1"/>
    <col min="27" max="28" width="14.25" style="4" bestFit="1" customWidth="1"/>
    <col min="29" max="29" width="11.5" style="4" bestFit="1" customWidth="1"/>
    <col min="30" max="16384" width="9" style="4"/>
  </cols>
  <sheetData>
    <row r="1" spans="1:62" x14ac:dyDescent="0.3">
      <c r="A1" s="4" t="s">
        <v>1</v>
      </c>
      <c r="B1" s="4" t="s">
        <v>75</v>
      </c>
      <c r="C1" s="4" t="s">
        <v>77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45</v>
      </c>
      <c r="I1" s="4" t="s">
        <v>46</v>
      </c>
      <c r="J1" s="4" t="s">
        <v>47</v>
      </c>
      <c r="K1" s="4" t="s">
        <v>48</v>
      </c>
      <c r="L1" s="4" t="s">
        <v>49</v>
      </c>
      <c r="M1" s="4" t="s">
        <v>50</v>
      </c>
      <c r="N1" s="4" t="s">
        <v>51</v>
      </c>
      <c r="O1" s="4" t="s">
        <v>52</v>
      </c>
      <c r="P1" s="4" t="s">
        <v>53</v>
      </c>
      <c r="Q1" s="4" t="s">
        <v>54</v>
      </c>
      <c r="R1" s="4" t="s">
        <v>55</v>
      </c>
      <c r="S1" s="4" t="s">
        <v>56</v>
      </c>
      <c r="T1" s="4" t="s">
        <v>57</v>
      </c>
      <c r="U1" s="4" t="s">
        <v>58</v>
      </c>
      <c r="V1" s="4" t="s">
        <v>59</v>
      </c>
      <c r="W1" s="4" t="s">
        <v>60</v>
      </c>
      <c r="X1" s="4" t="s">
        <v>61</v>
      </c>
      <c r="Y1" s="4" t="s">
        <v>62</v>
      </c>
      <c r="Z1" s="4" t="s">
        <v>63</v>
      </c>
      <c r="AA1" s="4" t="s">
        <v>64</v>
      </c>
      <c r="AB1" s="4" t="s">
        <v>65</v>
      </c>
      <c r="AC1" s="4" t="s">
        <v>66</v>
      </c>
      <c r="AD1" s="4" t="s">
        <v>67</v>
      </c>
      <c r="AE1" s="4" t="s">
        <v>16</v>
      </c>
      <c r="AF1" s="4" t="s">
        <v>17</v>
      </c>
      <c r="AG1" s="4" t="s">
        <v>18</v>
      </c>
      <c r="AH1" s="4" t="s">
        <v>19</v>
      </c>
      <c r="AI1" s="4" t="s">
        <v>20</v>
      </c>
      <c r="AJ1" s="4" t="s">
        <v>21</v>
      </c>
      <c r="AK1" s="4" t="s">
        <v>22</v>
      </c>
      <c r="AL1" s="4" t="s">
        <v>23</v>
      </c>
      <c r="AM1" s="4" t="s">
        <v>24</v>
      </c>
      <c r="AN1" s="4" t="s">
        <v>25</v>
      </c>
      <c r="AO1" s="4" t="s">
        <v>26</v>
      </c>
      <c r="AP1" s="4" t="s">
        <v>27</v>
      </c>
      <c r="AQ1" s="4" t="s">
        <v>28</v>
      </c>
      <c r="AR1" s="4" t="s">
        <v>29</v>
      </c>
      <c r="AS1" s="4" t="s">
        <v>30</v>
      </c>
      <c r="AT1" s="4" t="s">
        <v>31</v>
      </c>
      <c r="AU1" s="4" t="s">
        <v>32</v>
      </c>
      <c r="AV1" s="4" t="s">
        <v>33</v>
      </c>
      <c r="AW1" s="4" t="s">
        <v>34</v>
      </c>
      <c r="AX1" s="4" t="s">
        <v>35</v>
      </c>
      <c r="AY1" s="4" t="s">
        <v>36</v>
      </c>
      <c r="AZ1" s="4" t="s">
        <v>37</v>
      </c>
      <c r="BA1" s="4" t="s">
        <v>38</v>
      </c>
      <c r="BB1" s="4" t="s">
        <v>191</v>
      </c>
      <c r="BC1" s="4" t="s">
        <v>192</v>
      </c>
      <c r="BD1" s="4" t="s">
        <v>193</v>
      </c>
      <c r="BE1" s="4" t="s">
        <v>194</v>
      </c>
      <c r="BF1" s="4" t="s">
        <v>195</v>
      </c>
      <c r="BG1" s="4" t="s">
        <v>196</v>
      </c>
      <c r="BI1" s="4" t="s">
        <v>143</v>
      </c>
    </row>
    <row r="2" spans="1:62" x14ac:dyDescent="0.3">
      <c r="A2" s="4" t="s">
        <v>118</v>
      </c>
      <c r="B2" s="4">
        <v>13669</v>
      </c>
      <c r="C2" s="4">
        <v>14538</v>
      </c>
      <c r="D2" s="4">
        <v>13172</v>
      </c>
      <c r="E2" s="4">
        <v>12510</v>
      </c>
      <c r="F2" s="4">
        <v>11783</v>
      </c>
      <c r="G2" s="4">
        <v>10628</v>
      </c>
      <c r="H2" s="4">
        <v>8919</v>
      </c>
      <c r="I2" s="4">
        <v>7053</v>
      </c>
      <c r="J2" s="4">
        <v>5883</v>
      </c>
      <c r="K2" s="4">
        <v>4508</v>
      </c>
      <c r="L2" s="4">
        <v>4848</v>
      </c>
      <c r="M2" s="4">
        <v>8555</v>
      </c>
      <c r="N2" s="4">
        <v>8332</v>
      </c>
      <c r="O2" s="4">
        <v>7045</v>
      </c>
      <c r="P2" s="4">
        <v>8577</v>
      </c>
      <c r="Q2" s="4">
        <v>8939</v>
      </c>
      <c r="R2" s="4">
        <v>8740</v>
      </c>
      <c r="S2" s="4">
        <v>8662</v>
      </c>
      <c r="T2" s="4">
        <v>8299</v>
      </c>
      <c r="U2" s="4">
        <v>7080</v>
      </c>
      <c r="V2" s="4">
        <v>6126</v>
      </c>
      <c r="W2" s="4">
        <v>7773</v>
      </c>
      <c r="X2" s="4">
        <v>6760</v>
      </c>
      <c r="Y2" s="4">
        <v>9381</v>
      </c>
      <c r="Z2" s="4">
        <v>7999</v>
      </c>
      <c r="AA2" s="4">
        <v>7626</v>
      </c>
      <c r="AB2" s="4">
        <v>5578</v>
      </c>
      <c r="AC2" s="4">
        <v>4068</v>
      </c>
      <c r="AD2" s="4">
        <v>5091</v>
      </c>
      <c r="AE2" s="4">
        <v>5399</v>
      </c>
      <c r="AF2" s="4">
        <v>11081</v>
      </c>
      <c r="AG2" s="4">
        <v>10648</v>
      </c>
      <c r="AH2" s="4">
        <v>10451</v>
      </c>
      <c r="AI2" s="4">
        <v>9558</v>
      </c>
      <c r="AJ2" s="4">
        <v>8361</v>
      </c>
      <c r="AK2" s="4">
        <v>8883</v>
      </c>
      <c r="AL2" s="4">
        <v>8074</v>
      </c>
      <c r="AM2" s="4">
        <v>6942</v>
      </c>
      <c r="AN2" s="4">
        <v>6231</v>
      </c>
      <c r="AO2" s="4">
        <v>5022</v>
      </c>
      <c r="AP2" s="4">
        <v>4826</v>
      </c>
      <c r="AQ2" s="4">
        <v>4774</v>
      </c>
      <c r="AR2" s="4">
        <v>4180</v>
      </c>
      <c r="AS2" s="4">
        <v>11203</v>
      </c>
      <c r="AT2" s="4">
        <v>10618</v>
      </c>
      <c r="AU2" s="4">
        <v>10807</v>
      </c>
      <c r="AV2" s="4">
        <v>9796</v>
      </c>
      <c r="AW2" s="4">
        <v>9053</v>
      </c>
      <c r="AX2" s="4">
        <v>8464</v>
      </c>
      <c r="AY2" s="4">
        <v>7430</v>
      </c>
      <c r="AZ2" s="4">
        <v>6737</v>
      </c>
      <c r="BA2" s="4">
        <v>6033</v>
      </c>
      <c r="BB2" s="4">
        <v>4971</v>
      </c>
      <c r="BC2" s="4">
        <v>3441</v>
      </c>
      <c r="BD2" s="4">
        <v>1734</v>
      </c>
      <c r="BE2" s="4">
        <v>1018</v>
      </c>
      <c r="BF2" s="4">
        <v>3594</v>
      </c>
      <c r="BG2" s="4">
        <v>4004</v>
      </c>
      <c r="BI2" s="4">
        <f>AVERAGE(B2:BG2)</f>
        <v>7680.6034482758623</v>
      </c>
    </row>
    <row r="3" spans="1:62" x14ac:dyDescent="0.3">
      <c r="A3" s="4" t="s">
        <v>119</v>
      </c>
      <c r="B3" s="4">
        <v>13669</v>
      </c>
      <c r="C3" s="4">
        <v>14538</v>
      </c>
      <c r="D3" s="4">
        <v>13172</v>
      </c>
      <c r="E3" s="4">
        <v>12510</v>
      </c>
      <c r="F3" s="4">
        <v>11783</v>
      </c>
      <c r="G3" s="4">
        <v>10628</v>
      </c>
      <c r="H3" s="4">
        <v>8919</v>
      </c>
      <c r="I3" s="4">
        <v>6947</v>
      </c>
      <c r="J3" s="4">
        <v>5777</v>
      </c>
      <c r="K3" s="4">
        <v>4402</v>
      </c>
      <c r="L3" s="4">
        <v>3534</v>
      </c>
      <c r="M3" s="4">
        <v>6848</v>
      </c>
      <c r="N3" s="4">
        <v>7268</v>
      </c>
      <c r="O3" s="4">
        <v>5744</v>
      </c>
      <c r="P3" s="4">
        <v>7115</v>
      </c>
      <c r="Q3" s="4">
        <v>7426</v>
      </c>
      <c r="R3" s="4">
        <v>6639</v>
      </c>
      <c r="S3" s="4">
        <v>6686</v>
      </c>
      <c r="T3" s="4">
        <v>6303</v>
      </c>
      <c r="U3" s="4">
        <v>5271</v>
      </c>
      <c r="V3" s="4">
        <v>4317</v>
      </c>
      <c r="W3" s="4">
        <v>6377</v>
      </c>
      <c r="X3" s="4">
        <v>5856</v>
      </c>
      <c r="Y3" s="4">
        <v>8152</v>
      </c>
      <c r="Z3" s="4">
        <v>6584</v>
      </c>
      <c r="AA3" s="4">
        <v>5669</v>
      </c>
      <c r="AB3" s="4">
        <v>3621</v>
      </c>
      <c r="AC3" s="4">
        <v>2724</v>
      </c>
      <c r="AD3" s="4">
        <v>4557</v>
      </c>
      <c r="AE3" s="4">
        <v>4793</v>
      </c>
      <c r="AF3" s="4">
        <v>9390</v>
      </c>
      <c r="AG3" s="4">
        <v>8694</v>
      </c>
      <c r="AH3" s="4">
        <v>8073</v>
      </c>
      <c r="AI3" s="4">
        <v>7180</v>
      </c>
      <c r="AJ3" s="4">
        <v>5983</v>
      </c>
      <c r="AK3" s="4">
        <v>7039</v>
      </c>
      <c r="AL3" s="4">
        <v>7032</v>
      </c>
      <c r="AM3" s="4">
        <v>5900</v>
      </c>
      <c r="AN3" s="4">
        <v>5189</v>
      </c>
      <c r="AO3" s="4">
        <v>4147</v>
      </c>
      <c r="AP3" s="4">
        <v>4196</v>
      </c>
      <c r="AQ3" s="4">
        <v>4149</v>
      </c>
      <c r="AR3" s="4">
        <v>3555</v>
      </c>
      <c r="AS3" s="4">
        <v>9005</v>
      </c>
      <c r="AT3" s="4">
        <v>8238</v>
      </c>
      <c r="AU3" s="4">
        <v>8453</v>
      </c>
      <c r="AV3" s="4">
        <v>7442</v>
      </c>
      <c r="AW3" s="4">
        <v>6699</v>
      </c>
      <c r="AX3" s="4">
        <v>6110</v>
      </c>
      <c r="AY3" s="4">
        <v>5076</v>
      </c>
      <c r="AZ3" s="4">
        <v>4383</v>
      </c>
      <c r="BA3" s="4">
        <v>3679</v>
      </c>
      <c r="BB3" s="4">
        <v>2629</v>
      </c>
      <c r="BC3" s="4">
        <v>1326</v>
      </c>
      <c r="BD3" s="4">
        <v>396</v>
      </c>
      <c r="BE3" s="4">
        <v>443</v>
      </c>
      <c r="BF3" s="4">
        <v>2834</v>
      </c>
      <c r="BG3" s="4">
        <v>3361</v>
      </c>
      <c r="BI3" s="4">
        <f>AVERAGE(B3:BG3)</f>
        <v>6352.2413793103451</v>
      </c>
      <c r="BJ3" s="4">
        <f>BI2-BI3</f>
        <v>1328.3620689655172</v>
      </c>
    </row>
    <row r="4" spans="1:62" x14ac:dyDescent="0.3">
      <c r="A4" s="4" t="s">
        <v>188</v>
      </c>
      <c r="B4" s="4">
        <v>13669</v>
      </c>
      <c r="C4" s="4">
        <v>14538</v>
      </c>
      <c r="D4" s="4">
        <v>13172</v>
      </c>
      <c r="E4" s="4">
        <v>12510</v>
      </c>
      <c r="F4" s="4">
        <v>11783</v>
      </c>
      <c r="G4" s="4">
        <v>10628</v>
      </c>
      <c r="H4" s="4">
        <v>8919</v>
      </c>
      <c r="I4" s="4">
        <v>6947</v>
      </c>
      <c r="J4" s="4">
        <v>5777</v>
      </c>
      <c r="K4" s="4">
        <v>4402</v>
      </c>
      <c r="L4" s="4">
        <v>3282</v>
      </c>
      <c r="M4" s="4">
        <v>6521</v>
      </c>
      <c r="N4" s="4">
        <v>7064</v>
      </c>
      <c r="O4" s="4">
        <v>5494</v>
      </c>
      <c r="P4" s="4">
        <v>6835</v>
      </c>
      <c r="Q4" s="4">
        <v>7136</v>
      </c>
      <c r="R4" s="4">
        <v>6236</v>
      </c>
      <c r="S4" s="4">
        <v>6308</v>
      </c>
      <c r="T4" s="4">
        <v>5921</v>
      </c>
      <c r="U4" s="4">
        <v>4924</v>
      </c>
      <c r="V4" s="4">
        <v>3970</v>
      </c>
      <c r="W4" s="4">
        <v>6110</v>
      </c>
      <c r="X4" s="4">
        <v>5683</v>
      </c>
      <c r="Y4" s="4">
        <v>7916</v>
      </c>
      <c r="Z4" s="4">
        <v>6348</v>
      </c>
      <c r="AA4" s="4">
        <v>5294</v>
      </c>
      <c r="AB4" s="4">
        <v>3246</v>
      </c>
      <c r="AC4" s="4">
        <v>2508</v>
      </c>
      <c r="AD4" s="4">
        <v>4455</v>
      </c>
      <c r="AE4" s="4">
        <v>4677</v>
      </c>
      <c r="AF4" s="4">
        <v>9066</v>
      </c>
      <c r="AG4" s="4">
        <v>8319</v>
      </c>
      <c r="AH4" s="4">
        <v>7618</v>
      </c>
      <c r="AI4" s="4">
        <v>6725</v>
      </c>
      <c r="AJ4" s="4">
        <v>5528</v>
      </c>
      <c r="AK4" s="4">
        <v>6686</v>
      </c>
      <c r="AL4" s="4">
        <v>6832</v>
      </c>
      <c r="AM4" s="4">
        <v>5700</v>
      </c>
      <c r="AN4" s="4">
        <v>4989</v>
      </c>
      <c r="AO4" s="4">
        <v>3979</v>
      </c>
      <c r="AP4" s="4">
        <v>4075</v>
      </c>
      <c r="AQ4" s="4">
        <v>4029</v>
      </c>
      <c r="AR4" s="4">
        <v>3435</v>
      </c>
      <c r="AS4" s="4">
        <v>8584</v>
      </c>
      <c r="AT4" s="4">
        <v>7782</v>
      </c>
      <c r="AU4" s="4">
        <v>8002</v>
      </c>
      <c r="AV4" s="4">
        <v>6991</v>
      </c>
      <c r="AW4" s="4">
        <v>6248</v>
      </c>
      <c r="AX4" s="4">
        <v>5659</v>
      </c>
      <c r="AY4" s="4">
        <v>4625</v>
      </c>
      <c r="AZ4" s="4">
        <v>3932</v>
      </c>
      <c r="BA4" s="4">
        <v>3228</v>
      </c>
      <c r="BB4" s="4">
        <v>2567</v>
      </c>
      <c r="BC4" s="4">
        <v>1264</v>
      </c>
      <c r="BD4" s="4">
        <v>338</v>
      </c>
      <c r="BE4" s="4">
        <v>391</v>
      </c>
      <c r="BF4" s="4">
        <v>2688</v>
      </c>
      <c r="BG4" s="4">
        <v>3237</v>
      </c>
      <c r="BI4" s="4">
        <f>AVERAGE(B4:BG4)</f>
        <v>6117.0689655172409</v>
      </c>
    </row>
    <row r="5" spans="1:62" x14ac:dyDescent="0.3">
      <c r="A5" s="4" t="s">
        <v>189</v>
      </c>
      <c r="B5" s="4">
        <v>13669</v>
      </c>
      <c r="C5" s="4">
        <v>14538</v>
      </c>
      <c r="D5" s="4">
        <v>13172</v>
      </c>
      <c r="E5" s="4">
        <v>12510</v>
      </c>
      <c r="F5" s="4">
        <v>11783</v>
      </c>
      <c r="G5" s="4">
        <v>10628</v>
      </c>
      <c r="H5" s="4">
        <v>8919</v>
      </c>
      <c r="I5" s="4">
        <v>6947</v>
      </c>
      <c r="J5" s="4">
        <v>5777</v>
      </c>
      <c r="K5" s="4">
        <v>4402</v>
      </c>
      <c r="L5" s="4">
        <v>3096</v>
      </c>
      <c r="M5" s="4">
        <v>6279</v>
      </c>
      <c r="N5" s="4">
        <v>6913</v>
      </c>
      <c r="O5" s="4">
        <v>5310</v>
      </c>
      <c r="P5" s="4">
        <v>6628</v>
      </c>
      <c r="Q5" s="4">
        <v>6921</v>
      </c>
      <c r="R5" s="4">
        <v>5938</v>
      </c>
      <c r="S5" s="4">
        <v>6028</v>
      </c>
      <c r="T5" s="4">
        <v>5638</v>
      </c>
      <c r="U5" s="4">
        <v>4668</v>
      </c>
      <c r="V5" s="4">
        <v>3714</v>
      </c>
      <c r="W5" s="4">
        <v>5912</v>
      </c>
      <c r="X5" s="4">
        <v>5555</v>
      </c>
      <c r="Y5" s="4">
        <v>7742</v>
      </c>
      <c r="Z5" s="4">
        <v>6174</v>
      </c>
      <c r="AA5" s="4">
        <v>5017</v>
      </c>
      <c r="AB5" s="4">
        <v>2969</v>
      </c>
      <c r="AC5" s="4">
        <v>2349</v>
      </c>
      <c r="AD5" s="4">
        <v>4379</v>
      </c>
      <c r="AE5" s="4">
        <v>4592</v>
      </c>
      <c r="AF5" s="4">
        <v>8826</v>
      </c>
      <c r="AG5" s="4">
        <v>8042</v>
      </c>
      <c r="AH5" s="4">
        <v>7281</v>
      </c>
      <c r="AI5" s="4">
        <v>6388</v>
      </c>
      <c r="AJ5" s="4">
        <v>5191</v>
      </c>
      <c r="AK5" s="4">
        <v>6425</v>
      </c>
      <c r="AL5" s="4">
        <v>6685</v>
      </c>
      <c r="AM5" s="4">
        <v>5553</v>
      </c>
      <c r="AN5" s="4">
        <v>4842</v>
      </c>
      <c r="AO5" s="4">
        <v>3855</v>
      </c>
      <c r="AP5" s="4">
        <v>3986</v>
      </c>
      <c r="AQ5" s="4">
        <v>3941</v>
      </c>
      <c r="AR5" s="4">
        <v>3347</v>
      </c>
      <c r="AS5" s="4">
        <v>8273</v>
      </c>
      <c r="AT5" s="4">
        <v>7444</v>
      </c>
      <c r="AU5" s="4">
        <v>7668</v>
      </c>
      <c r="AV5" s="4">
        <v>6657</v>
      </c>
      <c r="AW5" s="4">
        <v>5914</v>
      </c>
      <c r="AX5" s="4">
        <v>5325</v>
      </c>
      <c r="AY5" s="4">
        <v>4291</v>
      </c>
      <c r="AZ5" s="4">
        <v>3598</v>
      </c>
      <c r="BA5" s="4">
        <v>2894</v>
      </c>
      <c r="BB5" s="4">
        <v>2521</v>
      </c>
      <c r="BC5" s="4">
        <v>1217</v>
      </c>
      <c r="BD5" s="4">
        <v>295</v>
      </c>
      <c r="BE5" s="4">
        <v>352</v>
      </c>
      <c r="BF5" s="4">
        <v>2581</v>
      </c>
      <c r="BG5" s="4">
        <v>3146</v>
      </c>
      <c r="BI5" s="4">
        <f>AVERAGE(B5:BG5)</f>
        <v>5943.1896551724139</v>
      </c>
    </row>
    <row r="6" spans="1:62" x14ac:dyDescent="0.3">
      <c r="A6" s="4" t="s">
        <v>190</v>
      </c>
      <c r="B6" s="4">
        <v>13669</v>
      </c>
      <c r="C6" s="4">
        <v>14538</v>
      </c>
      <c r="D6" s="4">
        <v>13172</v>
      </c>
      <c r="E6" s="4">
        <v>12510</v>
      </c>
      <c r="F6" s="4">
        <v>11783</v>
      </c>
      <c r="G6" s="4">
        <v>10628</v>
      </c>
      <c r="H6" s="4">
        <v>8919</v>
      </c>
      <c r="I6" s="4">
        <v>6947</v>
      </c>
      <c r="J6" s="4">
        <v>5777</v>
      </c>
      <c r="K6" s="4">
        <v>4402</v>
      </c>
      <c r="L6" s="4">
        <v>2943</v>
      </c>
      <c r="M6" s="4">
        <v>6080</v>
      </c>
      <c r="N6" s="4">
        <v>6789</v>
      </c>
      <c r="O6" s="4">
        <v>5158</v>
      </c>
      <c r="P6" s="4">
        <v>6457</v>
      </c>
      <c r="Q6" s="4">
        <v>6745</v>
      </c>
      <c r="R6" s="4">
        <v>5693</v>
      </c>
      <c r="S6" s="4">
        <v>5797</v>
      </c>
      <c r="T6" s="4">
        <v>5405</v>
      </c>
      <c r="U6" s="4">
        <v>4457</v>
      </c>
      <c r="V6" s="4">
        <v>3503</v>
      </c>
      <c r="W6" s="4">
        <v>5749</v>
      </c>
      <c r="X6" s="4">
        <v>5450</v>
      </c>
      <c r="Y6" s="4">
        <v>7599</v>
      </c>
      <c r="Z6" s="4">
        <v>6031</v>
      </c>
      <c r="AA6" s="4">
        <v>4789</v>
      </c>
      <c r="AB6" s="4">
        <v>2741</v>
      </c>
      <c r="AC6" s="4">
        <v>2218</v>
      </c>
      <c r="AD6" s="4">
        <v>4317</v>
      </c>
      <c r="AE6" s="4">
        <v>4521</v>
      </c>
      <c r="AF6" s="4">
        <v>8629</v>
      </c>
      <c r="AG6" s="4">
        <v>7814</v>
      </c>
      <c r="AH6" s="4">
        <v>7003</v>
      </c>
      <c r="AI6" s="4">
        <v>6110</v>
      </c>
      <c r="AJ6" s="4">
        <v>4913</v>
      </c>
      <c r="AK6" s="4">
        <v>6210</v>
      </c>
      <c r="AL6" s="4">
        <v>6563</v>
      </c>
      <c r="AM6" s="4">
        <v>5431</v>
      </c>
      <c r="AN6" s="4">
        <v>4720</v>
      </c>
      <c r="AO6" s="4">
        <v>3753</v>
      </c>
      <c r="AP6" s="4">
        <v>3913</v>
      </c>
      <c r="AQ6" s="4">
        <v>3868</v>
      </c>
      <c r="AR6" s="4">
        <v>3274</v>
      </c>
      <c r="AS6" s="4">
        <v>8017</v>
      </c>
      <c r="AT6" s="4">
        <v>7167</v>
      </c>
      <c r="AU6" s="4">
        <v>7394</v>
      </c>
      <c r="AV6" s="4">
        <v>6383</v>
      </c>
      <c r="AW6" s="4">
        <v>5640</v>
      </c>
      <c r="AX6" s="4">
        <v>5051</v>
      </c>
      <c r="AY6" s="4">
        <v>4017</v>
      </c>
      <c r="AZ6" s="4">
        <v>3324</v>
      </c>
      <c r="BA6" s="4">
        <v>2620</v>
      </c>
      <c r="BB6" s="4">
        <v>2483</v>
      </c>
      <c r="BC6" s="4">
        <v>1179</v>
      </c>
      <c r="BD6" s="4">
        <v>260</v>
      </c>
      <c r="BE6" s="4">
        <v>320</v>
      </c>
      <c r="BF6" s="4">
        <v>2492</v>
      </c>
      <c r="BG6" s="4">
        <v>3071</v>
      </c>
      <c r="BI6" s="4">
        <f>AVERAGE(B6:BG6)</f>
        <v>5800.1034482758623</v>
      </c>
    </row>
    <row r="11" spans="1:62" x14ac:dyDescent="0.3">
      <c r="W11" s="4">
        <v>8644</v>
      </c>
      <c r="X11" s="26">
        <f>1-W14/W11</f>
        <v>0.52082369273484497</v>
      </c>
    </row>
    <row r="12" spans="1:62" x14ac:dyDescent="0.3">
      <c r="V12" s="4" t="s">
        <v>197</v>
      </c>
      <c r="W12" s="4" t="s">
        <v>203</v>
      </c>
      <c r="Y12" s="3" t="s">
        <v>247</v>
      </c>
    </row>
    <row r="13" spans="1:62" x14ac:dyDescent="0.3">
      <c r="U13" s="38">
        <v>0.999</v>
      </c>
      <c r="V13" s="4">
        <v>0</v>
      </c>
      <c r="W13" s="4">
        <v>4142</v>
      </c>
      <c r="X13" s="45">
        <f>V13*W13</f>
        <v>0</v>
      </c>
      <c r="Y13" s="4">
        <v>7681</v>
      </c>
      <c r="Z13" s="45">
        <f>W13*Y13</f>
        <v>31814702</v>
      </c>
      <c r="AA13" s="51">
        <f>SUM(X13,Z13)</f>
        <v>31814702</v>
      </c>
      <c r="AB13" s="51">
        <f>SUM(V13,Y13)</f>
        <v>7681</v>
      </c>
    </row>
    <row r="14" spans="1:62" x14ac:dyDescent="0.3">
      <c r="U14" s="39">
        <v>0.97</v>
      </c>
      <c r="V14" s="4">
        <v>1075</v>
      </c>
      <c r="W14" s="4">
        <v>4142</v>
      </c>
      <c r="X14" s="45">
        <f>V14*W14</f>
        <v>4452650</v>
      </c>
      <c r="Y14" s="4">
        <v>6352</v>
      </c>
      <c r="Z14" s="45">
        <f>W14*Y14</f>
        <v>26309984</v>
      </c>
      <c r="AA14" s="51">
        <f>SUM(X14,Z14)</f>
        <v>30762634</v>
      </c>
      <c r="AB14" s="51">
        <f>SUM(V14,Y14)</f>
        <v>7427</v>
      </c>
      <c r="AC14" s="51">
        <f>AA13-AA14</f>
        <v>1052068</v>
      </c>
    </row>
    <row r="15" spans="1:62" x14ac:dyDescent="0.3">
      <c r="U15" s="39">
        <v>0.95</v>
      </c>
      <c r="V15" s="4">
        <v>1247</v>
      </c>
      <c r="W15" s="4">
        <v>4142</v>
      </c>
      <c r="X15" s="45">
        <f>V15*W15</f>
        <v>5165074</v>
      </c>
      <c r="Y15" s="4">
        <v>6117</v>
      </c>
      <c r="Z15" s="45">
        <f>W15*Y15</f>
        <v>25336614</v>
      </c>
      <c r="AA15" s="61">
        <f>SUM(X15,Z15)</f>
        <v>30501688</v>
      </c>
      <c r="AB15" s="51">
        <f>SUM(V15,Y15)</f>
        <v>7364</v>
      </c>
      <c r="AC15" s="51">
        <f>AA14-AA15</f>
        <v>260946</v>
      </c>
    </row>
    <row r="16" spans="1:62" x14ac:dyDescent="0.3">
      <c r="U16" s="39">
        <v>0.93</v>
      </c>
      <c r="V16" s="4">
        <v>1376</v>
      </c>
      <c r="W16" s="4">
        <v>4142</v>
      </c>
      <c r="X16" s="45">
        <f>V16*W16</f>
        <v>5699392</v>
      </c>
      <c r="Y16" s="4">
        <v>5943</v>
      </c>
      <c r="Z16" s="45">
        <f>W16*Y16</f>
        <v>24615906</v>
      </c>
      <c r="AA16" s="51">
        <f>SUM(X16,Z16)</f>
        <v>30315298</v>
      </c>
      <c r="AB16" s="51">
        <f>SUM(V16,Y16)</f>
        <v>7319</v>
      </c>
      <c r="AC16" s="51">
        <f>AA15-AA16</f>
        <v>186390</v>
      </c>
    </row>
    <row r="17" spans="21:31" x14ac:dyDescent="0.3">
      <c r="U17" s="39">
        <v>0.91</v>
      </c>
      <c r="V17" s="4">
        <v>1481</v>
      </c>
      <c r="W17" s="4">
        <v>4142</v>
      </c>
      <c r="X17" s="45">
        <f>V17*W17</f>
        <v>6134302</v>
      </c>
      <c r="Y17" s="4">
        <v>5800</v>
      </c>
      <c r="Z17" s="45">
        <f>W17*Y17</f>
        <v>24023600</v>
      </c>
      <c r="AA17" s="51">
        <f>SUM(X17,Z17)</f>
        <v>30157902</v>
      </c>
      <c r="AB17" s="51">
        <f>SUM(V17,Y17)</f>
        <v>7281</v>
      </c>
      <c r="AC17" s="51">
        <f>AA16-AA17</f>
        <v>157396</v>
      </c>
    </row>
    <row r="19" spans="21:31" x14ac:dyDescent="0.3">
      <c r="Z19" s="4">
        <v>0</v>
      </c>
    </row>
    <row r="20" spans="21:31" x14ac:dyDescent="0.3">
      <c r="Y20" s="4">
        <f>Y13-Y14</f>
        <v>1329</v>
      </c>
      <c r="Z20" s="4">
        <v>1075</v>
      </c>
    </row>
    <row r="21" spans="21:31" x14ac:dyDescent="0.3">
      <c r="V21" s="4">
        <v>10803</v>
      </c>
      <c r="Y21" s="4">
        <f>Y14-Y15</f>
        <v>235</v>
      </c>
      <c r="Z21" s="4">
        <v>1247</v>
      </c>
    </row>
    <row r="22" spans="21:31" x14ac:dyDescent="0.3">
      <c r="V22" s="4">
        <v>9406</v>
      </c>
      <c r="Y22" s="4">
        <f>Y15-Y16</f>
        <v>174</v>
      </c>
      <c r="Z22" s="4">
        <v>1508</v>
      </c>
    </row>
    <row r="23" spans="21:31" x14ac:dyDescent="0.3">
      <c r="V23" s="4">
        <f>V21-V22</f>
        <v>1397</v>
      </c>
      <c r="Y23" s="4">
        <f>Y16-Y17</f>
        <v>143</v>
      </c>
      <c r="Z23" s="4">
        <v>1602</v>
      </c>
    </row>
    <row r="24" spans="21:31" x14ac:dyDescent="0.3">
      <c r="V24" s="4">
        <f>8644/2</f>
        <v>4322</v>
      </c>
    </row>
    <row r="25" spans="21:31" x14ac:dyDescent="0.3">
      <c r="V25" s="45">
        <f>V23*V24</f>
        <v>6037834</v>
      </c>
    </row>
    <row r="27" spans="21:31" x14ac:dyDescent="0.3">
      <c r="V27" s="4">
        <v>1075</v>
      </c>
    </row>
    <row r="28" spans="21:31" x14ac:dyDescent="0.3">
      <c r="V28" s="4">
        <v>8644</v>
      </c>
    </row>
    <row r="29" spans="21:31" x14ac:dyDescent="0.3">
      <c r="V29" s="45">
        <f>V27*V28</f>
        <v>9292300</v>
      </c>
      <c r="AE29" s="57" t="s">
        <v>257</v>
      </c>
    </row>
    <row r="32" spans="21:31" x14ac:dyDescent="0.3">
      <c r="Y32" s="4">
        <v>8644</v>
      </c>
      <c r="AB32" s="4">
        <v>4142</v>
      </c>
    </row>
    <row r="33" spans="21:29" x14ac:dyDescent="0.3">
      <c r="U33" s="57" t="s">
        <v>258</v>
      </c>
      <c r="V33" s="57" t="s">
        <v>248</v>
      </c>
      <c r="W33" s="57" t="s">
        <v>249</v>
      </c>
      <c r="X33" s="57" t="s">
        <v>254</v>
      </c>
      <c r="Y33" s="57" t="s">
        <v>252</v>
      </c>
      <c r="Z33" s="57" t="s">
        <v>253</v>
      </c>
      <c r="AA33" s="57" t="s">
        <v>251</v>
      </c>
      <c r="AB33" s="57" t="s">
        <v>250</v>
      </c>
      <c r="AC33" s="57" t="s">
        <v>256</v>
      </c>
    </row>
    <row r="34" spans="21:29" x14ac:dyDescent="0.3">
      <c r="U34" s="38">
        <v>0.999</v>
      </c>
      <c r="V34" s="4">
        <v>0</v>
      </c>
      <c r="W34" s="57">
        <v>0</v>
      </c>
      <c r="X34" s="57">
        <f t="shared" ref="X34" si="0">90000*V34</f>
        <v>0</v>
      </c>
      <c r="Y34" s="57">
        <v>69698</v>
      </c>
      <c r="Z34" s="57">
        <v>69347</v>
      </c>
      <c r="AA34" s="45">
        <f>Y34*$Y$32</f>
        <v>602469512</v>
      </c>
      <c r="AB34" s="45">
        <f>(Z34*$AB$32)+X34</f>
        <v>287235274</v>
      </c>
      <c r="AC34" s="26">
        <f>(AA34-AB34)/AA34</f>
        <v>0.52323683061326431</v>
      </c>
    </row>
    <row r="35" spans="21:29" x14ac:dyDescent="0.3">
      <c r="U35" s="38">
        <v>0.97</v>
      </c>
      <c r="V35" s="4">
        <v>3</v>
      </c>
      <c r="W35" s="57">
        <v>1075</v>
      </c>
      <c r="X35" s="57">
        <f>90000*V35</f>
        <v>270000</v>
      </c>
      <c r="Y35" s="57">
        <v>69698</v>
      </c>
      <c r="Z35" s="57">
        <v>60816</v>
      </c>
      <c r="AA35" s="45">
        <f t="shared" ref="AA35:AA38" si="1">Y35*$Y$32</f>
        <v>602469512</v>
      </c>
      <c r="AB35" s="45">
        <f t="shared" ref="AB35:AB38" si="2">(Z35*$AB$32)+X35</f>
        <v>252169872</v>
      </c>
      <c r="AC35" s="26">
        <f t="shared" ref="AC35:AC38" si="3">(AA35-AB35)/AA35</f>
        <v>0.5814396131633629</v>
      </c>
    </row>
    <row r="36" spans="21:29" x14ac:dyDescent="0.3">
      <c r="U36" s="38">
        <v>0.95</v>
      </c>
      <c r="V36" s="4">
        <v>3</v>
      </c>
      <c r="W36" s="57">
        <v>1247</v>
      </c>
      <c r="X36" s="57">
        <f t="shared" ref="X36:X38" si="4">90000*V36</f>
        <v>270000</v>
      </c>
      <c r="Y36" s="57">
        <v>69698</v>
      </c>
      <c r="Z36" s="57">
        <v>60561</v>
      </c>
      <c r="AA36" s="45">
        <f t="shared" si="1"/>
        <v>602469512</v>
      </c>
      <c r="AB36" s="45">
        <f t="shared" si="2"/>
        <v>251113662</v>
      </c>
      <c r="AC36" s="26">
        <f t="shared" si="3"/>
        <v>0.58319274751947947</v>
      </c>
    </row>
    <row r="37" spans="21:29" x14ac:dyDescent="0.3">
      <c r="U37" s="38">
        <v>0.93</v>
      </c>
      <c r="V37" s="4">
        <v>3</v>
      </c>
      <c r="W37" s="57">
        <v>1376</v>
      </c>
      <c r="X37" s="57">
        <f t="shared" si="4"/>
        <v>270000</v>
      </c>
      <c r="Y37" s="57">
        <v>69698</v>
      </c>
      <c r="Z37" s="57">
        <v>60373</v>
      </c>
      <c r="AA37" s="45">
        <f t="shared" si="1"/>
        <v>602469512</v>
      </c>
      <c r="AB37" s="45">
        <f t="shared" si="2"/>
        <v>250334966</v>
      </c>
      <c r="AC37" s="26">
        <f t="shared" si="3"/>
        <v>0.58448525441732224</v>
      </c>
    </row>
    <row r="38" spans="21:29" x14ac:dyDescent="0.3">
      <c r="U38" s="38">
        <v>0.91</v>
      </c>
      <c r="V38" s="4">
        <v>3</v>
      </c>
      <c r="W38" s="57">
        <v>1481</v>
      </c>
      <c r="X38" s="57">
        <f t="shared" si="4"/>
        <v>270000</v>
      </c>
      <c r="Y38" s="57">
        <v>69698</v>
      </c>
      <c r="Z38" s="57">
        <v>60217</v>
      </c>
      <c r="AA38" s="45">
        <f t="shared" si="1"/>
        <v>602469512</v>
      </c>
      <c r="AB38" s="45">
        <f t="shared" si="2"/>
        <v>249688814</v>
      </c>
      <c r="AC38" s="26">
        <f t="shared" si="3"/>
        <v>0.5855577601410642</v>
      </c>
    </row>
    <row r="41" spans="21:29" x14ac:dyDescent="0.3">
      <c r="U41" s="57" t="s">
        <v>258</v>
      </c>
      <c r="V41" s="4" t="s">
        <v>255</v>
      </c>
    </row>
    <row r="42" spans="21:29" x14ac:dyDescent="0.3">
      <c r="U42" s="38">
        <v>0.999</v>
      </c>
      <c r="V42" s="62">
        <v>0.52323683061326431</v>
      </c>
    </row>
    <row r="43" spans="21:29" x14ac:dyDescent="0.3">
      <c r="U43" s="38">
        <v>0.97</v>
      </c>
      <c r="V43" s="62">
        <v>0.5814396131633629</v>
      </c>
    </row>
    <row r="44" spans="21:29" x14ac:dyDescent="0.3">
      <c r="U44" s="38">
        <v>0.95</v>
      </c>
      <c r="V44" s="62">
        <v>0.58319274751947947</v>
      </c>
    </row>
    <row r="45" spans="21:29" x14ac:dyDescent="0.3">
      <c r="U45" s="38">
        <v>0.93</v>
      </c>
      <c r="V45" s="62">
        <v>0.58448525441732224</v>
      </c>
    </row>
    <row r="46" spans="21:29" x14ac:dyDescent="0.3">
      <c r="U46" s="38">
        <v>0.91</v>
      </c>
      <c r="V46" s="62">
        <v>0.5855577601410642</v>
      </c>
    </row>
  </sheetData>
  <phoneticPr fontId="2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9"/>
  <sheetViews>
    <sheetView topLeftCell="A199" zoomScale="85" zoomScaleNormal="85" workbookViewId="0">
      <selection activeCell="A22" sqref="A22"/>
    </sheetView>
  </sheetViews>
  <sheetFormatPr defaultRowHeight="16.5" x14ac:dyDescent="0.3"/>
  <cols>
    <col min="1" max="2" width="8" style="10" customWidth="1"/>
    <col min="3" max="3" width="8" style="3" customWidth="1"/>
    <col min="4" max="4" width="8" style="4" customWidth="1"/>
    <col min="5" max="7" width="9" style="4"/>
    <col min="9" max="12" width="10.625" bestFit="1" customWidth="1"/>
  </cols>
  <sheetData>
    <row r="1" spans="1:27" x14ac:dyDescent="0.3">
      <c r="D1" s="4" t="s">
        <v>111</v>
      </c>
      <c r="E1" s="4" t="s">
        <v>112</v>
      </c>
      <c r="F1" s="4" t="s">
        <v>113</v>
      </c>
      <c r="G1" s="4" t="s">
        <v>114</v>
      </c>
      <c r="I1" s="4" t="s">
        <v>149</v>
      </c>
      <c r="J1" s="4" t="s">
        <v>150</v>
      </c>
      <c r="K1" s="4" t="s">
        <v>151</v>
      </c>
      <c r="L1" s="4" t="s">
        <v>152</v>
      </c>
    </row>
    <row r="2" spans="1:27" s="4" customFormat="1" x14ac:dyDescent="0.3">
      <c r="A2" s="10" t="s">
        <v>140</v>
      </c>
      <c r="B2" s="10" t="s">
        <v>139</v>
      </c>
      <c r="C2" s="3" t="s">
        <v>141</v>
      </c>
      <c r="D2" s="4" t="s">
        <v>142</v>
      </c>
      <c r="E2" s="4" t="s">
        <v>142</v>
      </c>
      <c r="F2" s="4" t="s">
        <v>142</v>
      </c>
      <c r="G2" s="4" t="s">
        <v>142</v>
      </c>
      <c r="I2" s="4" t="s">
        <v>153</v>
      </c>
      <c r="J2" s="4" t="s">
        <v>153</v>
      </c>
      <c r="K2" s="4" t="s">
        <v>153</v>
      </c>
      <c r="L2" s="4" t="s">
        <v>153</v>
      </c>
      <c r="N2" s="3"/>
      <c r="AA2" s="4">
        <v>0</v>
      </c>
    </row>
    <row r="3" spans="1:27" s="16" customFormat="1" ht="13.5" x14ac:dyDescent="0.3">
      <c r="A3" s="27" t="s">
        <v>120</v>
      </c>
      <c r="B3" s="27" t="s">
        <v>121</v>
      </c>
      <c r="C3" s="28">
        <v>1</v>
      </c>
      <c r="D3" s="16">
        <v>0</v>
      </c>
      <c r="E3" s="16">
        <v>0</v>
      </c>
      <c r="F3" s="16">
        <v>0</v>
      </c>
      <c r="G3" s="16">
        <v>0</v>
      </c>
      <c r="I3" s="16">
        <f>SUM(D3:D368)</f>
        <v>464</v>
      </c>
      <c r="J3" s="16">
        <f>SUM(E3:E368)</f>
        <v>271</v>
      </c>
      <c r="K3" s="16">
        <f>SUM(F3:F368)</f>
        <v>251</v>
      </c>
      <c r="L3" s="16">
        <f>SUM(G3:G368)</f>
        <v>252</v>
      </c>
      <c r="Z3" s="16">
        <v>0</v>
      </c>
      <c r="AA3" s="16">
        <f>AA2+1/366</f>
        <v>2.7322404371584699E-3</v>
      </c>
    </row>
    <row r="4" spans="1:27" s="4" customFormat="1" x14ac:dyDescent="0.3">
      <c r="A4" s="10" t="s">
        <v>120</v>
      </c>
      <c r="B4" s="10" t="s">
        <v>122</v>
      </c>
      <c r="C4" s="3">
        <v>2</v>
      </c>
      <c r="D4" s="4">
        <v>11</v>
      </c>
      <c r="E4" s="4">
        <v>0</v>
      </c>
      <c r="F4" s="4">
        <v>2</v>
      </c>
      <c r="G4" s="4">
        <v>0</v>
      </c>
      <c r="Z4" s="4">
        <v>0</v>
      </c>
      <c r="AA4" s="16">
        <f t="shared" ref="AA4:AA67" si="0">AA3+1/366</f>
        <v>5.4644808743169399E-3</v>
      </c>
    </row>
    <row r="5" spans="1:27" x14ac:dyDescent="0.3">
      <c r="A5" s="10" t="s">
        <v>120</v>
      </c>
      <c r="B5" s="10" t="s">
        <v>123</v>
      </c>
      <c r="C5" s="3">
        <v>3</v>
      </c>
      <c r="D5" s="4">
        <v>2</v>
      </c>
      <c r="E5" s="4">
        <v>0</v>
      </c>
      <c r="F5" s="4">
        <v>0</v>
      </c>
      <c r="G5" s="4">
        <v>0</v>
      </c>
      <c r="Z5" s="4">
        <v>0</v>
      </c>
      <c r="AA5" s="16">
        <f t="shared" si="0"/>
        <v>8.1967213114754103E-3</v>
      </c>
    </row>
    <row r="6" spans="1:27" x14ac:dyDescent="0.3">
      <c r="A6" s="10" t="s">
        <v>120</v>
      </c>
      <c r="B6" s="10" t="s">
        <v>124</v>
      </c>
      <c r="C6" s="3">
        <v>4</v>
      </c>
      <c r="D6" s="4">
        <v>0</v>
      </c>
      <c r="E6" s="4">
        <v>0</v>
      </c>
      <c r="F6" s="4">
        <v>0</v>
      </c>
      <c r="G6" s="4">
        <v>0</v>
      </c>
      <c r="I6" t="s">
        <v>154</v>
      </c>
      <c r="Z6" s="4">
        <v>0</v>
      </c>
      <c r="AA6" s="16">
        <f t="shared" si="0"/>
        <v>1.092896174863388E-2</v>
      </c>
    </row>
    <row r="7" spans="1:27" x14ac:dyDescent="0.3">
      <c r="A7" s="10" t="s">
        <v>120</v>
      </c>
      <c r="B7" s="10" t="s">
        <v>125</v>
      </c>
      <c r="C7" s="3">
        <v>5</v>
      </c>
      <c r="D7" s="4">
        <v>2</v>
      </c>
      <c r="E7" s="4">
        <v>0</v>
      </c>
      <c r="F7" s="4">
        <v>0</v>
      </c>
      <c r="G7" s="4">
        <v>0</v>
      </c>
      <c r="I7" t="s">
        <v>149</v>
      </c>
      <c r="J7" t="s">
        <v>150</v>
      </c>
      <c r="K7" t="s">
        <v>151</v>
      </c>
      <c r="L7" t="s">
        <v>152</v>
      </c>
      <c r="Z7" s="4">
        <v>0</v>
      </c>
      <c r="AA7" s="16">
        <f t="shared" si="0"/>
        <v>1.3661202185792349E-2</v>
      </c>
    </row>
    <row r="8" spans="1:27" x14ac:dyDescent="0.3">
      <c r="A8" s="10" t="s">
        <v>120</v>
      </c>
      <c r="B8" s="10" t="s">
        <v>126</v>
      </c>
      <c r="C8" s="3">
        <v>6</v>
      </c>
      <c r="D8" s="4">
        <v>0</v>
      </c>
      <c r="E8" s="4">
        <v>0</v>
      </c>
      <c r="F8" s="4">
        <v>0</v>
      </c>
      <c r="G8" s="4">
        <v>6</v>
      </c>
      <c r="I8">
        <f>I3/312</f>
        <v>1.4871794871794872</v>
      </c>
      <c r="J8">
        <f>J3/312</f>
        <v>0.86858974358974361</v>
      </c>
      <c r="K8">
        <f>K3/312</f>
        <v>0.80448717948717952</v>
      </c>
      <c r="L8">
        <f>L3/312</f>
        <v>0.80769230769230771</v>
      </c>
      <c r="Z8" s="4">
        <v>0</v>
      </c>
      <c r="AA8" s="16">
        <f t="shared" si="0"/>
        <v>1.6393442622950821E-2</v>
      </c>
    </row>
    <row r="9" spans="1:27" x14ac:dyDescent="0.3">
      <c r="A9" s="10" t="s">
        <v>120</v>
      </c>
      <c r="B9" s="10" t="s">
        <v>127</v>
      </c>
      <c r="C9" s="3">
        <v>7</v>
      </c>
      <c r="D9" s="4">
        <v>0</v>
      </c>
      <c r="E9" s="4">
        <v>0</v>
      </c>
      <c r="F9" s="4">
        <v>0</v>
      </c>
      <c r="G9" s="4">
        <v>0</v>
      </c>
      <c r="Z9" s="4">
        <v>0</v>
      </c>
      <c r="AA9" s="16">
        <f t="shared" si="0"/>
        <v>1.912568306010929E-2</v>
      </c>
    </row>
    <row r="10" spans="1:27" x14ac:dyDescent="0.3">
      <c r="A10" s="10" t="s">
        <v>120</v>
      </c>
      <c r="B10" s="10" t="s">
        <v>121</v>
      </c>
      <c r="C10" s="3">
        <v>8</v>
      </c>
      <c r="D10" s="4">
        <v>0</v>
      </c>
      <c r="E10" s="4">
        <v>0</v>
      </c>
      <c r="F10" s="4">
        <v>0</v>
      </c>
      <c r="G10" s="4">
        <v>0</v>
      </c>
      <c r="I10" t="s">
        <v>158</v>
      </c>
      <c r="Z10" s="4">
        <v>0</v>
      </c>
      <c r="AA10" s="16">
        <f t="shared" si="0"/>
        <v>2.185792349726776E-2</v>
      </c>
    </row>
    <row r="11" spans="1:27" x14ac:dyDescent="0.3">
      <c r="A11" s="10" t="s">
        <v>120</v>
      </c>
      <c r="B11" s="10" t="s">
        <v>122</v>
      </c>
      <c r="C11" s="3">
        <v>9</v>
      </c>
      <c r="D11" s="4">
        <v>0</v>
      </c>
      <c r="E11" s="4">
        <v>0</v>
      </c>
      <c r="F11" s="4">
        <v>0</v>
      </c>
      <c r="G11" s="4">
        <v>0</v>
      </c>
      <c r="I11" t="s">
        <v>159</v>
      </c>
      <c r="Z11" s="4">
        <v>0</v>
      </c>
      <c r="AA11" s="16">
        <f t="shared" si="0"/>
        <v>2.4590163934426229E-2</v>
      </c>
    </row>
    <row r="12" spans="1:27" x14ac:dyDescent="0.3">
      <c r="A12" s="10" t="s">
        <v>120</v>
      </c>
      <c r="B12" s="10" t="s">
        <v>123</v>
      </c>
      <c r="C12" s="3">
        <v>10</v>
      </c>
      <c r="D12" s="4">
        <v>2</v>
      </c>
      <c r="E12" s="4">
        <v>0</v>
      </c>
      <c r="F12" s="4">
        <v>0</v>
      </c>
      <c r="G12" s="4">
        <v>0</v>
      </c>
      <c r="I12" t="s">
        <v>149</v>
      </c>
      <c r="J12" t="s">
        <v>150</v>
      </c>
      <c r="K12" t="s">
        <v>151</v>
      </c>
      <c r="L12" t="s">
        <v>152</v>
      </c>
      <c r="Z12" s="4">
        <v>0</v>
      </c>
      <c r="AA12" s="16">
        <f t="shared" si="0"/>
        <v>2.7322404371584699E-2</v>
      </c>
    </row>
    <row r="13" spans="1:27" x14ac:dyDescent="0.3">
      <c r="A13" s="10" t="s">
        <v>120</v>
      </c>
      <c r="B13" s="10" t="s">
        <v>124</v>
      </c>
      <c r="C13" s="3">
        <v>11</v>
      </c>
      <c r="D13" s="4">
        <v>0</v>
      </c>
      <c r="E13" s="4">
        <v>0</v>
      </c>
      <c r="F13" s="4">
        <v>12</v>
      </c>
      <c r="G13" s="4">
        <v>0</v>
      </c>
      <c r="I13" s="30">
        <f>2*I8</f>
        <v>2.9743589743589745</v>
      </c>
      <c r="J13" s="30">
        <f>2*J8</f>
        <v>1.7371794871794872</v>
      </c>
      <c r="K13" s="30">
        <f>2*K8</f>
        <v>1.608974358974359</v>
      </c>
      <c r="L13" s="30">
        <f>2*L8</f>
        <v>1.6153846153846154</v>
      </c>
      <c r="Z13" s="4">
        <v>0</v>
      </c>
      <c r="AA13" s="16">
        <f t="shared" si="0"/>
        <v>3.0054644808743168E-2</v>
      </c>
    </row>
    <row r="14" spans="1:27" x14ac:dyDescent="0.3">
      <c r="A14" s="10" t="s">
        <v>120</v>
      </c>
      <c r="B14" s="10" t="s">
        <v>125</v>
      </c>
      <c r="C14" s="3">
        <v>12</v>
      </c>
      <c r="D14" s="4">
        <v>6</v>
      </c>
      <c r="E14" s="4">
        <v>0</v>
      </c>
      <c r="F14" s="4">
        <v>0</v>
      </c>
      <c r="G14" s="4">
        <v>0</v>
      </c>
      <c r="Z14" s="4">
        <v>0</v>
      </c>
      <c r="AA14" s="16">
        <f t="shared" si="0"/>
        <v>3.2786885245901641E-2</v>
      </c>
    </row>
    <row r="15" spans="1:27" x14ac:dyDescent="0.3">
      <c r="A15" s="10" t="s">
        <v>120</v>
      </c>
      <c r="B15" s="10" t="s">
        <v>126</v>
      </c>
      <c r="C15" s="3">
        <v>13</v>
      </c>
      <c r="D15" s="4">
        <v>0</v>
      </c>
      <c r="E15" s="4">
        <v>0</v>
      </c>
      <c r="F15" s="4">
        <v>0</v>
      </c>
      <c r="G15" s="4">
        <v>0</v>
      </c>
      <c r="Z15" s="4">
        <v>0</v>
      </c>
      <c r="AA15" s="16">
        <f t="shared" si="0"/>
        <v>3.5519125683060114E-2</v>
      </c>
    </row>
    <row r="16" spans="1:27" x14ac:dyDescent="0.3">
      <c r="A16" s="10" t="s">
        <v>120</v>
      </c>
      <c r="B16" s="10" t="s">
        <v>127</v>
      </c>
      <c r="C16" s="3">
        <v>14</v>
      </c>
      <c r="D16" s="4">
        <v>0</v>
      </c>
      <c r="E16" s="4">
        <v>0</v>
      </c>
      <c r="F16" s="4">
        <v>0</v>
      </c>
      <c r="G16" s="4">
        <v>0</v>
      </c>
      <c r="Z16" s="4">
        <v>0</v>
      </c>
      <c r="AA16" s="16">
        <f t="shared" si="0"/>
        <v>3.8251366120218587E-2</v>
      </c>
    </row>
    <row r="17" spans="1:27" x14ac:dyDescent="0.3">
      <c r="A17" s="10" t="s">
        <v>120</v>
      </c>
      <c r="B17" s="10" t="s">
        <v>121</v>
      </c>
      <c r="C17" s="3">
        <v>15</v>
      </c>
      <c r="D17" s="4">
        <v>0</v>
      </c>
      <c r="E17" s="4">
        <v>0</v>
      </c>
      <c r="F17" s="4">
        <v>0</v>
      </c>
      <c r="G17" s="4">
        <v>0</v>
      </c>
      <c r="Z17" s="4">
        <v>0</v>
      </c>
      <c r="AA17" s="16">
        <f t="shared" si="0"/>
        <v>4.098360655737706E-2</v>
      </c>
    </row>
    <row r="18" spans="1:27" x14ac:dyDescent="0.3">
      <c r="A18" s="10" t="s">
        <v>120</v>
      </c>
      <c r="B18" s="10" t="s">
        <v>122</v>
      </c>
      <c r="C18" s="3">
        <v>16</v>
      </c>
      <c r="D18" s="4">
        <v>0</v>
      </c>
      <c r="E18" s="4">
        <v>0</v>
      </c>
      <c r="F18" s="4">
        <v>0</v>
      </c>
      <c r="G18" s="4">
        <v>0</v>
      </c>
      <c r="Z18" s="4">
        <v>0</v>
      </c>
      <c r="AA18" s="16">
        <f t="shared" si="0"/>
        <v>4.3715846994535533E-2</v>
      </c>
    </row>
    <row r="19" spans="1:27" x14ac:dyDescent="0.3">
      <c r="A19" s="10" t="s">
        <v>120</v>
      </c>
      <c r="B19" s="10" t="s">
        <v>123</v>
      </c>
      <c r="C19" s="3">
        <v>17</v>
      </c>
      <c r="D19" s="4">
        <v>0</v>
      </c>
      <c r="E19" s="4">
        <v>0</v>
      </c>
      <c r="F19" s="4">
        <v>0</v>
      </c>
      <c r="G19" s="4">
        <v>0</v>
      </c>
      <c r="Z19" s="4">
        <v>0</v>
      </c>
      <c r="AA19" s="16">
        <f t="shared" si="0"/>
        <v>4.6448087431694006E-2</v>
      </c>
    </row>
    <row r="20" spans="1:27" x14ac:dyDescent="0.3">
      <c r="A20" s="10" t="s">
        <v>120</v>
      </c>
      <c r="B20" s="10" t="s">
        <v>124</v>
      </c>
      <c r="C20" s="3">
        <v>18</v>
      </c>
      <c r="D20" s="4">
        <v>0</v>
      </c>
      <c r="E20" s="4">
        <v>0</v>
      </c>
      <c r="F20" s="4">
        <v>0</v>
      </c>
      <c r="G20" s="4">
        <v>0</v>
      </c>
      <c r="Z20" s="4">
        <v>0</v>
      </c>
      <c r="AA20" s="16">
        <f t="shared" si="0"/>
        <v>4.9180327868852479E-2</v>
      </c>
    </row>
    <row r="21" spans="1:27" x14ac:dyDescent="0.3">
      <c r="A21" s="10" t="s">
        <v>120</v>
      </c>
      <c r="B21" s="10" t="s">
        <v>125</v>
      </c>
      <c r="C21" s="3">
        <v>19</v>
      </c>
      <c r="D21" s="4">
        <v>4</v>
      </c>
      <c r="E21" s="4">
        <v>0</v>
      </c>
      <c r="F21" s="4">
        <v>2</v>
      </c>
      <c r="G21" s="4">
        <v>0</v>
      </c>
      <c r="Z21" s="4">
        <v>0</v>
      </c>
      <c r="AA21" s="16">
        <f t="shared" si="0"/>
        <v>5.1912568306010952E-2</v>
      </c>
    </row>
    <row r="22" spans="1:27" x14ac:dyDescent="0.3">
      <c r="A22" s="10" t="s">
        <v>120</v>
      </c>
      <c r="B22" s="10" t="s">
        <v>126</v>
      </c>
      <c r="C22" s="3">
        <v>20</v>
      </c>
      <c r="D22" s="4">
        <v>0</v>
      </c>
      <c r="E22" s="4">
        <v>0</v>
      </c>
      <c r="F22" s="4">
        <v>2</v>
      </c>
      <c r="G22" s="4">
        <v>0</v>
      </c>
      <c r="Z22" s="4">
        <v>0</v>
      </c>
      <c r="AA22" s="16">
        <f t="shared" si="0"/>
        <v>5.4644808743169425E-2</v>
      </c>
    </row>
    <row r="23" spans="1:27" x14ac:dyDescent="0.3">
      <c r="A23" s="10" t="s">
        <v>120</v>
      </c>
      <c r="B23" s="10" t="s">
        <v>127</v>
      </c>
      <c r="C23" s="3">
        <v>21</v>
      </c>
      <c r="D23" s="4">
        <v>0</v>
      </c>
      <c r="E23" s="4">
        <v>0</v>
      </c>
      <c r="F23" s="4">
        <v>2</v>
      </c>
      <c r="G23" s="4">
        <v>0</v>
      </c>
      <c r="Z23" s="4">
        <v>0</v>
      </c>
      <c r="AA23" s="16">
        <f t="shared" si="0"/>
        <v>5.7377049180327898E-2</v>
      </c>
    </row>
    <row r="24" spans="1:27" x14ac:dyDescent="0.3">
      <c r="A24" s="10" t="s">
        <v>120</v>
      </c>
      <c r="B24" s="10" t="s">
        <v>121</v>
      </c>
      <c r="C24" s="3">
        <v>22</v>
      </c>
      <c r="D24" s="4">
        <v>0</v>
      </c>
      <c r="E24" s="4">
        <v>0</v>
      </c>
      <c r="F24" s="4">
        <v>0</v>
      </c>
      <c r="G24" s="4">
        <v>0</v>
      </c>
      <c r="Z24" s="4">
        <v>0</v>
      </c>
      <c r="AA24" s="16">
        <f t="shared" si="0"/>
        <v>6.0109289617486371E-2</v>
      </c>
    </row>
    <row r="25" spans="1:27" x14ac:dyDescent="0.3">
      <c r="A25" s="10" t="s">
        <v>120</v>
      </c>
      <c r="B25" s="10" t="s">
        <v>122</v>
      </c>
      <c r="C25" s="3">
        <v>23</v>
      </c>
      <c r="D25" s="4">
        <v>0</v>
      </c>
      <c r="E25" s="4">
        <v>0</v>
      </c>
      <c r="F25" s="4">
        <v>0</v>
      </c>
      <c r="G25" s="4">
        <v>0</v>
      </c>
      <c r="Z25" s="4">
        <v>0</v>
      </c>
      <c r="AA25" s="16">
        <f t="shared" si="0"/>
        <v>6.2841530054644837E-2</v>
      </c>
    </row>
    <row r="26" spans="1:27" x14ac:dyDescent="0.3">
      <c r="A26" s="10" t="s">
        <v>120</v>
      </c>
      <c r="B26" s="10" t="s">
        <v>123</v>
      </c>
      <c r="C26" s="3">
        <v>24</v>
      </c>
      <c r="D26" s="4">
        <v>0</v>
      </c>
      <c r="E26" s="4">
        <v>0</v>
      </c>
      <c r="F26" s="4">
        <v>0</v>
      </c>
      <c r="G26" s="4">
        <v>0</v>
      </c>
      <c r="Z26" s="4">
        <v>0</v>
      </c>
      <c r="AA26" s="16">
        <f t="shared" si="0"/>
        <v>6.557377049180331E-2</v>
      </c>
    </row>
    <row r="27" spans="1:27" x14ac:dyDescent="0.3">
      <c r="A27" s="10" t="s">
        <v>120</v>
      </c>
      <c r="B27" s="10" t="s">
        <v>124</v>
      </c>
      <c r="C27" s="3">
        <v>25</v>
      </c>
      <c r="D27" s="4">
        <v>7</v>
      </c>
      <c r="E27" s="4">
        <v>6</v>
      </c>
      <c r="F27" s="4">
        <v>4</v>
      </c>
      <c r="G27" s="4">
        <v>0</v>
      </c>
      <c r="Z27" s="4">
        <v>0</v>
      </c>
      <c r="AA27" s="16">
        <f t="shared" si="0"/>
        <v>6.8306010928961783E-2</v>
      </c>
    </row>
    <row r="28" spans="1:27" x14ac:dyDescent="0.3">
      <c r="A28" s="10" t="s">
        <v>120</v>
      </c>
      <c r="B28" s="10" t="s">
        <v>125</v>
      </c>
      <c r="C28" s="3">
        <v>26</v>
      </c>
      <c r="D28" s="4">
        <v>0</v>
      </c>
      <c r="E28" s="4">
        <v>0</v>
      </c>
      <c r="F28" s="4">
        <v>0</v>
      </c>
      <c r="G28" s="4">
        <v>0</v>
      </c>
      <c r="Z28" s="4">
        <v>0</v>
      </c>
      <c r="AA28" s="16">
        <f t="shared" si="0"/>
        <v>7.1038251366120256E-2</v>
      </c>
    </row>
    <row r="29" spans="1:27" x14ac:dyDescent="0.3">
      <c r="A29" s="10" t="s">
        <v>120</v>
      </c>
      <c r="B29" s="10" t="s">
        <v>126</v>
      </c>
      <c r="C29" s="3">
        <v>27</v>
      </c>
      <c r="D29" s="4">
        <v>0</v>
      </c>
      <c r="E29" s="4">
        <v>0</v>
      </c>
      <c r="F29" s="4">
        <v>2</v>
      </c>
      <c r="G29" s="4">
        <v>0</v>
      </c>
      <c r="Z29" s="4">
        <v>0</v>
      </c>
      <c r="AA29" s="16">
        <f t="shared" si="0"/>
        <v>7.3770491803278729E-2</v>
      </c>
    </row>
    <row r="30" spans="1:27" x14ac:dyDescent="0.3">
      <c r="A30" s="10" t="s">
        <v>120</v>
      </c>
      <c r="B30" s="10" t="s">
        <v>127</v>
      </c>
      <c r="C30" s="3">
        <v>28</v>
      </c>
      <c r="D30" s="4">
        <v>0</v>
      </c>
      <c r="E30" s="4">
        <v>2</v>
      </c>
      <c r="F30" s="4">
        <v>0</v>
      </c>
      <c r="G30" s="4">
        <v>0</v>
      </c>
      <c r="Z30" s="4">
        <v>0</v>
      </c>
      <c r="AA30" s="16">
        <f t="shared" si="0"/>
        <v>7.6502732240437202E-2</v>
      </c>
    </row>
    <row r="31" spans="1:27" x14ac:dyDescent="0.3">
      <c r="A31" s="10" t="s">
        <v>120</v>
      </c>
      <c r="B31" s="10" t="s">
        <v>121</v>
      </c>
      <c r="C31" s="3">
        <v>29</v>
      </c>
      <c r="D31" s="4">
        <v>0</v>
      </c>
      <c r="E31" s="4">
        <v>0</v>
      </c>
      <c r="F31" s="4">
        <v>0</v>
      </c>
      <c r="G31" s="4">
        <v>1</v>
      </c>
      <c r="Z31" s="4">
        <v>0</v>
      </c>
      <c r="AA31" s="16">
        <f t="shared" si="0"/>
        <v>7.9234972677595675E-2</v>
      </c>
    </row>
    <row r="32" spans="1:27" x14ac:dyDescent="0.3">
      <c r="A32" s="10" t="s">
        <v>120</v>
      </c>
      <c r="B32" s="10" t="s">
        <v>122</v>
      </c>
      <c r="C32" s="3">
        <v>30</v>
      </c>
      <c r="D32" s="4">
        <v>0</v>
      </c>
      <c r="E32" s="4">
        <v>9</v>
      </c>
      <c r="F32" s="4">
        <v>10</v>
      </c>
      <c r="G32" s="4">
        <v>0</v>
      </c>
      <c r="Z32" s="4">
        <v>0</v>
      </c>
      <c r="AA32" s="16">
        <f t="shared" si="0"/>
        <v>8.1967213114754148E-2</v>
      </c>
    </row>
    <row r="33" spans="1:27" x14ac:dyDescent="0.3">
      <c r="A33" s="10" t="s">
        <v>128</v>
      </c>
      <c r="B33" s="10" t="s">
        <v>123</v>
      </c>
      <c r="C33" s="3">
        <v>31</v>
      </c>
      <c r="D33" s="4">
        <v>2</v>
      </c>
      <c r="E33" s="4">
        <v>0</v>
      </c>
      <c r="F33" s="4">
        <v>0</v>
      </c>
      <c r="G33" s="4">
        <v>0</v>
      </c>
      <c r="Z33" s="4">
        <v>0</v>
      </c>
      <c r="AA33" s="16">
        <f t="shared" si="0"/>
        <v>8.4699453551912621E-2</v>
      </c>
    </row>
    <row r="34" spans="1:27" x14ac:dyDescent="0.3">
      <c r="A34" s="10" t="s">
        <v>128</v>
      </c>
      <c r="B34" s="10" t="s">
        <v>124</v>
      </c>
      <c r="C34" s="3">
        <v>1</v>
      </c>
      <c r="D34" s="4">
        <v>4</v>
      </c>
      <c r="E34" s="4">
        <v>0</v>
      </c>
      <c r="F34" s="4">
        <v>0</v>
      </c>
      <c r="G34" s="4">
        <v>0</v>
      </c>
      <c r="Z34" s="4">
        <v>0</v>
      </c>
      <c r="AA34" s="16">
        <f t="shared" si="0"/>
        <v>8.7431693989071094E-2</v>
      </c>
    </row>
    <row r="35" spans="1:27" x14ac:dyDescent="0.3">
      <c r="A35" s="10" t="s">
        <v>128</v>
      </c>
      <c r="B35" s="10" t="s">
        <v>125</v>
      </c>
      <c r="C35" s="3">
        <v>2</v>
      </c>
      <c r="D35" s="4">
        <v>2</v>
      </c>
      <c r="E35" s="4">
        <v>0</v>
      </c>
      <c r="F35" s="4">
        <v>0</v>
      </c>
      <c r="G35" s="4">
        <v>0</v>
      </c>
      <c r="Z35" s="4">
        <v>0</v>
      </c>
      <c r="AA35" s="16">
        <f t="shared" si="0"/>
        <v>9.0163934426229567E-2</v>
      </c>
    </row>
    <row r="36" spans="1:27" x14ac:dyDescent="0.3">
      <c r="A36" s="10" t="s">
        <v>128</v>
      </c>
      <c r="B36" s="10" t="s">
        <v>126</v>
      </c>
      <c r="C36" s="3">
        <v>3</v>
      </c>
      <c r="D36" s="4">
        <v>0</v>
      </c>
      <c r="E36" s="4">
        <v>0</v>
      </c>
      <c r="F36" s="4">
        <v>0</v>
      </c>
      <c r="G36" s="4">
        <v>0</v>
      </c>
      <c r="Z36" s="4">
        <v>0</v>
      </c>
      <c r="AA36" s="16">
        <f t="shared" si="0"/>
        <v>9.289617486338804E-2</v>
      </c>
    </row>
    <row r="37" spans="1:27" x14ac:dyDescent="0.3">
      <c r="A37" s="10" t="s">
        <v>128</v>
      </c>
      <c r="B37" s="10" t="s">
        <v>127</v>
      </c>
      <c r="C37" s="3">
        <v>4</v>
      </c>
      <c r="D37" s="4">
        <v>2</v>
      </c>
      <c r="E37" s="4">
        <v>0</v>
      </c>
      <c r="F37" s="4">
        <v>0</v>
      </c>
      <c r="G37" s="4">
        <v>0</v>
      </c>
      <c r="Z37" s="4">
        <v>0</v>
      </c>
      <c r="AA37" s="16">
        <f t="shared" si="0"/>
        <v>9.5628415300546513E-2</v>
      </c>
    </row>
    <row r="38" spans="1:27" x14ac:dyDescent="0.3">
      <c r="A38" s="10" t="s">
        <v>128</v>
      </c>
      <c r="B38" s="10" t="s">
        <v>121</v>
      </c>
      <c r="C38" s="3">
        <v>5</v>
      </c>
      <c r="D38" s="4">
        <v>0</v>
      </c>
      <c r="E38" s="4">
        <v>0</v>
      </c>
      <c r="F38" s="4">
        <v>0</v>
      </c>
      <c r="G38" s="4">
        <v>0</v>
      </c>
      <c r="Z38" s="4">
        <v>0</v>
      </c>
      <c r="AA38" s="16">
        <f t="shared" si="0"/>
        <v>9.8360655737704986E-2</v>
      </c>
    </row>
    <row r="39" spans="1:27" x14ac:dyDescent="0.3">
      <c r="A39" s="10" t="s">
        <v>128</v>
      </c>
      <c r="B39" s="10" t="s">
        <v>122</v>
      </c>
      <c r="C39" s="3">
        <v>6</v>
      </c>
      <c r="D39" s="4">
        <v>3</v>
      </c>
      <c r="E39" s="4">
        <v>4</v>
      </c>
      <c r="F39" s="4">
        <v>0</v>
      </c>
      <c r="G39" s="4">
        <v>0</v>
      </c>
      <c r="Z39" s="4">
        <v>0</v>
      </c>
      <c r="AA39" s="16">
        <f t="shared" si="0"/>
        <v>0.10109289617486346</v>
      </c>
    </row>
    <row r="40" spans="1:27" x14ac:dyDescent="0.3">
      <c r="A40" s="10" t="s">
        <v>128</v>
      </c>
      <c r="B40" s="10" t="s">
        <v>123</v>
      </c>
      <c r="C40" s="3">
        <v>7</v>
      </c>
      <c r="D40" s="4">
        <v>0</v>
      </c>
      <c r="E40" s="4">
        <v>0</v>
      </c>
      <c r="F40" s="4">
        <v>2</v>
      </c>
      <c r="G40" s="4">
        <v>0</v>
      </c>
      <c r="Z40" s="4">
        <v>0</v>
      </c>
      <c r="AA40" s="16">
        <f t="shared" si="0"/>
        <v>0.10382513661202193</v>
      </c>
    </row>
    <row r="41" spans="1:27" x14ac:dyDescent="0.3">
      <c r="A41" s="10" t="s">
        <v>128</v>
      </c>
      <c r="B41" s="10" t="s">
        <v>124</v>
      </c>
      <c r="C41" s="3">
        <v>8</v>
      </c>
      <c r="D41" s="4">
        <v>2</v>
      </c>
      <c r="E41" s="4">
        <v>2</v>
      </c>
      <c r="F41" s="4">
        <v>0</v>
      </c>
      <c r="G41" s="4">
        <v>0</v>
      </c>
      <c r="Z41" s="4">
        <v>0</v>
      </c>
      <c r="AA41" s="16">
        <f t="shared" si="0"/>
        <v>0.1065573770491804</v>
      </c>
    </row>
    <row r="42" spans="1:27" x14ac:dyDescent="0.3">
      <c r="A42" s="10" t="s">
        <v>128</v>
      </c>
      <c r="B42" s="10" t="s">
        <v>125</v>
      </c>
      <c r="C42" s="3">
        <v>9</v>
      </c>
      <c r="D42" s="4">
        <v>0</v>
      </c>
      <c r="E42" s="4">
        <v>0</v>
      </c>
      <c r="F42" s="4">
        <v>0</v>
      </c>
      <c r="G42" s="4">
        <v>0</v>
      </c>
      <c r="Z42" s="4">
        <v>0</v>
      </c>
      <c r="AA42" s="16">
        <f t="shared" si="0"/>
        <v>0.10928961748633888</v>
      </c>
    </row>
    <row r="43" spans="1:27" x14ac:dyDescent="0.3">
      <c r="A43" s="10" t="s">
        <v>128</v>
      </c>
      <c r="B43" s="10" t="s">
        <v>126</v>
      </c>
      <c r="C43" s="3">
        <v>10</v>
      </c>
      <c r="D43" s="4">
        <v>0</v>
      </c>
      <c r="E43" s="4">
        <v>0</v>
      </c>
      <c r="F43" s="4">
        <v>0</v>
      </c>
      <c r="G43" s="4">
        <v>0</v>
      </c>
      <c r="Z43" s="4">
        <v>0</v>
      </c>
      <c r="AA43" s="16">
        <f t="shared" si="0"/>
        <v>0.11202185792349735</v>
      </c>
    </row>
    <row r="44" spans="1:27" x14ac:dyDescent="0.3">
      <c r="A44" s="10" t="s">
        <v>128</v>
      </c>
      <c r="B44" s="10" t="s">
        <v>127</v>
      </c>
      <c r="C44" s="3">
        <v>11</v>
      </c>
      <c r="D44" s="4">
        <v>0</v>
      </c>
      <c r="E44" s="4">
        <v>0</v>
      </c>
      <c r="F44" s="4">
        <v>2</v>
      </c>
      <c r="G44" s="4">
        <v>0</v>
      </c>
      <c r="Z44" s="4">
        <v>0</v>
      </c>
      <c r="AA44" s="16">
        <f t="shared" si="0"/>
        <v>0.11475409836065582</v>
      </c>
    </row>
    <row r="45" spans="1:27" x14ac:dyDescent="0.3">
      <c r="A45" s="10" t="s">
        <v>128</v>
      </c>
      <c r="B45" s="10" t="s">
        <v>121</v>
      </c>
      <c r="C45" s="3">
        <v>12</v>
      </c>
      <c r="D45" s="4">
        <v>0</v>
      </c>
      <c r="E45" s="4">
        <v>0</v>
      </c>
      <c r="F45" s="4">
        <v>0</v>
      </c>
      <c r="G45" s="4">
        <v>0</v>
      </c>
      <c r="Z45" s="4">
        <v>0</v>
      </c>
      <c r="AA45" s="16">
        <f t="shared" si="0"/>
        <v>0.1174863387978143</v>
      </c>
    </row>
    <row r="46" spans="1:27" x14ac:dyDescent="0.3">
      <c r="A46" s="10" t="s">
        <v>128</v>
      </c>
      <c r="B46" s="10" t="s">
        <v>122</v>
      </c>
      <c r="C46" s="3">
        <v>13</v>
      </c>
      <c r="D46" s="4">
        <v>6</v>
      </c>
      <c r="E46" s="4">
        <v>8</v>
      </c>
      <c r="F46" s="4">
        <v>2</v>
      </c>
      <c r="G46" s="4">
        <v>0</v>
      </c>
      <c r="Z46" s="4">
        <v>0</v>
      </c>
      <c r="AA46" s="16">
        <f t="shared" si="0"/>
        <v>0.12021857923497277</v>
      </c>
    </row>
    <row r="47" spans="1:27" x14ac:dyDescent="0.3">
      <c r="A47" s="10" t="s">
        <v>128</v>
      </c>
      <c r="B47" s="10" t="s">
        <v>123</v>
      </c>
      <c r="C47" s="3">
        <v>14</v>
      </c>
      <c r="D47" s="4">
        <v>0</v>
      </c>
      <c r="E47" s="4">
        <v>10</v>
      </c>
      <c r="F47" s="4">
        <v>2</v>
      </c>
      <c r="G47" s="4">
        <v>1</v>
      </c>
      <c r="Z47" s="4">
        <v>0</v>
      </c>
      <c r="AA47" s="16">
        <f t="shared" si="0"/>
        <v>0.12295081967213124</v>
      </c>
    </row>
    <row r="48" spans="1:27" x14ac:dyDescent="0.3">
      <c r="A48" s="10" t="s">
        <v>128</v>
      </c>
      <c r="B48" s="10" t="s">
        <v>124</v>
      </c>
      <c r="C48" s="3">
        <v>15</v>
      </c>
      <c r="D48" s="4">
        <v>0</v>
      </c>
      <c r="E48" s="4">
        <v>6</v>
      </c>
      <c r="F48" s="4">
        <v>0</v>
      </c>
      <c r="G48" s="4">
        <v>0</v>
      </c>
      <c r="Z48" s="4">
        <v>0</v>
      </c>
      <c r="AA48" s="16">
        <f t="shared" si="0"/>
        <v>0.1256830601092897</v>
      </c>
    </row>
    <row r="49" spans="1:27" x14ac:dyDescent="0.3">
      <c r="A49" s="10" t="s">
        <v>128</v>
      </c>
      <c r="B49" s="10" t="s">
        <v>125</v>
      </c>
      <c r="C49" s="3">
        <v>16</v>
      </c>
      <c r="D49" s="4">
        <v>4</v>
      </c>
      <c r="E49" s="4">
        <v>2</v>
      </c>
      <c r="F49" s="4">
        <v>2</v>
      </c>
      <c r="G49" s="4">
        <v>0</v>
      </c>
      <c r="Z49" s="4">
        <v>0</v>
      </c>
      <c r="AA49" s="16">
        <f t="shared" si="0"/>
        <v>0.12841530054644817</v>
      </c>
    </row>
    <row r="50" spans="1:27" x14ac:dyDescent="0.3">
      <c r="A50" s="10" t="s">
        <v>128</v>
      </c>
      <c r="B50" s="10" t="s">
        <v>126</v>
      </c>
      <c r="C50" s="3">
        <v>17</v>
      </c>
      <c r="D50" s="4">
        <v>0</v>
      </c>
      <c r="E50" s="4">
        <v>0</v>
      </c>
      <c r="F50" s="4">
        <v>0</v>
      </c>
      <c r="G50" s="4">
        <v>0</v>
      </c>
      <c r="Z50" s="4">
        <v>0</v>
      </c>
      <c r="AA50" s="16">
        <f t="shared" si="0"/>
        <v>0.13114754098360665</v>
      </c>
    </row>
    <row r="51" spans="1:27" x14ac:dyDescent="0.3">
      <c r="A51" s="10" t="s">
        <v>128</v>
      </c>
      <c r="B51" s="10" t="s">
        <v>127</v>
      </c>
      <c r="C51" s="3">
        <v>18</v>
      </c>
      <c r="D51" s="4">
        <v>6</v>
      </c>
      <c r="E51" s="4">
        <v>0</v>
      </c>
      <c r="F51" s="4">
        <v>0</v>
      </c>
      <c r="G51" s="4">
        <v>0</v>
      </c>
      <c r="Z51" s="4">
        <v>0</v>
      </c>
      <c r="AA51" s="16">
        <f t="shared" si="0"/>
        <v>0.13387978142076512</v>
      </c>
    </row>
    <row r="52" spans="1:27" x14ac:dyDescent="0.3">
      <c r="A52" s="10" t="s">
        <v>128</v>
      </c>
      <c r="B52" s="10" t="s">
        <v>121</v>
      </c>
      <c r="C52" s="3">
        <v>19</v>
      </c>
      <c r="D52" s="4">
        <v>0</v>
      </c>
      <c r="E52" s="4">
        <v>0</v>
      </c>
      <c r="F52" s="4">
        <v>0</v>
      </c>
      <c r="G52" s="4">
        <v>0</v>
      </c>
      <c r="Z52" s="4">
        <v>0</v>
      </c>
      <c r="AA52" s="16">
        <f t="shared" si="0"/>
        <v>0.13661202185792359</v>
      </c>
    </row>
    <row r="53" spans="1:27" x14ac:dyDescent="0.3">
      <c r="A53" s="10" t="s">
        <v>128</v>
      </c>
      <c r="B53" s="10" t="s">
        <v>122</v>
      </c>
      <c r="C53" s="3">
        <v>20</v>
      </c>
      <c r="D53" s="4">
        <v>4</v>
      </c>
      <c r="E53" s="4">
        <v>2</v>
      </c>
      <c r="F53" s="4">
        <v>0</v>
      </c>
      <c r="G53" s="4">
        <v>0</v>
      </c>
      <c r="Z53" s="4">
        <v>0</v>
      </c>
      <c r="AA53" s="16">
        <f t="shared" si="0"/>
        <v>0.13934426229508207</v>
      </c>
    </row>
    <row r="54" spans="1:27" x14ac:dyDescent="0.3">
      <c r="A54" s="10" t="s">
        <v>128</v>
      </c>
      <c r="B54" s="10" t="s">
        <v>123</v>
      </c>
      <c r="C54" s="3">
        <v>21</v>
      </c>
      <c r="D54" s="4">
        <v>0</v>
      </c>
      <c r="E54" s="4">
        <v>0</v>
      </c>
      <c r="F54" s="4">
        <v>0</v>
      </c>
      <c r="G54" s="4">
        <v>2</v>
      </c>
      <c r="Z54" s="4">
        <v>0</v>
      </c>
      <c r="AA54" s="16">
        <f t="shared" si="0"/>
        <v>0.14207650273224054</v>
      </c>
    </row>
    <row r="55" spans="1:27" x14ac:dyDescent="0.3">
      <c r="A55" s="10" t="s">
        <v>128</v>
      </c>
      <c r="B55" s="10" t="s">
        <v>124</v>
      </c>
      <c r="C55" s="3">
        <v>22</v>
      </c>
      <c r="D55" s="4">
        <v>0</v>
      </c>
      <c r="E55" s="4">
        <v>0</v>
      </c>
      <c r="F55" s="4">
        <v>0</v>
      </c>
      <c r="G55" s="4">
        <v>0</v>
      </c>
      <c r="Z55" s="4">
        <v>0</v>
      </c>
      <c r="AA55" s="16">
        <f t="shared" si="0"/>
        <v>0.14480874316939901</v>
      </c>
    </row>
    <row r="56" spans="1:27" x14ac:dyDescent="0.3">
      <c r="A56" s="10" t="s">
        <v>128</v>
      </c>
      <c r="B56" s="10" t="s">
        <v>125</v>
      </c>
      <c r="C56" s="3">
        <v>23</v>
      </c>
      <c r="D56" s="4">
        <v>2</v>
      </c>
      <c r="E56" s="4">
        <v>0</v>
      </c>
      <c r="F56" s="4">
        <v>2</v>
      </c>
      <c r="G56" s="4">
        <v>0</v>
      </c>
      <c r="Z56" s="4">
        <v>0</v>
      </c>
      <c r="AA56" s="16">
        <f t="shared" si="0"/>
        <v>0.14754098360655749</v>
      </c>
    </row>
    <row r="57" spans="1:27" x14ac:dyDescent="0.3">
      <c r="A57" s="10" t="s">
        <v>128</v>
      </c>
      <c r="B57" s="10" t="s">
        <v>126</v>
      </c>
      <c r="C57" s="3">
        <v>24</v>
      </c>
      <c r="D57" s="4">
        <v>0</v>
      </c>
      <c r="E57" s="4">
        <v>0</v>
      </c>
      <c r="F57" s="4">
        <v>2</v>
      </c>
      <c r="G57" s="4">
        <v>0</v>
      </c>
      <c r="Z57" s="4">
        <v>0</v>
      </c>
      <c r="AA57" s="16">
        <f t="shared" si="0"/>
        <v>0.15027322404371596</v>
      </c>
    </row>
    <row r="58" spans="1:27" x14ac:dyDescent="0.3">
      <c r="A58" s="10" t="s">
        <v>128</v>
      </c>
      <c r="B58" s="10" t="s">
        <v>127</v>
      </c>
      <c r="C58" s="3">
        <v>25</v>
      </c>
      <c r="D58" s="4">
        <v>2</v>
      </c>
      <c r="E58" s="4">
        <v>0</v>
      </c>
      <c r="F58" s="4">
        <v>0</v>
      </c>
      <c r="G58" s="4">
        <v>0</v>
      </c>
      <c r="Z58" s="4">
        <v>0</v>
      </c>
      <c r="AA58" s="16">
        <f t="shared" si="0"/>
        <v>0.15300546448087443</v>
      </c>
    </row>
    <row r="59" spans="1:27" x14ac:dyDescent="0.3">
      <c r="A59" s="10" t="s">
        <v>128</v>
      </c>
      <c r="B59" s="10" t="s">
        <v>121</v>
      </c>
      <c r="C59" s="3">
        <v>26</v>
      </c>
      <c r="D59" s="4">
        <v>0</v>
      </c>
      <c r="E59" s="4">
        <v>0</v>
      </c>
      <c r="F59" s="4">
        <v>0</v>
      </c>
      <c r="G59" s="4">
        <v>0</v>
      </c>
      <c r="Z59" s="4">
        <v>0</v>
      </c>
      <c r="AA59" s="16">
        <f t="shared" si="0"/>
        <v>0.1557377049180329</v>
      </c>
    </row>
    <row r="60" spans="1:27" x14ac:dyDescent="0.3">
      <c r="A60" s="10" t="s">
        <v>128</v>
      </c>
      <c r="B60" s="10" t="s">
        <v>122</v>
      </c>
      <c r="C60" s="3">
        <v>27</v>
      </c>
      <c r="D60" s="4">
        <v>0</v>
      </c>
      <c r="E60" s="4">
        <v>6</v>
      </c>
      <c r="F60" s="4">
        <v>0</v>
      </c>
      <c r="G60" s="4">
        <v>3</v>
      </c>
      <c r="Z60" s="4">
        <v>0</v>
      </c>
      <c r="AA60" s="16">
        <f t="shared" si="0"/>
        <v>0.15846994535519138</v>
      </c>
    </row>
    <row r="61" spans="1:27" x14ac:dyDescent="0.3">
      <c r="A61" s="10" t="s">
        <v>128</v>
      </c>
      <c r="B61" s="10" t="s">
        <v>123</v>
      </c>
      <c r="C61" s="3">
        <v>28</v>
      </c>
      <c r="D61" s="4">
        <v>4</v>
      </c>
      <c r="E61" s="4">
        <v>0</v>
      </c>
      <c r="F61" s="4">
        <v>0</v>
      </c>
      <c r="G61" s="4">
        <v>0</v>
      </c>
      <c r="Z61" s="4">
        <v>0</v>
      </c>
      <c r="AA61" s="16">
        <f t="shared" si="0"/>
        <v>0.16120218579234985</v>
      </c>
    </row>
    <row r="62" spans="1:27" x14ac:dyDescent="0.3">
      <c r="A62" s="10" t="s">
        <v>128</v>
      </c>
      <c r="B62" s="10" t="s">
        <v>124</v>
      </c>
      <c r="C62" s="3">
        <v>29</v>
      </c>
      <c r="D62" s="4">
        <v>1</v>
      </c>
      <c r="E62" s="4">
        <v>0</v>
      </c>
      <c r="F62" s="4">
        <v>2</v>
      </c>
      <c r="G62" s="4">
        <v>20</v>
      </c>
      <c r="Z62" s="4">
        <v>0</v>
      </c>
      <c r="AA62" s="16">
        <f t="shared" si="0"/>
        <v>0.16393442622950832</v>
      </c>
    </row>
    <row r="63" spans="1:27" x14ac:dyDescent="0.3">
      <c r="A63" s="10" t="s">
        <v>129</v>
      </c>
      <c r="B63" s="10" t="s">
        <v>125</v>
      </c>
      <c r="C63" s="3">
        <v>1</v>
      </c>
      <c r="D63" s="4">
        <v>0</v>
      </c>
      <c r="E63" s="4">
        <v>0</v>
      </c>
      <c r="F63" s="4">
        <v>0</v>
      </c>
      <c r="G63" s="4">
        <v>0</v>
      </c>
      <c r="Z63" s="4">
        <v>0</v>
      </c>
      <c r="AA63" s="16">
        <f t="shared" si="0"/>
        <v>0.1666666666666668</v>
      </c>
    </row>
    <row r="64" spans="1:27" x14ac:dyDescent="0.3">
      <c r="A64" s="10" t="s">
        <v>129</v>
      </c>
      <c r="B64" s="10" t="s">
        <v>126</v>
      </c>
      <c r="C64" s="3">
        <v>2</v>
      </c>
      <c r="D64" s="4">
        <v>0</v>
      </c>
      <c r="E64" s="4">
        <v>2</v>
      </c>
      <c r="F64" s="4">
        <v>2</v>
      </c>
      <c r="G64" s="4">
        <v>0</v>
      </c>
      <c r="Z64" s="4">
        <v>0</v>
      </c>
      <c r="AA64" s="16">
        <f t="shared" si="0"/>
        <v>0.16939890710382527</v>
      </c>
    </row>
    <row r="65" spans="1:27" x14ac:dyDescent="0.3">
      <c r="A65" s="10" t="s">
        <v>129</v>
      </c>
      <c r="B65" s="10" t="s">
        <v>127</v>
      </c>
      <c r="C65" s="3">
        <v>3</v>
      </c>
      <c r="D65" s="4">
        <v>0</v>
      </c>
      <c r="E65" s="4">
        <v>0</v>
      </c>
      <c r="F65" s="4">
        <v>0</v>
      </c>
      <c r="G65" s="4">
        <v>0</v>
      </c>
      <c r="Z65" s="4">
        <v>0</v>
      </c>
      <c r="AA65" s="16">
        <f t="shared" si="0"/>
        <v>0.17213114754098374</v>
      </c>
    </row>
    <row r="66" spans="1:27" x14ac:dyDescent="0.3">
      <c r="A66" s="10" t="s">
        <v>129</v>
      </c>
      <c r="B66" s="10" t="s">
        <v>121</v>
      </c>
      <c r="C66" s="3">
        <v>4</v>
      </c>
      <c r="D66" s="4">
        <v>0</v>
      </c>
      <c r="E66" s="4">
        <v>0</v>
      </c>
      <c r="F66" s="4">
        <v>0</v>
      </c>
      <c r="G66" s="4">
        <v>15</v>
      </c>
      <c r="Z66" s="4">
        <v>0</v>
      </c>
      <c r="AA66" s="16">
        <f t="shared" si="0"/>
        <v>0.17486338797814222</v>
      </c>
    </row>
    <row r="67" spans="1:27" x14ac:dyDescent="0.3">
      <c r="A67" s="10" t="s">
        <v>129</v>
      </c>
      <c r="B67" s="10" t="s">
        <v>122</v>
      </c>
      <c r="C67" s="3">
        <v>5</v>
      </c>
      <c r="D67" s="4">
        <v>9</v>
      </c>
      <c r="E67" s="4">
        <v>0</v>
      </c>
      <c r="F67" s="4">
        <v>4</v>
      </c>
      <c r="G67" s="4">
        <v>4</v>
      </c>
      <c r="Z67" s="4">
        <v>0</v>
      </c>
      <c r="AA67" s="16">
        <f t="shared" si="0"/>
        <v>0.17759562841530069</v>
      </c>
    </row>
    <row r="68" spans="1:27" x14ac:dyDescent="0.3">
      <c r="A68" s="10" t="s">
        <v>129</v>
      </c>
      <c r="B68" s="10" t="s">
        <v>123</v>
      </c>
      <c r="C68" s="3">
        <v>6</v>
      </c>
      <c r="D68" s="4">
        <v>2</v>
      </c>
      <c r="E68" s="4">
        <v>0</v>
      </c>
      <c r="F68" s="4">
        <v>0</v>
      </c>
      <c r="G68" s="4">
        <v>0</v>
      </c>
      <c r="Z68" s="4">
        <v>0</v>
      </c>
      <c r="AA68" s="16">
        <f t="shared" ref="AA68:AA131" si="1">AA67+1/366</f>
        <v>0.18032786885245916</v>
      </c>
    </row>
    <row r="69" spans="1:27" x14ac:dyDescent="0.3">
      <c r="A69" s="10" t="s">
        <v>129</v>
      </c>
      <c r="B69" s="10" t="s">
        <v>124</v>
      </c>
      <c r="C69" s="3">
        <v>7</v>
      </c>
      <c r="D69" s="4">
        <v>6</v>
      </c>
      <c r="E69" s="4">
        <v>0</v>
      </c>
      <c r="F69" s="4">
        <v>0</v>
      </c>
      <c r="G69" s="4">
        <v>0</v>
      </c>
      <c r="Z69" s="4">
        <v>0</v>
      </c>
      <c r="AA69" s="16">
        <f t="shared" si="1"/>
        <v>0.18306010928961763</v>
      </c>
    </row>
    <row r="70" spans="1:27" x14ac:dyDescent="0.3">
      <c r="A70" s="10" t="s">
        <v>129</v>
      </c>
      <c r="B70" s="10" t="s">
        <v>125</v>
      </c>
      <c r="C70" s="3">
        <v>8</v>
      </c>
      <c r="D70" s="4">
        <v>2</v>
      </c>
      <c r="E70" s="4">
        <v>2</v>
      </c>
      <c r="F70" s="4">
        <v>0</v>
      </c>
      <c r="G70" s="4">
        <v>0</v>
      </c>
      <c r="Z70" s="4">
        <v>0</v>
      </c>
      <c r="AA70" s="16">
        <f t="shared" si="1"/>
        <v>0.18579234972677611</v>
      </c>
    </row>
    <row r="71" spans="1:27" x14ac:dyDescent="0.3">
      <c r="A71" s="10" t="s">
        <v>129</v>
      </c>
      <c r="B71" s="10" t="s">
        <v>126</v>
      </c>
      <c r="C71" s="3">
        <v>9</v>
      </c>
      <c r="D71" s="4">
        <v>0</v>
      </c>
      <c r="E71" s="4">
        <v>0</v>
      </c>
      <c r="F71" s="4">
        <v>3</v>
      </c>
      <c r="G71" s="4">
        <v>0</v>
      </c>
      <c r="Z71" s="4">
        <v>0</v>
      </c>
      <c r="AA71" s="16">
        <f t="shared" si="1"/>
        <v>0.18852459016393458</v>
      </c>
    </row>
    <row r="72" spans="1:27" x14ac:dyDescent="0.3">
      <c r="A72" s="10" t="s">
        <v>129</v>
      </c>
      <c r="B72" s="10" t="s">
        <v>127</v>
      </c>
      <c r="C72" s="3">
        <v>10</v>
      </c>
      <c r="D72" s="4">
        <v>0</v>
      </c>
      <c r="E72" s="4">
        <v>0</v>
      </c>
      <c r="F72" s="4">
        <v>0</v>
      </c>
      <c r="G72" s="4">
        <v>0</v>
      </c>
      <c r="Z72" s="4">
        <v>0</v>
      </c>
      <c r="AA72" s="16">
        <f t="shared" si="1"/>
        <v>0.19125683060109305</v>
      </c>
    </row>
    <row r="73" spans="1:27" x14ac:dyDescent="0.3">
      <c r="A73" s="10" t="s">
        <v>129</v>
      </c>
      <c r="B73" s="10" t="s">
        <v>121</v>
      </c>
      <c r="C73" s="3">
        <v>11</v>
      </c>
      <c r="D73" s="4">
        <v>0</v>
      </c>
      <c r="E73" s="4">
        <v>0</v>
      </c>
      <c r="F73" s="4">
        <v>0</v>
      </c>
      <c r="G73" s="4">
        <v>0</v>
      </c>
      <c r="Z73" s="4">
        <v>0</v>
      </c>
      <c r="AA73" s="16">
        <f t="shared" si="1"/>
        <v>0.19398907103825153</v>
      </c>
    </row>
    <row r="74" spans="1:27" x14ac:dyDescent="0.3">
      <c r="A74" s="10" t="s">
        <v>129</v>
      </c>
      <c r="B74" s="10" t="s">
        <v>122</v>
      </c>
      <c r="C74" s="3">
        <v>12</v>
      </c>
      <c r="D74" s="4">
        <v>2</v>
      </c>
      <c r="E74" s="4">
        <v>0</v>
      </c>
      <c r="F74" s="4">
        <v>0</v>
      </c>
      <c r="G74" s="4">
        <v>0</v>
      </c>
      <c r="Z74" s="4">
        <v>0</v>
      </c>
      <c r="AA74" s="16">
        <f t="shared" si="1"/>
        <v>0.19672131147541</v>
      </c>
    </row>
    <row r="75" spans="1:27" x14ac:dyDescent="0.3">
      <c r="A75" s="10" t="s">
        <v>129</v>
      </c>
      <c r="B75" s="10" t="s">
        <v>123</v>
      </c>
      <c r="C75" s="3">
        <v>13</v>
      </c>
      <c r="D75" s="4">
        <v>0</v>
      </c>
      <c r="E75" s="4">
        <v>0</v>
      </c>
      <c r="F75" s="4">
        <v>0</v>
      </c>
      <c r="G75" s="4">
        <v>0</v>
      </c>
      <c r="Z75" s="4">
        <v>0</v>
      </c>
      <c r="AA75" s="16">
        <f t="shared" si="1"/>
        <v>0.19945355191256847</v>
      </c>
    </row>
    <row r="76" spans="1:27" x14ac:dyDescent="0.3">
      <c r="A76" s="10" t="s">
        <v>129</v>
      </c>
      <c r="B76" s="10" t="s">
        <v>124</v>
      </c>
      <c r="C76" s="3">
        <v>14</v>
      </c>
      <c r="D76" s="4">
        <v>0</v>
      </c>
      <c r="E76" s="4">
        <v>0</v>
      </c>
      <c r="F76" s="4">
        <v>2</v>
      </c>
      <c r="G76" s="4">
        <v>0</v>
      </c>
      <c r="Z76" s="4">
        <v>0</v>
      </c>
      <c r="AA76" s="16">
        <f t="shared" si="1"/>
        <v>0.20218579234972694</v>
      </c>
    </row>
    <row r="77" spans="1:27" x14ac:dyDescent="0.3">
      <c r="A77" s="10" t="s">
        <v>129</v>
      </c>
      <c r="B77" s="10" t="s">
        <v>125</v>
      </c>
      <c r="C77" s="3">
        <v>15</v>
      </c>
      <c r="D77" s="4">
        <v>8</v>
      </c>
      <c r="E77" s="4">
        <v>0</v>
      </c>
      <c r="F77" s="4">
        <v>0</v>
      </c>
      <c r="G77" s="4">
        <v>2</v>
      </c>
      <c r="Z77" s="4">
        <v>0</v>
      </c>
      <c r="AA77" s="16">
        <f t="shared" si="1"/>
        <v>0.20491803278688542</v>
      </c>
    </row>
    <row r="78" spans="1:27" x14ac:dyDescent="0.3">
      <c r="A78" s="10" t="s">
        <v>129</v>
      </c>
      <c r="B78" s="10" t="s">
        <v>126</v>
      </c>
      <c r="C78" s="3">
        <v>16</v>
      </c>
      <c r="D78" s="4">
        <v>2</v>
      </c>
      <c r="E78" s="4">
        <v>0</v>
      </c>
      <c r="F78" s="4">
        <v>4</v>
      </c>
      <c r="G78" s="4">
        <v>0</v>
      </c>
      <c r="Z78" s="4">
        <v>0</v>
      </c>
      <c r="AA78" s="16">
        <f t="shared" si="1"/>
        <v>0.20765027322404389</v>
      </c>
    </row>
    <row r="79" spans="1:27" x14ac:dyDescent="0.3">
      <c r="A79" s="10" t="s">
        <v>129</v>
      </c>
      <c r="B79" s="10" t="s">
        <v>127</v>
      </c>
      <c r="C79" s="3">
        <v>17</v>
      </c>
      <c r="D79" s="4">
        <v>0</v>
      </c>
      <c r="E79" s="4">
        <v>0</v>
      </c>
      <c r="F79" s="4">
        <v>0</v>
      </c>
      <c r="G79" s="4">
        <v>0</v>
      </c>
      <c r="Z79" s="4">
        <v>0</v>
      </c>
      <c r="AA79" s="16">
        <f t="shared" si="1"/>
        <v>0.21038251366120236</v>
      </c>
    </row>
    <row r="80" spans="1:27" x14ac:dyDescent="0.3">
      <c r="A80" s="10" t="s">
        <v>129</v>
      </c>
      <c r="B80" s="10" t="s">
        <v>121</v>
      </c>
      <c r="C80" s="3">
        <v>18</v>
      </c>
      <c r="D80" s="4">
        <v>0</v>
      </c>
      <c r="E80" s="4">
        <v>0</v>
      </c>
      <c r="F80" s="4">
        <v>0</v>
      </c>
      <c r="G80" s="4">
        <v>0</v>
      </c>
      <c r="Z80" s="4">
        <v>0</v>
      </c>
      <c r="AA80" s="16">
        <f t="shared" si="1"/>
        <v>0.21311475409836084</v>
      </c>
    </row>
    <row r="81" spans="1:27" x14ac:dyDescent="0.3">
      <c r="A81" s="10" t="s">
        <v>129</v>
      </c>
      <c r="B81" s="10" t="s">
        <v>122</v>
      </c>
      <c r="C81" s="3">
        <v>19</v>
      </c>
      <c r="D81" s="4">
        <v>0</v>
      </c>
      <c r="E81" s="4">
        <v>6</v>
      </c>
      <c r="F81" s="4">
        <v>2</v>
      </c>
      <c r="G81" s="4">
        <v>0</v>
      </c>
      <c r="Z81" s="4">
        <v>0</v>
      </c>
      <c r="AA81" s="16">
        <f t="shared" si="1"/>
        <v>0.21584699453551931</v>
      </c>
    </row>
    <row r="82" spans="1:27" x14ac:dyDescent="0.3">
      <c r="A82" s="10" t="s">
        <v>129</v>
      </c>
      <c r="B82" s="10" t="s">
        <v>123</v>
      </c>
      <c r="C82" s="3">
        <v>20</v>
      </c>
      <c r="D82" s="4">
        <v>0</v>
      </c>
      <c r="E82" s="4">
        <v>0</v>
      </c>
      <c r="F82" s="4">
        <v>0</v>
      </c>
      <c r="G82" s="4">
        <v>1</v>
      </c>
      <c r="Z82" s="4">
        <v>0</v>
      </c>
      <c r="AA82" s="16">
        <f t="shared" si="1"/>
        <v>0.21857923497267778</v>
      </c>
    </row>
    <row r="83" spans="1:27" x14ac:dyDescent="0.3">
      <c r="A83" s="10" t="s">
        <v>129</v>
      </c>
      <c r="B83" s="10" t="s">
        <v>124</v>
      </c>
      <c r="C83" s="3">
        <v>21</v>
      </c>
      <c r="D83" s="4">
        <v>0</v>
      </c>
      <c r="E83" s="4">
        <v>0</v>
      </c>
      <c r="F83" s="4">
        <v>0</v>
      </c>
      <c r="G83" s="4">
        <v>0</v>
      </c>
      <c r="Z83" s="4">
        <v>0</v>
      </c>
      <c r="AA83" s="16">
        <f t="shared" si="1"/>
        <v>0.22131147540983626</v>
      </c>
    </row>
    <row r="84" spans="1:27" x14ac:dyDescent="0.3">
      <c r="A84" s="10" t="s">
        <v>129</v>
      </c>
      <c r="B84" s="10" t="s">
        <v>125</v>
      </c>
      <c r="C84" s="3">
        <v>22</v>
      </c>
      <c r="D84" s="4">
        <v>4</v>
      </c>
      <c r="E84" s="4">
        <v>0</v>
      </c>
      <c r="F84" s="4">
        <v>0</v>
      </c>
      <c r="G84" s="4">
        <v>0</v>
      </c>
      <c r="Z84" s="4">
        <v>0</v>
      </c>
      <c r="AA84" s="16">
        <f t="shared" si="1"/>
        <v>0.22404371584699473</v>
      </c>
    </row>
    <row r="85" spans="1:27" x14ac:dyDescent="0.3">
      <c r="A85" s="10" t="s">
        <v>129</v>
      </c>
      <c r="B85" s="10" t="s">
        <v>126</v>
      </c>
      <c r="C85" s="3">
        <v>23</v>
      </c>
      <c r="D85" s="4">
        <v>0</v>
      </c>
      <c r="E85" s="4">
        <v>0</v>
      </c>
      <c r="F85" s="4">
        <v>0</v>
      </c>
      <c r="G85" s="4">
        <v>0</v>
      </c>
      <c r="Z85" s="4">
        <v>0</v>
      </c>
      <c r="AA85" s="16">
        <f t="shared" si="1"/>
        <v>0.2267759562841532</v>
      </c>
    </row>
    <row r="86" spans="1:27" x14ac:dyDescent="0.3">
      <c r="A86" s="10" t="s">
        <v>129</v>
      </c>
      <c r="B86" s="10" t="s">
        <v>127</v>
      </c>
      <c r="C86" s="3">
        <v>24</v>
      </c>
      <c r="D86" s="4">
        <v>2</v>
      </c>
      <c r="E86" s="4">
        <v>0</v>
      </c>
      <c r="F86" s="4">
        <v>2</v>
      </c>
      <c r="G86" s="4">
        <v>0</v>
      </c>
      <c r="Z86" s="4">
        <v>0</v>
      </c>
      <c r="AA86" s="16">
        <f t="shared" si="1"/>
        <v>0.22950819672131167</v>
      </c>
    </row>
    <row r="87" spans="1:27" x14ac:dyDescent="0.3">
      <c r="A87" s="10" t="s">
        <v>129</v>
      </c>
      <c r="B87" s="10" t="s">
        <v>121</v>
      </c>
      <c r="C87" s="3">
        <v>25</v>
      </c>
      <c r="D87" s="4">
        <v>0</v>
      </c>
      <c r="E87" s="4">
        <v>0</v>
      </c>
      <c r="F87" s="4">
        <v>0</v>
      </c>
      <c r="G87" s="4">
        <v>0</v>
      </c>
      <c r="Z87" s="4">
        <v>0</v>
      </c>
      <c r="AA87" s="16">
        <f t="shared" si="1"/>
        <v>0.23224043715847015</v>
      </c>
    </row>
    <row r="88" spans="1:27" x14ac:dyDescent="0.3">
      <c r="A88" s="10" t="s">
        <v>129</v>
      </c>
      <c r="B88" s="10" t="s">
        <v>122</v>
      </c>
      <c r="C88" s="3">
        <v>26</v>
      </c>
      <c r="D88" s="4">
        <v>15</v>
      </c>
      <c r="E88" s="4">
        <v>4</v>
      </c>
      <c r="F88" s="4">
        <v>0</v>
      </c>
      <c r="G88" s="4">
        <v>7</v>
      </c>
      <c r="Z88" s="4">
        <v>0</v>
      </c>
      <c r="AA88" s="16">
        <f t="shared" si="1"/>
        <v>0.23497267759562862</v>
      </c>
    </row>
    <row r="89" spans="1:27" x14ac:dyDescent="0.3">
      <c r="A89" s="10" t="s">
        <v>129</v>
      </c>
      <c r="B89" s="10" t="s">
        <v>123</v>
      </c>
      <c r="C89" s="3">
        <v>27</v>
      </c>
      <c r="D89" s="4">
        <v>2</v>
      </c>
      <c r="E89" s="4">
        <v>0</v>
      </c>
      <c r="F89" s="4">
        <v>0</v>
      </c>
      <c r="G89" s="4">
        <v>0</v>
      </c>
      <c r="Z89" s="4">
        <v>0</v>
      </c>
      <c r="AA89" s="16">
        <f t="shared" si="1"/>
        <v>0.23770491803278709</v>
      </c>
    </row>
    <row r="90" spans="1:27" x14ac:dyDescent="0.3">
      <c r="A90" s="10" t="s">
        <v>129</v>
      </c>
      <c r="B90" s="10" t="s">
        <v>124</v>
      </c>
      <c r="C90" s="3">
        <v>28</v>
      </c>
      <c r="D90" s="4">
        <v>2</v>
      </c>
      <c r="E90" s="4">
        <v>0</v>
      </c>
      <c r="F90" s="4">
        <v>0</v>
      </c>
      <c r="G90" s="4">
        <v>0</v>
      </c>
      <c r="Z90" s="4">
        <v>0</v>
      </c>
      <c r="AA90" s="16">
        <f t="shared" si="1"/>
        <v>0.24043715846994557</v>
      </c>
    </row>
    <row r="91" spans="1:27" x14ac:dyDescent="0.3">
      <c r="A91" s="10" t="s">
        <v>129</v>
      </c>
      <c r="B91" s="10" t="s">
        <v>125</v>
      </c>
      <c r="C91" s="3">
        <v>29</v>
      </c>
      <c r="D91" s="4">
        <v>12</v>
      </c>
      <c r="E91" s="4">
        <v>0</v>
      </c>
      <c r="F91" s="4">
        <v>0</v>
      </c>
      <c r="G91" s="4">
        <v>0</v>
      </c>
      <c r="Z91" s="4">
        <v>0</v>
      </c>
      <c r="AA91" s="16">
        <f t="shared" si="1"/>
        <v>0.24316939890710404</v>
      </c>
    </row>
    <row r="92" spans="1:27" x14ac:dyDescent="0.3">
      <c r="A92" s="10" t="s">
        <v>129</v>
      </c>
      <c r="B92" s="10" t="s">
        <v>126</v>
      </c>
      <c r="C92" s="3">
        <v>30</v>
      </c>
      <c r="D92" s="4">
        <v>0</v>
      </c>
      <c r="E92" s="4">
        <v>0</v>
      </c>
      <c r="F92" s="4">
        <v>2</v>
      </c>
      <c r="G92" s="4">
        <v>0</v>
      </c>
      <c r="Z92" s="4">
        <v>0</v>
      </c>
      <c r="AA92" s="16">
        <f t="shared" si="1"/>
        <v>0.24590163934426251</v>
      </c>
    </row>
    <row r="93" spans="1:27" x14ac:dyDescent="0.3">
      <c r="A93" s="10" t="s">
        <v>129</v>
      </c>
      <c r="B93" s="10" t="s">
        <v>127</v>
      </c>
      <c r="C93" s="3">
        <v>31</v>
      </c>
      <c r="D93" s="4">
        <v>2</v>
      </c>
      <c r="E93" s="4">
        <v>0</v>
      </c>
      <c r="F93" s="4">
        <v>0</v>
      </c>
      <c r="G93" s="4">
        <v>0</v>
      </c>
      <c r="Z93" s="4">
        <v>0</v>
      </c>
      <c r="AA93" s="16">
        <f t="shared" si="1"/>
        <v>0.24863387978142099</v>
      </c>
    </row>
    <row r="94" spans="1:27" x14ac:dyDescent="0.3">
      <c r="A94" s="10" t="s">
        <v>130</v>
      </c>
      <c r="B94" s="10" t="s">
        <v>121</v>
      </c>
      <c r="C94" s="3">
        <v>1</v>
      </c>
      <c r="D94" s="4">
        <v>0</v>
      </c>
      <c r="E94" s="4">
        <v>0</v>
      </c>
      <c r="F94" s="4">
        <v>0</v>
      </c>
      <c r="G94" s="4">
        <v>0</v>
      </c>
      <c r="Z94" s="4">
        <v>0</v>
      </c>
      <c r="AA94" s="16">
        <f t="shared" si="1"/>
        <v>0.25136612021857946</v>
      </c>
    </row>
    <row r="95" spans="1:27" x14ac:dyDescent="0.3">
      <c r="A95" s="10" t="s">
        <v>130</v>
      </c>
      <c r="B95" s="10" t="s">
        <v>122</v>
      </c>
      <c r="C95" s="3">
        <v>2</v>
      </c>
      <c r="D95" s="4">
        <v>12</v>
      </c>
      <c r="E95" s="4">
        <v>10</v>
      </c>
      <c r="F95" s="4">
        <v>2</v>
      </c>
      <c r="G95" s="4">
        <v>2</v>
      </c>
      <c r="Z95" s="4">
        <v>0</v>
      </c>
      <c r="AA95" s="16">
        <f t="shared" si="1"/>
        <v>0.25409836065573793</v>
      </c>
    </row>
    <row r="96" spans="1:27" x14ac:dyDescent="0.3">
      <c r="A96" s="10" t="s">
        <v>130</v>
      </c>
      <c r="B96" s="10" t="s">
        <v>123</v>
      </c>
      <c r="C96" s="3">
        <v>3</v>
      </c>
      <c r="D96" s="4">
        <v>2</v>
      </c>
      <c r="E96" s="4">
        <v>0</v>
      </c>
      <c r="F96" s="4">
        <v>2</v>
      </c>
      <c r="G96" s="4">
        <v>0</v>
      </c>
      <c r="Z96" s="4">
        <v>0</v>
      </c>
      <c r="AA96" s="16">
        <f t="shared" si="1"/>
        <v>0.2568306010928964</v>
      </c>
    </row>
    <row r="97" spans="1:27" x14ac:dyDescent="0.3">
      <c r="A97" s="10" t="s">
        <v>130</v>
      </c>
      <c r="B97" s="10" t="s">
        <v>124</v>
      </c>
      <c r="C97" s="3">
        <v>4</v>
      </c>
      <c r="D97" s="4">
        <v>2</v>
      </c>
      <c r="E97" s="4">
        <v>0</v>
      </c>
      <c r="F97" s="4">
        <v>2</v>
      </c>
      <c r="G97" s="4">
        <v>0</v>
      </c>
      <c r="Z97" s="4">
        <v>0</v>
      </c>
      <c r="AA97" s="16">
        <f t="shared" si="1"/>
        <v>0.25956284153005488</v>
      </c>
    </row>
    <row r="98" spans="1:27" x14ac:dyDescent="0.3">
      <c r="A98" s="10" t="s">
        <v>130</v>
      </c>
      <c r="B98" s="10" t="s">
        <v>125</v>
      </c>
      <c r="C98" s="3">
        <v>5</v>
      </c>
      <c r="D98" s="4">
        <v>2</v>
      </c>
      <c r="E98" s="4">
        <v>2</v>
      </c>
      <c r="F98" s="4">
        <v>2</v>
      </c>
      <c r="G98" s="4">
        <v>5</v>
      </c>
      <c r="Z98" s="4">
        <v>0</v>
      </c>
      <c r="AA98" s="16">
        <f t="shared" si="1"/>
        <v>0.26229508196721335</v>
      </c>
    </row>
    <row r="99" spans="1:27" x14ac:dyDescent="0.3">
      <c r="A99" s="10" t="s">
        <v>130</v>
      </c>
      <c r="B99" s="10" t="s">
        <v>126</v>
      </c>
      <c r="C99" s="3">
        <v>6</v>
      </c>
      <c r="D99" s="4">
        <v>3</v>
      </c>
      <c r="E99" s="4">
        <v>0</v>
      </c>
      <c r="F99" s="4">
        <v>4</v>
      </c>
      <c r="G99" s="4">
        <v>0</v>
      </c>
      <c r="Z99" s="4">
        <v>0</v>
      </c>
      <c r="AA99" s="16">
        <f t="shared" si="1"/>
        <v>0.26502732240437182</v>
      </c>
    </row>
    <row r="100" spans="1:27" x14ac:dyDescent="0.3">
      <c r="A100" s="10" t="s">
        <v>130</v>
      </c>
      <c r="B100" s="10" t="s">
        <v>127</v>
      </c>
      <c r="C100" s="3">
        <v>7</v>
      </c>
      <c r="D100" s="4">
        <v>0</v>
      </c>
      <c r="E100" s="4">
        <v>0</v>
      </c>
      <c r="F100" s="4">
        <v>0</v>
      </c>
      <c r="G100" s="4">
        <v>0</v>
      </c>
      <c r="Z100" s="4">
        <v>0</v>
      </c>
      <c r="AA100" s="16">
        <f t="shared" si="1"/>
        <v>0.2677595628415303</v>
      </c>
    </row>
    <row r="101" spans="1:27" x14ac:dyDescent="0.3">
      <c r="A101" s="10" t="s">
        <v>130</v>
      </c>
      <c r="B101" s="10" t="s">
        <v>121</v>
      </c>
      <c r="C101" s="3">
        <v>8</v>
      </c>
      <c r="D101" s="4">
        <v>0</v>
      </c>
      <c r="E101" s="4">
        <v>0</v>
      </c>
      <c r="F101" s="4">
        <v>0</v>
      </c>
      <c r="G101" s="4">
        <v>4</v>
      </c>
      <c r="Z101" s="4">
        <v>0</v>
      </c>
      <c r="AA101" s="16">
        <f t="shared" si="1"/>
        <v>0.27049180327868877</v>
      </c>
    </row>
    <row r="102" spans="1:27" x14ac:dyDescent="0.3">
      <c r="A102" s="10" t="s">
        <v>130</v>
      </c>
      <c r="B102" s="10" t="s">
        <v>122</v>
      </c>
      <c r="C102" s="3">
        <v>9</v>
      </c>
      <c r="D102" s="4">
        <v>12</v>
      </c>
      <c r="E102" s="4">
        <v>4</v>
      </c>
      <c r="F102" s="4">
        <v>0</v>
      </c>
      <c r="G102" s="4">
        <v>0</v>
      </c>
      <c r="Z102" s="4">
        <v>0</v>
      </c>
      <c r="AA102" s="16">
        <f t="shared" si="1"/>
        <v>0.27322404371584724</v>
      </c>
    </row>
    <row r="103" spans="1:27" x14ac:dyDescent="0.3">
      <c r="A103" s="10" t="s">
        <v>130</v>
      </c>
      <c r="B103" s="10" t="s">
        <v>123</v>
      </c>
      <c r="C103" s="3">
        <v>10</v>
      </c>
      <c r="D103" s="4">
        <v>0</v>
      </c>
      <c r="E103" s="4">
        <v>0</v>
      </c>
      <c r="F103" s="4">
        <v>2</v>
      </c>
      <c r="G103" s="4">
        <v>0</v>
      </c>
      <c r="Z103" s="4">
        <v>0</v>
      </c>
      <c r="AA103" s="16">
        <f t="shared" si="1"/>
        <v>0.27595628415300572</v>
      </c>
    </row>
    <row r="104" spans="1:27" x14ac:dyDescent="0.3">
      <c r="A104" s="10" t="s">
        <v>130</v>
      </c>
      <c r="B104" s="10" t="s">
        <v>124</v>
      </c>
      <c r="C104" s="3">
        <v>11</v>
      </c>
      <c r="D104" s="4">
        <v>0</v>
      </c>
      <c r="E104" s="4">
        <v>0</v>
      </c>
      <c r="F104" s="4">
        <v>2</v>
      </c>
      <c r="G104" s="4">
        <v>0</v>
      </c>
      <c r="Z104" s="4">
        <v>0</v>
      </c>
      <c r="AA104" s="16">
        <f t="shared" si="1"/>
        <v>0.27868852459016419</v>
      </c>
    </row>
    <row r="105" spans="1:27" x14ac:dyDescent="0.3">
      <c r="A105" s="10" t="s">
        <v>130</v>
      </c>
      <c r="B105" s="10" t="s">
        <v>125</v>
      </c>
      <c r="C105" s="3">
        <v>12</v>
      </c>
      <c r="D105" s="4">
        <v>4</v>
      </c>
      <c r="E105" s="4">
        <v>6</v>
      </c>
      <c r="F105" s="4">
        <v>0</v>
      </c>
      <c r="G105" s="4">
        <v>0</v>
      </c>
      <c r="Z105" s="4">
        <v>0</v>
      </c>
      <c r="AA105" s="16">
        <f t="shared" si="1"/>
        <v>0.28142076502732266</v>
      </c>
    </row>
    <row r="106" spans="1:27" x14ac:dyDescent="0.3">
      <c r="A106" s="10" t="s">
        <v>130</v>
      </c>
      <c r="B106" s="10" t="s">
        <v>126</v>
      </c>
      <c r="C106" s="3">
        <v>13</v>
      </c>
      <c r="D106" s="4">
        <v>0</v>
      </c>
      <c r="E106" s="4">
        <v>0</v>
      </c>
      <c r="F106" s="4">
        <v>0</v>
      </c>
      <c r="G106" s="4">
        <v>0</v>
      </c>
      <c r="Z106" s="4">
        <v>0</v>
      </c>
      <c r="AA106" s="16">
        <f t="shared" si="1"/>
        <v>0.28415300546448113</v>
      </c>
    </row>
    <row r="107" spans="1:27" x14ac:dyDescent="0.3">
      <c r="A107" s="10" t="s">
        <v>130</v>
      </c>
      <c r="B107" s="10" t="s">
        <v>127</v>
      </c>
      <c r="C107" s="3">
        <v>14</v>
      </c>
      <c r="D107" s="4">
        <v>4</v>
      </c>
      <c r="E107" s="4">
        <v>0</v>
      </c>
      <c r="F107" s="4">
        <v>0</v>
      </c>
      <c r="G107" s="4">
        <v>0</v>
      </c>
      <c r="Z107" s="4">
        <v>0</v>
      </c>
      <c r="AA107" s="16">
        <f t="shared" si="1"/>
        <v>0.28688524590163961</v>
      </c>
    </row>
    <row r="108" spans="1:27" x14ac:dyDescent="0.3">
      <c r="A108" s="10" t="s">
        <v>130</v>
      </c>
      <c r="B108" s="10" t="s">
        <v>121</v>
      </c>
      <c r="C108" s="3">
        <v>15</v>
      </c>
      <c r="D108" s="4">
        <v>0</v>
      </c>
      <c r="E108" s="4">
        <v>0</v>
      </c>
      <c r="F108" s="4">
        <v>0</v>
      </c>
      <c r="G108" s="4">
        <v>0</v>
      </c>
      <c r="Z108" s="4">
        <v>0</v>
      </c>
      <c r="AA108" s="16">
        <f t="shared" si="1"/>
        <v>0.28961748633879808</v>
      </c>
    </row>
    <row r="109" spans="1:27" x14ac:dyDescent="0.3">
      <c r="A109" s="10" t="s">
        <v>130</v>
      </c>
      <c r="B109" s="10" t="s">
        <v>122</v>
      </c>
      <c r="C109" s="3">
        <v>16</v>
      </c>
      <c r="D109" s="4">
        <v>0</v>
      </c>
      <c r="E109" s="4">
        <v>10</v>
      </c>
      <c r="F109" s="4">
        <v>0</v>
      </c>
      <c r="G109" s="4">
        <v>0</v>
      </c>
      <c r="Z109" s="4">
        <v>0</v>
      </c>
      <c r="AA109" s="16">
        <f t="shared" si="1"/>
        <v>0.29234972677595655</v>
      </c>
    </row>
    <row r="110" spans="1:27" x14ac:dyDescent="0.3">
      <c r="A110" s="10" t="s">
        <v>130</v>
      </c>
      <c r="B110" s="10" t="s">
        <v>123</v>
      </c>
      <c r="C110" s="3">
        <v>17</v>
      </c>
      <c r="D110" s="4">
        <v>0</v>
      </c>
      <c r="E110" s="4">
        <v>0</v>
      </c>
      <c r="F110" s="4">
        <v>0</v>
      </c>
      <c r="G110" s="4">
        <v>0</v>
      </c>
      <c r="Z110" s="4">
        <v>0</v>
      </c>
      <c r="AA110" s="16">
        <f t="shared" si="1"/>
        <v>0.29508196721311503</v>
      </c>
    </row>
    <row r="111" spans="1:27" x14ac:dyDescent="0.3">
      <c r="A111" s="10" t="s">
        <v>130</v>
      </c>
      <c r="B111" s="10" t="s">
        <v>124</v>
      </c>
      <c r="C111" s="3">
        <v>18</v>
      </c>
      <c r="D111" s="4">
        <v>0</v>
      </c>
      <c r="E111" s="4">
        <v>0</v>
      </c>
      <c r="F111" s="4">
        <v>0</v>
      </c>
      <c r="G111" s="4">
        <v>0</v>
      </c>
      <c r="Z111" s="4">
        <v>0</v>
      </c>
      <c r="AA111" s="16">
        <f t="shared" si="1"/>
        <v>0.2978142076502735</v>
      </c>
    </row>
    <row r="112" spans="1:27" x14ac:dyDescent="0.3">
      <c r="A112" s="10" t="s">
        <v>130</v>
      </c>
      <c r="B112" s="10" t="s">
        <v>125</v>
      </c>
      <c r="C112" s="3">
        <v>19</v>
      </c>
      <c r="D112" s="4">
        <v>2</v>
      </c>
      <c r="E112" s="4">
        <v>0</v>
      </c>
      <c r="F112" s="4">
        <v>2</v>
      </c>
      <c r="G112" s="4">
        <v>0</v>
      </c>
      <c r="Z112" s="4">
        <v>0</v>
      </c>
      <c r="AA112" s="16">
        <f t="shared" si="1"/>
        <v>0.30054644808743197</v>
      </c>
    </row>
    <row r="113" spans="1:27" x14ac:dyDescent="0.3">
      <c r="A113" s="10" t="s">
        <v>130</v>
      </c>
      <c r="B113" s="10" t="s">
        <v>126</v>
      </c>
      <c r="C113" s="3">
        <v>20</v>
      </c>
      <c r="D113" s="4">
        <v>0</v>
      </c>
      <c r="E113" s="4">
        <v>2</v>
      </c>
      <c r="F113" s="4">
        <v>0</v>
      </c>
      <c r="G113" s="4">
        <v>0</v>
      </c>
      <c r="Z113" s="4">
        <v>0</v>
      </c>
      <c r="AA113" s="16">
        <f t="shared" si="1"/>
        <v>0.30327868852459045</v>
      </c>
    </row>
    <row r="114" spans="1:27" x14ac:dyDescent="0.3">
      <c r="A114" s="10" t="s">
        <v>130</v>
      </c>
      <c r="B114" s="10" t="s">
        <v>127</v>
      </c>
      <c r="C114" s="3">
        <v>21</v>
      </c>
      <c r="D114" s="4">
        <v>2</v>
      </c>
      <c r="E114" s="4">
        <v>0</v>
      </c>
      <c r="F114" s="4">
        <v>0</v>
      </c>
      <c r="G114" s="4">
        <v>0</v>
      </c>
      <c r="Z114" s="4">
        <v>0</v>
      </c>
      <c r="AA114" s="16">
        <f t="shared" si="1"/>
        <v>0.30601092896174892</v>
      </c>
    </row>
    <row r="115" spans="1:27" x14ac:dyDescent="0.3">
      <c r="A115" s="10" t="s">
        <v>130</v>
      </c>
      <c r="B115" s="10" t="s">
        <v>121</v>
      </c>
      <c r="C115" s="3">
        <v>22</v>
      </c>
      <c r="D115" s="4">
        <v>0</v>
      </c>
      <c r="E115" s="4">
        <v>0</v>
      </c>
      <c r="F115" s="4">
        <v>0</v>
      </c>
      <c r="G115" s="4">
        <v>0</v>
      </c>
      <c r="Z115" s="4">
        <v>0</v>
      </c>
      <c r="AA115" s="16">
        <f t="shared" si="1"/>
        <v>0.30874316939890739</v>
      </c>
    </row>
    <row r="116" spans="1:27" x14ac:dyDescent="0.3">
      <c r="A116" s="10" t="s">
        <v>130</v>
      </c>
      <c r="B116" s="10" t="s">
        <v>122</v>
      </c>
      <c r="C116" s="3">
        <v>23</v>
      </c>
      <c r="D116" s="4">
        <v>0</v>
      </c>
      <c r="E116" s="4">
        <v>4</v>
      </c>
      <c r="F116" s="4">
        <v>0</v>
      </c>
      <c r="G116" s="4">
        <v>0</v>
      </c>
      <c r="Z116" s="4">
        <v>0</v>
      </c>
      <c r="AA116" s="16">
        <f t="shared" si="1"/>
        <v>0.31147540983606586</v>
      </c>
    </row>
    <row r="117" spans="1:27" x14ac:dyDescent="0.3">
      <c r="A117" s="10" t="s">
        <v>130</v>
      </c>
      <c r="B117" s="10" t="s">
        <v>123</v>
      </c>
      <c r="C117" s="3">
        <v>24</v>
      </c>
      <c r="D117" s="4">
        <v>0</v>
      </c>
      <c r="E117" s="4">
        <v>0</v>
      </c>
      <c r="F117" s="4">
        <v>0</v>
      </c>
      <c r="G117" s="4">
        <v>0</v>
      </c>
      <c r="Z117" s="4">
        <v>0</v>
      </c>
      <c r="AA117" s="16">
        <f t="shared" si="1"/>
        <v>0.31420765027322434</v>
      </c>
    </row>
    <row r="118" spans="1:27" x14ac:dyDescent="0.3">
      <c r="A118" s="10" t="s">
        <v>130</v>
      </c>
      <c r="B118" s="10" t="s">
        <v>124</v>
      </c>
      <c r="C118" s="3">
        <v>25</v>
      </c>
      <c r="D118" s="4">
        <v>0</v>
      </c>
      <c r="E118" s="4">
        <v>0</v>
      </c>
      <c r="F118" s="4">
        <v>0</v>
      </c>
      <c r="G118" s="4">
        <v>2</v>
      </c>
      <c r="Z118" s="4">
        <v>0</v>
      </c>
      <c r="AA118" s="16">
        <f t="shared" si="1"/>
        <v>0.31693989071038281</v>
      </c>
    </row>
    <row r="119" spans="1:27" x14ac:dyDescent="0.3">
      <c r="A119" s="10" t="s">
        <v>130</v>
      </c>
      <c r="B119" s="10" t="s">
        <v>125</v>
      </c>
      <c r="C119" s="3">
        <v>26</v>
      </c>
      <c r="D119" s="4">
        <v>0</v>
      </c>
      <c r="E119" s="4">
        <v>0</v>
      </c>
      <c r="F119" s="4">
        <v>2</v>
      </c>
      <c r="G119" s="4">
        <v>0</v>
      </c>
      <c r="Z119" s="4">
        <v>0</v>
      </c>
      <c r="AA119" s="16">
        <f t="shared" si="1"/>
        <v>0.31967213114754128</v>
      </c>
    </row>
    <row r="120" spans="1:27" x14ac:dyDescent="0.3">
      <c r="A120" s="10" t="s">
        <v>130</v>
      </c>
      <c r="B120" s="10" t="s">
        <v>126</v>
      </c>
      <c r="C120" s="3">
        <v>27</v>
      </c>
      <c r="D120" s="4">
        <v>0</v>
      </c>
      <c r="E120" s="4">
        <v>0</v>
      </c>
      <c r="F120" s="4">
        <v>2</v>
      </c>
      <c r="G120" s="4">
        <v>0</v>
      </c>
      <c r="Z120" s="4">
        <v>0</v>
      </c>
      <c r="AA120" s="16">
        <f t="shared" si="1"/>
        <v>0.32240437158469976</v>
      </c>
    </row>
    <row r="121" spans="1:27" x14ac:dyDescent="0.3">
      <c r="A121" s="10" t="s">
        <v>130</v>
      </c>
      <c r="B121" s="10" t="s">
        <v>127</v>
      </c>
      <c r="C121" s="3">
        <v>28</v>
      </c>
      <c r="D121" s="4">
        <v>2</v>
      </c>
      <c r="E121" s="4">
        <v>0</v>
      </c>
      <c r="F121" s="4">
        <v>0</v>
      </c>
      <c r="G121" s="4">
        <v>0</v>
      </c>
      <c r="Z121" s="4">
        <v>0</v>
      </c>
      <c r="AA121" s="16">
        <f t="shared" si="1"/>
        <v>0.32513661202185823</v>
      </c>
    </row>
    <row r="122" spans="1:27" x14ac:dyDescent="0.3">
      <c r="A122" s="10" t="s">
        <v>130</v>
      </c>
      <c r="B122" s="10" t="s">
        <v>121</v>
      </c>
      <c r="C122" s="3">
        <v>29</v>
      </c>
      <c r="D122" s="4">
        <v>0</v>
      </c>
      <c r="E122" s="4">
        <v>0</v>
      </c>
      <c r="F122" s="4">
        <v>0</v>
      </c>
      <c r="G122" s="4">
        <v>0</v>
      </c>
      <c r="Z122" s="4">
        <v>0</v>
      </c>
      <c r="AA122" s="16">
        <f t="shared" si="1"/>
        <v>0.3278688524590167</v>
      </c>
    </row>
    <row r="123" spans="1:27" x14ac:dyDescent="0.3">
      <c r="A123" s="10" t="s">
        <v>130</v>
      </c>
      <c r="B123" s="10" t="s">
        <v>122</v>
      </c>
      <c r="C123" s="3">
        <v>30</v>
      </c>
      <c r="D123" s="4">
        <v>5</v>
      </c>
      <c r="E123" s="4">
        <v>0</v>
      </c>
      <c r="F123" s="4">
        <v>2</v>
      </c>
      <c r="G123" s="4">
        <v>0</v>
      </c>
      <c r="Z123" s="4">
        <v>0</v>
      </c>
      <c r="AA123" s="16">
        <f t="shared" si="1"/>
        <v>0.33060109289617517</v>
      </c>
    </row>
    <row r="124" spans="1:27" x14ac:dyDescent="0.3">
      <c r="A124" s="10" t="s">
        <v>131</v>
      </c>
      <c r="B124" s="10" t="s">
        <v>123</v>
      </c>
      <c r="C124" s="3">
        <v>1</v>
      </c>
      <c r="D124" s="4">
        <v>0</v>
      </c>
      <c r="E124" s="4">
        <v>0</v>
      </c>
      <c r="F124" s="4">
        <v>0</v>
      </c>
      <c r="G124" s="4">
        <v>0</v>
      </c>
      <c r="Z124" s="4">
        <v>0</v>
      </c>
      <c r="AA124" s="16">
        <f t="shared" si="1"/>
        <v>0.33333333333333365</v>
      </c>
    </row>
    <row r="125" spans="1:27" x14ac:dyDescent="0.3">
      <c r="A125" s="10" t="s">
        <v>131</v>
      </c>
      <c r="B125" s="10" t="s">
        <v>124</v>
      </c>
      <c r="C125" s="3">
        <v>2</v>
      </c>
      <c r="D125" s="4">
        <v>0</v>
      </c>
      <c r="E125" s="4">
        <v>2</v>
      </c>
      <c r="F125" s="4">
        <v>0</v>
      </c>
      <c r="G125" s="4">
        <v>0</v>
      </c>
      <c r="Z125" s="4">
        <v>0</v>
      </c>
      <c r="AA125" s="16">
        <f t="shared" si="1"/>
        <v>0.33606557377049212</v>
      </c>
    </row>
    <row r="126" spans="1:27" x14ac:dyDescent="0.3">
      <c r="A126" s="10" t="s">
        <v>131</v>
      </c>
      <c r="B126" s="10" t="s">
        <v>125</v>
      </c>
      <c r="C126" s="3">
        <v>3</v>
      </c>
      <c r="D126" s="4">
        <v>2</v>
      </c>
      <c r="E126" s="4">
        <v>0</v>
      </c>
      <c r="F126" s="4">
        <v>0</v>
      </c>
      <c r="G126" s="4">
        <v>4</v>
      </c>
      <c r="Z126" s="4">
        <v>0</v>
      </c>
      <c r="AA126" s="16">
        <f t="shared" si="1"/>
        <v>0.33879781420765059</v>
      </c>
    </row>
    <row r="127" spans="1:27" x14ac:dyDescent="0.3">
      <c r="A127" s="10" t="s">
        <v>131</v>
      </c>
      <c r="B127" s="10" t="s">
        <v>126</v>
      </c>
      <c r="C127" s="3">
        <v>4</v>
      </c>
      <c r="D127" s="4">
        <v>2</v>
      </c>
      <c r="E127" s="4">
        <v>0</v>
      </c>
      <c r="F127" s="4">
        <v>0</v>
      </c>
      <c r="G127" s="4">
        <v>0</v>
      </c>
      <c r="Z127" s="4">
        <v>0</v>
      </c>
      <c r="AA127" s="16">
        <f t="shared" si="1"/>
        <v>0.34153005464480907</v>
      </c>
    </row>
    <row r="128" spans="1:27" x14ac:dyDescent="0.3">
      <c r="A128" s="10" t="s">
        <v>131</v>
      </c>
      <c r="B128" s="10" t="s">
        <v>127</v>
      </c>
      <c r="C128" s="3">
        <v>5</v>
      </c>
      <c r="D128" s="4">
        <v>0</v>
      </c>
      <c r="E128" s="4">
        <v>0</v>
      </c>
      <c r="F128" s="4">
        <v>0</v>
      </c>
      <c r="G128" s="4">
        <v>0</v>
      </c>
      <c r="Z128" s="4">
        <v>0</v>
      </c>
      <c r="AA128" s="16">
        <f t="shared" si="1"/>
        <v>0.34426229508196754</v>
      </c>
    </row>
    <row r="129" spans="1:27" x14ac:dyDescent="0.3">
      <c r="A129" s="10" t="s">
        <v>131</v>
      </c>
      <c r="B129" s="10" t="s">
        <v>121</v>
      </c>
      <c r="C129" s="3">
        <v>6</v>
      </c>
      <c r="D129" s="4">
        <v>0</v>
      </c>
      <c r="E129" s="4">
        <v>0</v>
      </c>
      <c r="F129" s="4">
        <v>0</v>
      </c>
      <c r="G129" s="4">
        <v>0</v>
      </c>
      <c r="Z129" s="4">
        <v>0</v>
      </c>
      <c r="AA129" s="16">
        <f t="shared" si="1"/>
        <v>0.34699453551912601</v>
      </c>
    </row>
    <row r="130" spans="1:27" x14ac:dyDescent="0.3">
      <c r="A130" s="10" t="s">
        <v>131</v>
      </c>
      <c r="B130" s="10" t="s">
        <v>122</v>
      </c>
      <c r="C130" s="3">
        <v>7</v>
      </c>
      <c r="D130" s="4">
        <v>2</v>
      </c>
      <c r="E130" s="4">
        <v>2</v>
      </c>
      <c r="F130" s="4">
        <v>4</v>
      </c>
      <c r="G130" s="4">
        <v>0</v>
      </c>
      <c r="Z130" s="4">
        <v>0</v>
      </c>
      <c r="AA130" s="16">
        <f t="shared" si="1"/>
        <v>0.34972677595628449</v>
      </c>
    </row>
    <row r="131" spans="1:27" x14ac:dyDescent="0.3">
      <c r="A131" s="10" t="s">
        <v>131</v>
      </c>
      <c r="B131" s="10" t="s">
        <v>123</v>
      </c>
      <c r="C131" s="3">
        <v>8</v>
      </c>
      <c r="D131" s="4">
        <v>0</v>
      </c>
      <c r="E131" s="4">
        <v>0</v>
      </c>
      <c r="F131" s="4">
        <v>0</v>
      </c>
      <c r="G131" s="4">
        <v>0</v>
      </c>
      <c r="Z131" s="4">
        <v>0</v>
      </c>
      <c r="AA131" s="16">
        <f t="shared" si="1"/>
        <v>0.35245901639344296</v>
      </c>
    </row>
    <row r="132" spans="1:27" x14ac:dyDescent="0.3">
      <c r="A132" s="10" t="s">
        <v>131</v>
      </c>
      <c r="B132" s="10" t="s">
        <v>124</v>
      </c>
      <c r="C132" s="3">
        <v>9</v>
      </c>
      <c r="D132" s="4">
        <v>0</v>
      </c>
      <c r="E132" s="4">
        <v>0</v>
      </c>
      <c r="F132" s="4">
        <v>0</v>
      </c>
      <c r="G132" s="4">
        <v>5</v>
      </c>
      <c r="Z132" s="4">
        <v>0</v>
      </c>
      <c r="AA132" s="16">
        <f t="shared" ref="AA132:AA195" si="2">AA131+1/366</f>
        <v>0.35519125683060143</v>
      </c>
    </row>
    <row r="133" spans="1:27" x14ac:dyDescent="0.3">
      <c r="A133" s="10" t="s">
        <v>131</v>
      </c>
      <c r="B133" s="10" t="s">
        <v>125</v>
      </c>
      <c r="C133" s="3">
        <v>10</v>
      </c>
      <c r="D133" s="4">
        <v>0</v>
      </c>
      <c r="E133" s="4">
        <v>0</v>
      </c>
      <c r="F133" s="4">
        <v>0</v>
      </c>
      <c r="G133" s="4">
        <v>0</v>
      </c>
      <c r="Z133" s="4">
        <v>0</v>
      </c>
      <c r="AA133" s="16">
        <f t="shared" si="2"/>
        <v>0.3579234972677599</v>
      </c>
    </row>
    <row r="134" spans="1:27" x14ac:dyDescent="0.3">
      <c r="A134" s="10" t="s">
        <v>131</v>
      </c>
      <c r="B134" s="10" t="s">
        <v>126</v>
      </c>
      <c r="C134" s="3">
        <v>11</v>
      </c>
      <c r="D134" s="4">
        <v>2</v>
      </c>
      <c r="E134" s="4">
        <v>0</v>
      </c>
      <c r="F134" s="4">
        <v>0</v>
      </c>
      <c r="G134" s="4">
        <v>0</v>
      </c>
      <c r="Z134" s="4">
        <v>0</v>
      </c>
      <c r="AA134" s="16">
        <f t="shared" si="2"/>
        <v>0.36065573770491838</v>
      </c>
    </row>
    <row r="135" spans="1:27" x14ac:dyDescent="0.3">
      <c r="A135" s="10" t="s">
        <v>131</v>
      </c>
      <c r="B135" s="10" t="s">
        <v>127</v>
      </c>
      <c r="C135" s="3">
        <v>12</v>
      </c>
      <c r="D135" s="4">
        <v>0</v>
      </c>
      <c r="E135" s="4">
        <v>0</v>
      </c>
      <c r="F135" s="4">
        <v>0</v>
      </c>
      <c r="G135" s="4">
        <v>4</v>
      </c>
      <c r="Z135" s="4">
        <v>0</v>
      </c>
      <c r="AA135" s="16">
        <f t="shared" si="2"/>
        <v>0.36338797814207685</v>
      </c>
    </row>
    <row r="136" spans="1:27" x14ac:dyDescent="0.3">
      <c r="A136" s="10" t="s">
        <v>131</v>
      </c>
      <c r="B136" s="10" t="s">
        <v>121</v>
      </c>
      <c r="C136" s="3">
        <v>13</v>
      </c>
      <c r="D136" s="4">
        <v>2</v>
      </c>
      <c r="E136" s="4">
        <v>0</v>
      </c>
      <c r="F136" s="4">
        <v>0</v>
      </c>
      <c r="G136" s="4">
        <v>0</v>
      </c>
      <c r="Z136" s="4">
        <v>0</v>
      </c>
      <c r="AA136" s="16">
        <f t="shared" si="2"/>
        <v>0.36612021857923532</v>
      </c>
    </row>
    <row r="137" spans="1:27" x14ac:dyDescent="0.3">
      <c r="A137" s="10" t="s">
        <v>131</v>
      </c>
      <c r="B137" s="10" t="s">
        <v>122</v>
      </c>
      <c r="C137" s="3">
        <v>14</v>
      </c>
      <c r="D137" s="4">
        <v>0</v>
      </c>
      <c r="E137" s="4">
        <v>0</v>
      </c>
      <c r="F137" s="4">
        <v>2</v>
      </c>
      <c r="G137" s="4">
        <v>0</v>
      </c>
      <c r="Z137" s="4">
        <v>0</v>
      </c>
      <c r="AA137" s="16">
        <f t="shared" si="2"/>
        <v>0.3688524590163938</v>
      </c>
    </row>
    <row r="138" spans="1:27" x14ac:dyDescent="0.3">
      <c r="A138" s="10" t="s">
        <v>131</v>
      </c>
      <c r="B138" s="10" t="s">
        <v>123</v>
      </c>
      <c r="C138" s="3">
        <v>15</v>
      </c>
      <c r="D138" s="4">
        <v>0</v>
      </c>
      <c r="E138" s="4">
        <v>0</v>
      </c>
      <c r="F138" s="4">
        <v>2</v>
      </c>
      <c r="G138" s="4">
        <v>5</v>
      </c>
      <c r="Z138" s="4">
        <v>0</v>
      </c>
      <c r="AA138" s="16">
        <f t="shared" si="2"/>
        <v>0.37158469945355227</v>
      </c>
    </row>
    <row r="139" spans="1:27" x14ac:dyDescent="0.3">
      <c r="A139" s="10" t="s">
        <v>131</v>
      </c>
      <c r="B139" s="10" t="s">
        <v>124</v>
      </c>
      <c r="C139" s="3">
        <v>16</v>
      </c>
      <c r="D139" s="4">
        <v>0</v>
      </c>
      <c r="E139" s="4">
        <v>0</v>
      </c>
      <c r="F139" s="4">
        <v>2</v>
      </c>
      <c r="G139" s="4">
        <v>0</v>
      </c>
      <c r="Z139" s="4">
        <v>0</v>
      </c>
      <c r="AA139" s="16">
        <f t="shared" si="2"/>
        <v>0.37431693989071074</v>
      </c>
    </row>
    <row r="140" spans="1:27" x14ac:dyDescent="0.3">
      <c r="A140" s="10" t="s">
        <v>131</v>
      </c>
      <c r="B140" s="10" t="s">
        <v>125</v>
      </c>
      <c r="C140" s="3">
        <v>17</v>
      </c>
      <c r="D140" s="4">
        <v>0</v>
      </c>
      <c r="E140" s="4">
        <v>0</v>
      </c>
      <c r="F140" s="4">
        <v>2</v>
      </c>
      <c r="G140" s="4">
        <v>0</v>
      </c>
      <c r="Z140" s="4">
        <v>0</v>
      </c>
      <c r="AA140" s="16">
        <f t="shared" si="2"/>
        <v>0.37704918032786922</v>
      </c>
    </row>
    <row r="141" spans="1:27" x14ac:dyDescent="0.3">
      <c r="A141" s="10" t="s">
        <v>131</v>
      </c>
      <c r="B141" s="10" t="s">
        <v>126</v>
      </c>
      <c r="C141" s="3">
        <v>18</v>
      </c>
      <c r="D141" s="4">
        <v>0</v>
      </c>
      <c r="E141" s="4">
        <v>0</v>
      </c>
      <c r="F141" s="4">
        <v>0</v>
      </c>
      <c r="G141" s="4">
        <v>0</v>
      </c>
      <c r="Z141" s="4">
        <v>0</v>
      </c>
      <c r="AA141" s="16">
        <f t="shared" si="2"/>
        <v>0.37978142076502769</v>
      </c>
    </row>
    <row r="142" spans="1:27" x14ac:dyDescent="0.3">
      <c r="A142" s="10" t="s">
        <v>131</v>
      </c>
      <c r="B142" s="10" t="s">
        <v>127</v>
      </c>
      <c r="C142" s="3">
        <v>19</v>
      </c>
      <c r="D142" s="4">
        <v>0</v>
      </c>
      <c r="E142" s="4">
        <v>2</v>
      </c>
      <c r="F142" s="4">
        <v>0</v>
      </c>
      <c r="G142" s="4">
        <v>0</v>
      </c>
      <c r="Z142" s="4">
        <v>0</v>
      </c>
      <c r="AA142" s="16">
        <f t="shared" si="2"/>
        <v>0.38251366120218616</v>
      </c>
    </row>
    <row r="143" spans="1:27" x14ac:dyDescent="0.3">
      <c r="A143" s="10" t="s">
        <v>131</v>
      </c>
      <c r="B143" s="10" t="s">
        <v>121</v>
      </c>
      <c r="C143" s="3">
        <v>20</v>
      </c>
      <c r="D143" s="4">
        <v>0</v>
      </c>
      <c r="E143" s="4">
        <v>0</v>
      </c>
      <c r="F143" s="4">
        <v>0</v>
      </c>
      <c r="G143" s="4">
        <v>0</v>
      </c>
      <c r="Z143" s="4">
        <v>0</v>
      </c>
      <c r="AA143" s="16">
        <f t="shared" si="2"/>
        <v>0.38524590163934463</v>
      </c>
    </row>
    <row r="144" spans="1:27" x14ac:dyDescent="0.3">
      <c r="A144" s="10" t="s">
        <v>131</v>
      </c>
      <c r="B144" s="10" t="s">
        <v>122</v>
      </c>
      <c r="C144" s="3">
        <v>21</v>
      </c>
      <c r="D144" s="4">
        <v>0</v>
      </c>
      <c r="E144" s="4">
        <v>0</v>
      </c>
      <c r="F144" s="4">
        <v>0</v>
      </c>
      <c r="G144" s="4">
        <v>0</v>
      </c>
      <c r="Z144" s="4">
        <v>0</v>
      </c>
      <c r="AA144" s="16">
        <f t="shared" si="2"/>
        <v>0.38797814207650311</v>
      </c>
    </row>
    <row r="145" spans="1:27" x14ac:dyDescent="0.3">
      <c r="A145" s="10" t="s">
        <v>131</v>
      </c>
      <c r="B145" s="10" t="s">
        <v>123</v>
      </c>
      <c r="C145" s="3">
        <v>22</v>
      </c>
      <c r="D145" s="4">
        <v>0</v>
      </c>
      <c r="E145" s="4">
        <v>0</v>
      </c>
      <c r="F145" s="4">
        <v>0</v>
      </c>
      <c r="G145" s="4">
        <v>2</v>
      </c>
      <c r="Z145" s="4">
        <v>0</v>
      </c>
      <c r="AA145" s="16">
        <f t="shared" si="2"/>
        <v>0.39071038251366158</v>
      </c>
    </row>
    <row r="146" spans="1:27" x14ac:dyDescent="0.3">
      <c r="A146" s="10" t="s">
        <v>131</v>
      </c>
      <c r="B146" s="10" t="s">
        <v>124</v>
      </c>
      <c r="C146" s="3">
        <v>23</v>
      </c>
      <c r="D146" s="4">
        <v>0</v>
      </c>
      <c r="E146" s="4">
        <v>0</v>
      </c>
      <c r="F146" s="4">
        <v>0</v>
      </c>
      <c r="G146" s="4">
        <v>0</v>
      </c>
      <c r="Z146" s="4">
        <v>0</v>
      </c>
      <c r="AA146" s="16">
        <f t="shared" si="2"/>
        <v>0.39344262295082005</v>
      </c>
    </row>
    <row r="147" spans="1:27" x14ac:dyDescent="0.3">
      <c r="A147" s="10" t="s">
        <v>131</v>
      </c>
      <c r="B147" s="10" t="s">
        <v>125</v>
      </c>
      <c r="C147" s="3">
        <v>24</v>
      </c>
      <c r="D147" s="4">
        <v>0</v>
      </c>
      <c r="E147" s="4">
        <v>0</v>
      </c>
      <c r="F147" s="4">
        <v>0</v>
      </c>
      <c r="G147" s="4">
        <v>0</v>
      </c>
      <c r="Z147" s="4">
        <v>0</v>
      </c>
      <c r="AA147" s="16">
        <f t="shared" si="2"/>
        <v>0.39617486338797853</v>
      </c>
    </row>
    <row r="148" spans="1:27" x14ac:dyDescent="0.3">
      <c r="A148" s="10" t="s">
        <v>131</v>
      </c>
      <c r="B148" s="10" t="s">
        <v>126</v>
      </c>
      <c r="C148" s="3">
        <v>25</v>
      </c>
      <c r="D148" s="4">
        <v>0</v>
      </c>
      <c r="E148" s="4">
        <v>0</v>
      </c>
      <c r="F148" s="4">
        <v>0</v>
      </c>
      <c r="G148" s="4">
        <v>0</v>
      </c>
      <c r="Z148" s="4">
        <v>0</v>
      </c>
      <c r="AA148" s="16">
        <f t="shared" si="2"/>
        <v>0.398907103825137</v>
      </c>
    </row>
    <row r="149" spans="1:27" x14ac:dyDescent="0.3">
      <c r="A149" s="10" t="s">
        <v>131</v>
      </c>
      <c r="B149" s="10" t="s">
        <v>127</v>
      </c>
      <c r="C149" s="3">
        <v>26</v>
      </c>
      <c r="D149" s="4">
        <v>0</v>
      </c>
      <c r="E149" s="4">
        <v>0</v>
      </c>
      <c r="F149" s="4">
        <v>0</v>
      </c>
      <c r="G149" s="4">
        <v>0</v>
      </c>
      <c r="Z149" s="4">
        <v>0</v>
      </c>
      <c r="AA149" s="16">
        <f t="shared" si="2"/>
        <v>0.40163934426229547</v>
      </c>
    </row>
    <row r="150" spans="1:27" x14ac:dyDescent="0.3">
      <c r="A150" s="10" t="s">
        <v>131</v>
      </c>
      <c r="B150" s="10" t="s">
        <v>121</v>
      </c>
      <c r="C150" s="3">
        <v>27</v>
      </c>
      <c r="D150" s="4">
        <v>0</v>
      </c>
      <c r="E150" s="4">
        <v>0</v>
      </c>
      <c r="F150" s="4">
        <v>0</v>
      </c>
      <c r="G150" s="4">
        <v>0</v>
      </c>
      <c r="Z150" s="4">
        <v>0</v>
      </c>
      <c r="AA150" s="16">
        <f t="shared" si="2"/>
        <v>0.40437158469945395</v>
      </c>
    </row>
    <row r="151" spans="1:27" x14ac:dyDescent="0.3">
      <c r="A151" s="10" t="s">
        <v>131</v>
      </c>
      <c r="B151" s="10" t="s">
        <v>122</v>
      </c>
      <c r="C151" s="3">
        <v>28</v>
      </c>
      <c r="D151" s="4">
        <v>0</v>
      </c>
      <c r="E151" s="4">
        <v>0</v>
      </c>
      <c r="F151" s="4">
        <v>0</v>
      </c>
      <c r="G151" s="4">
        <v>0</v>
      </c>
      <c r="Z151" s="4">
        <v>0</v>
      </c>
      <c r="AA151" s="16">
        <f t="shared" si="2"/>
        <v>0.40710382513661242</v>
      </c>
    </row>
    <row r="152" spans="1:27" x14ac:dyDescent="0.3">
      <c r="A152" s="10" t="s">
        <v>131</v>
      </c>
      <c r="B152" s="10" t="s">
        <v>123</v>
      </c>
      <c r="C152" s="3">
        <v>29</v>
      </c>
      <c r="D152" s="4">
        <v>0</v>
      </c>
      <c r="E152" s="4">
        <v>0</v>
      </c>
      <c r="F152" s="4">
        <v>0</v>
      </c>
      <c r="G152" s="4">
        <v>2</v>
      </c>
      <c r="Z152" s="4">
        <v>0</v>
      </c>
      <c r="AA152" s="16">
        <f t="shared" si="2"/>
        <v>0.40983606557377089</v>
      </c>
    </row>
    <row r="153" spans="1:27" x14ac:dyDescent="0.3">
      <c r="A153" s="10" t="s">
        <v>131</v>
      </c>
      <c r="B153" s="10" t="s">
        <v>124</v>
      </c>
      <c r="C153" s="3">
        <v>30</v>
      </c>
      <c r="D153" s="4">
        <v>0</v>
      </c>
      <c r="E153" s="4">
        <v>0</v>
      </c>
      <c r="F153" s="4">
        <v>0</v>
      </c>
      <c r="G153" s="4">
        <v>0</v>
      </c>
      <c r="Z153" s="4">
        <v>0</v>
      </c>
      <c r="AA153" s="16">
        <f t="shared" si="2"/>
        <v>0.41256830601092936</v>
      </c>
    </row>
    <row r="154" spans="1:27" x14ac:dyDescent="0.3">
      <c r="A154" s="10" t="s">
        <v>131</v>
      </c>
      <c r="B154" s="10" t="s">
        <v>125</v>
      </c>
      <c r="C154" s="3">
        <v>31</v>
      </c>
      <c r="D154" s="4">
        <v>0</v>
      </c>
      <c r="E154" s="4">
        <v>0</v>
      </c>
      <c r="F154" s="4">
        <v>0</v>
      </c>
      <c r="G154" s="4">
        <v>8</v>
      </c>
      <c r="Z154" s="4">
        <v>0</v>
      </c>
      <c r="AA154" s="16">
        <f t="shared" si="2"/>
        <v>0.41530054644808784</v>
      </c>
    </row>
    <row r="155" spans="1:27" x14ac:dyDescent="0.3">
      <c r="A155" s="10" t="s">
        <v>132</v>
      </c>
      <c r="B155" s="10" t="s">
        <v>126</v>
      </c>
      <c r="C155" s="3">
        <v>1</v>
      </c>
      <c r="D155" s="4">
        <v>11</v>
      </c>
      <c r="E155" s="4">
        <v>2</v>
      </c>
      <c r="F155" s="4">
        <v>0</v>
      </c>
      <c r="G155" s="4">
        <v>0</v>
      </c>
      <c r="Z155" s="4">
        <v>0</v>
      </c>
      <c r="AA155" s="16">
        <f t="shared" si="2"/>
        <v>0.41803278688524631</v>
      </c>
    </row>
    <row r="156" spans="1:27" x14ac:dyDescent="0.3">
      <c r="A156" s="10" t="s">
        <v>132</v>
      </c>
      <c r="B156" s="10" t="s">
        <v>127</v>
      </c>
      <c r="C156" s="3">
        <v>2</v>
      </c>
      <c r="D156" s="4">
        <v>0</v>
      </c>
      <c r="E156" s="4">
        <v>0</v>
      </c>
      <c r="F156" s="4">
        <v>2</v>
      </c>
      <c r="G156" s="4">
        <v>0</v>
      </c>
      <c r="Z156" s="4">
        <v>0</v>
      </c>
      <c r="AA156" s="16">
        <f t="shared" si="2"/>
        <v>0.42076502732240478</v>
      </c>
    </row>
    <row r="157" spans="1:27" x14ac:dyDescent="0.3">
      <c r="A157" s="10" t="s">
        <v>132</v>
      </c>
      <c r="B157" s="10" t="s">
        <v>121</v>
      </c>
      <c r="C157" s="3">
        <v>3</v>
      </c>
      <c r="D157" s="4">
        <v>2</v>
      </c>
      <c r="E157" s="4">
        <v>0</v>
      </c>
      <c r="F157" s="4">
        <v>0</v>
      </c>
      <c r="G157" s="4">
        <v>0</v>
      </c>
      <c r="Z157" s="4">
        <v>0</v>
      </c>
      <c r="AA157" s="16">
        <f t="shared" si="2"/>
        <v>0.42349726775956326</v>
      </c>
    </row>
    <row r="158" spans="1:27" x14ac:dyDescent="0.3">
      <c r="A158" s="10" t="s">
        <v>132</v>
      </c>
      <c r="B158" s="10" t="s">
        <v>122</v>
      </c>
      <c r="C158" s="3">
        <v>4</v>
      </c>
      <c r="D158" s="4">
        <v>0</v>
      </c>
      <c r="E158" s="4">
        <v>4</v>
      </c>
      <c r="F158" s="4">
        <v>3</v>
      </c>
      <c r="G158" s="4">
        <v>0</v>
      </c>
      <c r="Z158" s="4">
        <v>0</v>
      </c>
      <c r="AA158" s="16">
        <f t="shared" si="2"/>
        <v>0.42622950819672173</v>
      </c>
    </row>
    <row r="159" spans="1:27" x14ac:dyDescent="0.3">
      <c r="A159" s="10" t="s">
        <v>132</v>
      </c>
      <c r="B159" s="10" t="s">
        <v>123</v>
      </c>
      <c r="C159" s="3">
        <v>5</v>
      </c>
      <c r="D159" s="4">
        <v>0</v>
      </c>
      <c r="E159" s="4">
        <v>0</v>
      </c>
      <c r="F159" s="4">
        <v>0</v>
      </c>
      <c r="G159" s="4">
        <v>0</v>
      </c>
      <c r="Z159" s="4">
        <v>0</v>
      </c>
      <c r="AA159" s="16">
        <f t="shared" si="2"/>
        <v>0.4289617486338802</v>
      </c>
    </row>
    <row r="160" spans="1:27" x14ac:dyDescent="0.3">
      <c r="A160" s="10" t="s">
        <v>132</v>
      </c>
      <c r="B160" s="10" t="s">
        <v>124</v>
      </c>
      <c r="C160" s="3">
        <v>6</v>
      </c>
      <c r="D160" s="4">
        <v>0</v>
      </c>
      <c r="E160" s="4">
        <v>0</v>
      </c>
      <c r="F160" s="4">
        <v>0</v>
      </c>
      <c r="G160" s="4">
        <v>0</v>
      </c>
      <c r="Z160" s="4">
        <v>0</v>
      </c>
      <c r="AA160" s="16">
        <f t="shared" si="2"/>
        <v>0.43169398907103868</v>
      </c>
    </row>
    <row r="161" spans="1:27" x14ac:dyDescent="0.3">
      <c r="A161" s="10" t="s">
        <v>132</v>
      </c>
      <c r="B161" s="10" t="s">
        <v>125</v>
      </c>
      <c r="C161" s="3">
        <v>7</v>
      </c>
      <c r="D161" s="4">
        <v>4</v>
      </c>
      <c r="E161" s="4">
        <v>2</v>
      </c>
      <c r="F161" s="4">
        <v>0</v>
      </c>
      <c r="G161" s="4">
        <v>1</v>
      </c>
      <c r="Z161" s="4">
        <v>0</v>
      </c>
      <c r="AA161" s="16">
        <f t="shared" si="2"/>
        <v>0.43442622950819715</v>
      </c>
    </row>
    <row r="162" spans="1:27" x14ac:dyDescent="0.3">
      <c r="A162" s="10" t="s">
        <v>132</v>
      </c>
      <c r="B162" s="10" t="s">
        <v>126</v>
      </c>
      <c r="C162" s="3">
        <v>8</v>
      </c>
      <c r="D162" s="4">
        <v>0</v>
      </c>
      <c r="E162" s="4">
        <v>7</v>
      </c>
      <c r="F162" s="4">
        <v>0</v>
      </c>
      <c r="G162" s="4">
        <v>10</v>
      </c>
      <c r="Z162" s="4">
        <v>0</v>
      </c>
      <c r="AA162" s="16">
        <f t="shared" si="2"/>
        <v>0.43715846994535562</v>
      </c>
    </row>
    <row r="163" spans="1:27" x14ac:dyDescent="0.3">
      <c r="A163" s="10" t="s">
        <v>132</v>
      </c>
      <c r="B163" s="10" t="s">
        <v>127</v>
      </c>
      <c r="C163" s="3">
        <v>9</v>
      </c>
      <c r="D163" s="4">
        <v>0</v>
      </c>
      <c r="E163" s="4">
        <v>0</v>
      </c>
      <c r="F163" s="4">
        <v>0</v>
      </c>
      <c r="G163" s="4">
        <v>0</v>
      </c>
      <c r="Z163" s="4">
        <v>0</v>
      </c>
      <c r="AA163" s="16">
        <f t="shared" si="2"/>
        <v>0.43989071038251409</v>
      </c>
    </row>
    <row r="164" spans="1:27" x14ac:dyDescent="0.3">
      <c r="A164" s="10" t="s">
        <v>132</v>
      </c>
      <c r="B164" s="10" t="s">
        <v>121</v>
      </c>
      <c r="C164" s="3">
        <v>10</v>
      </c>
      <c r="D164" s="4">
        <v>0</v>
      </c>
      <c r="E164" s="4">
        <v>0</v>
      </c>
      <c r="F164" s="4">
        <v>0</v>
      </c>
      <c r="G164" s="4">
        <v>0</v>
      </c>
      <c r="Z164" s="4">
        <v>0</v>
      </c>
      <c r="AA164" s="16">
        <f t="shared" si="2"/>
        <v>0.44262295081967257</v>
      </c>
    </row>
    <row r="165" spans="1:27" x14ac:dyDescent="0.3">
      <c r="A165" s="10" t="s">
        <v>132</v>
      </c>
      <c r="B165" s="10" t="s">
        <v>122</v>
      </c>
      <c r="C165" s="3">
        <v>11</v>
      </c>
      <c r="D165" s="4">
        <v>0</v>
      </c>
      <c r="E165" s="4">
        <v>2</v>
      </c>
      <c r="F165" s="4">
        <v>0</v>
      </c>
      <c r="G165" s="4">
        <v>0</v>
      </c>
      <c r="Z165" s="4">
        <v>0</v>
      </c>
      <c r="AA165" s="16">
        <f t="shared" si="2"/>
        <v>0.44535519125683104</v>
      </c>
    </row>
    <row r="166" spans="1:27" x14ac:dyDescent="0.3">
      <c r="A166" s="10" t="s">
        <v>132</v>
      </c>
      <c r="B166" s="10" t="s">
        <v>123</v>
      </c>
      <c r="C166" s="3">
        <v>12</v>
      </c>
      <c r="D166" s="4">
        <v>0</v>
      </c>
      <c r="E166" s="4">
        <v>0</v>
      </c>
      <c r="F166" s="4">
        <v>2</v>
      </c>
      <c r="G166" s="4">
        <v>0</v>
      </c>
      <c r="Z166" s="4">
        <v>0</v>
      </c>
      <c r="AA166" s="16">
        <f t="shared" si="2"/>
        <v>0.44808743169398951</v>
      </c>
    </row>
    <row r="167" spans="1:27" x14ac:dyDescent="0.3">
      <c r="A167" s="10" t="s">
        <v>132</v>
      </c>
      <c r="B167" s="10" t="s">
        <v>124</v>
      </c>
      <c r="C167" s="3">
        <v>13</v>
      </c>
      <c r="D167" s="4">
        <v>2</v>
      </c>
      <c r="E167" s="4">
        <v>2</v>
      </c>
      <c r="F167" s="4">
        <v>0</v>
      </c>
      <c r="G167" s="4">
        <v>0</v>
      </c>
      <c r="Z167" s="4">
        <v>0</v>
      </c>
      <c r="AA167" s="16">
        <f t="shared" si="2"/>
        <v>0.45081967213114799</v>
      </c>
    </row>
    <row r="168" spans="1:27" x14ac:dyDescent="0.3">
      <c r="A168" s="10" t="s">
        <v>132</v>
      </c>
      <c r="B168" s="10" t="s">
        <v>125</v>
      </c>
      <c r="C168" s="3">
        <v>14</v>
      </c>
      <c r="D168" s="4">
        <v>0</v>
      </c>
      <c r="E168" s="4">
        <v>0</v>
      </c>
      <c r="F168" s="4">
        <v>0</v>
      </c>
      <c r="G168" s="4">
        <v>2</v>
      </c>
      <c r="Z168" s="4">
        <v>0</v>
      </c>
      <c r="AA168" s="16">
        <f t="shared" si="2"/>
        <v>0.45355191256830646</v>
      </c>
    </row>
    <row r="169" spans="1:27" x14ac:dyDescent="0.3">
      <c r="A169" s="10" t="s">
        <v>132</v>
      </c>
      <c r="B169" s="10" t="s">
        <v>126</v>
      </c>
      <c r="C169" s="3">
        <v>15</v>
      </c>
      <c r="D169" s="4">
        <v>6</v>
      </c>
      <c r="E169" s="4">
        <v>0</v>
      </c>
      <c r="F169" s="4">
        <v>0</v>
      </c>
      <c r="G169" s="4">
        <v>0</v>
      </c>
      <c r="Z169" s="4">
        <v>0</v>
      </c>
      <c r="AA169" s="16">
        <f t="shared" si="2"/>
        <v>0.45628415300546493</v>
      </c>
    </row>
    <row r="170" spans="1:27" x14ac:dyDescent="0.3">
      <c r="A170" s="10" t="s">
        <v>132</v>
      </c>
      <c r="B170" s="10" t="s">
        <v>127</v>
      </c>
      <c r="C170" s="3">
        <v>16</v>
      </c>
      <c r="D170" s="4">
        <v>0</v>
      </c>
      <c r="E170" s="4">
        <v>0</v>
      </c>
      <c r="F170" s="4">
        <v>2</v>
      </c>
      <c r="G170" s="4">
        <v>0</v>
      </c>
      <c r="Z170" s="4">
        <v>0</v>
      </c>
      <c r="AA170" s="16">
        <f t="shared" si="2"/>
        <v>0.4590163934426234</v>
      </c>
    </row>
    <row r="171" spans="1:27" x14ac:dyDescent="0.3">
      <c r="A171" s="10" t="s">
        <v>132</v>
      </c>
      <c r="B171" s="10" t="s">
        <v>121</v>
      </c>
      <c r="C171" s="3">
        <v>17</v>
      </c>
      <c r="D171" s="4">
        <v>4</v>
      </c>
      <c r="E171" s="4">
        <v>0</v>
      </c>
      <c r="F171" s="4">
        <v>0</v>
      </c>
      <c r="G171" s="4">
        <v>7</v>
      </c>
      <c r="Z171" s="4">
        <v>0</v>
      </c>
      <c r="AA171" s="16">
        <f t="shared" si="2"/>
        <v>0.46174863387978188</v>
      </c>
    </row>
    <row r="172" spans="1:27" x14ac:dyDescent="0.3">
      <c r="A172" s="10" t="s">
        <v>132</v>
      </c>
      <c r="B172" s="10" t="s">
        <v>122</v>
      </c>
      <c r="C172" s="3">
        <v>18</v>
      </c>
      <c r="D172" s="4">
        <v>0</v>
      </c>
      <c r="E172" s="4">
        <v>0</v>
      </c>
      <c r="F172" s="4">
        <v>2</v>
      </c>
      <c r="G172" s="4">
        <v>0</v>
      </c>
      <c r="Z172" s="4">
        <v>0</v>
      </c>
      <c r="AA172" s="16">
        <f t="shared" si="2"/>
        <v>0.46448087431694035</v>
      </c>
    </row>
    <row r="173" spans="1:27" x14ac:dyDescent="0.3">
      <c r="A173" s="10" t="s">
        <v>132</v>
      </c>
      <c r="B173" s="10" t="s">
        <v>123</v>
      </c>
      <c r="C173" s="3">
        <v>19</v>
      </c>
      <c r="D173" s="4">
        <v>0</v>
      </c>
      <c r="E173" s="4">
        <v>2</v>
      </c>
      <c r="F173" s="4">
        <v>0</v>
      </c>
      <c r="G173" s="4">
        <v>10</v>
      </c>
      <c r="Z173" s="4">
        <v>0</v>
      </c>
      <c r="AA173" s="16">
        <f t="shared" si="2"/>
        <v>0.46721311475409882</v>
      </c>
    </row>
    <row r="174" spans="1:27" x14ac:dyDescent="0.3">
      <c r="A174" s="10" t="s">
        <v>132</v>
      </c>
      <c r="B174" s="10" t="s">
        <v>124</v>
      </c>
      <c r="C174" s="3">
        <v>20</v>
      </c>
      <c r="D174" s="4">
        <v>0</v>
      </c>
      <c r="E174" s="4">
        <v>0</v>
      </c>
      <c r="F174" s="4">
        <v>0</v>
      </c>
      <c r="G174" s="4">
        <v>0</v>
      </c>
      <c r="Z174" s="4">
        <v>0</v>
      </c>
      <c r="AA174" s="16">
        <f t="shared" si="2"/>
        <v>0.4699453551912573</v>
      </c>
    </row>
    <row r="175" spans="1:27" x14ac:dyDescent="0.3">
      <c r="A175" s="10" t="s">
        <v>132</v>
      </c>
      <c r="B175" s="10" t="s">
        <v>125</v>
      </c>
      <c r="C175" s="3">
        <v>21</v>
      </c>
      <c r="D175" s="4">
        <v>4</v>
      </c>
      <c r="E175" s="4">
        <v>2</v>
      </c>
      <c r="F175" s="4">
        <v>0</v>
      </c>
      <c r="G175" s="4">
        <v>0</v>
      </c>
      <c r="Z175" s="4">
        <v>0</v>
      </c>
      <c r="AA175" s="16">
        <f t="shared" si="2"/>
        <v>0.47267759562841577</v>
      </c>
    </row>
    <row r="176" spans="1:27" x14ac:dyDescent="0.3">
      <c r="A176" s="10" t="s">
        <v>132</v>
      </c>
      <c r="B176" s="10" t="s">
        <v>126</v>
      </c>
      <c r="C176" s="3">
        <v>22</v>
      </c>
      <c r="D176" s="4">
        <v>0</v>
      </c>
      <c r="E176" s="4">
        <v>0</v>
      </c>
      <c r="F176" s="4">
        <v>0</v>
      </c>
      <c r="G176" s="4">
        <v>0</v>
      </c>
      <c r="Z176" s="4">
        <v>0</v>
      </c>
      <c r="AA176" s="16">
        <f t="shared" si="2"/>
        <v>0.47540983606557424</v>
      </c>
    </row>
    <row r="177" spans="1:27" x14ac:dyDescent="0.3">
      <c r="A177" s="10" t="s">
        <v>132</v>
      </c>
      <c r="B177" s="10" t="s">
        <v>127</v>
      </c>
      <c r="C177" s="3">
        <v>23</v>
      </c>
      <c r="D177" s="4">
        <v>0</v>
      </c>
      <c r="E177" s="4">
        <v>0</v>
      </c>
      <c r="F177" s="4">
        <v>0</v>
      </c>
      <c r="G177" s="4">
        <v>0</v>
      </c>
      <c r="Z177" s="4">
        <v>0</v>
      </c>
      <c r="AA177" s="16">
        <f t="shared" si="2"/>
        <v>0.47814207650273272</v>
      </c>
    </row>
    <row r="178" spans="1:27" x14ac:dyDescent="0.3">
      <c r="A178" s="10" t="s">
        <v>132</v>
      </c>
      <c r="B178" s="10" t="s">
        <v>121</v>
      </c>
      <c r="C178" s="3">
        <v>24</v>
      </c>
      <c r="D178" s="4">
        <v>0</v>
      </c>
      <c r="E178" s="4">
        <v>0</v>
      </c>
      <c r="F178" s="4">
        <v>0</v>
      </c>
      <c r="G178" s="4">
        <v>0</v>
      </c>
      <c r="Z178" s="4">
        <v>0</v>
      </c>
      <c r="AA178" s="16">
        <f t="shared" si="2"/>
        <v>0.48087431693989119</v>
      </c>
    </row>
    <row r="179" spans="1:27" x14ac:dyDescent="0.3">
      <c r="A179" s="10" t="s">
        <v>132</v>
      </c>
      <c r="B179" s="10" t="s">
        <v>122</v>
      </c>
      <c r="C179" s="3">
        <v>25</v>
      </c>
      <c r="D179" s="4">
        <v>2</v>
      </c>
      <c r="E179" s="4">
        <v>8</v>
      </c>
      <c r="F179" s="4">
        <v>0</v>
      </c>
      <c r="G179" s="4">
        <v>0</v>
      </c>
      <c r="Z179" s="4">
        <v>0</v>
      </c>
      <c r="AA179" s="16">
        <f t="shared" si="2"/>
        <v>0.48360655737704966</v>
      </c>
    </row>
    <row r="180" spans="1:27" x14ac:dyDescent="0.3">
      <c r="A180" s="10" t="s">
        <v>132</v>
      </c>
      <c r="B180" s="10" t="s">
        <v>123</v>
      </c>
      <c r="C180" s="3">
        <v>26</v>
      </c>
      <c r="D180" s="4">
        <v>0</v>
      </c>
      <c r="E180" s="4">
        <v>0</v>
      </c>
      <c r="F180" s="4">
        <v>0</v>
      </c>
      <c r="G180" s="4">
        <v>0</v>
      </c>
      <c r="Z180" s="4">
        <v>0</v>
      </c>
      <c r="AA180" s="16">
        <f t="shared" si="2"/>
        <v>0.48633879781420813</v>
      </c>
    </row>
    <row r="181" spans="1:27" x14ac:dyDescent="0.3">
      <c r="A181" s="10" t="s">
        <v>132</v>
      </c>
      <c r="B181" s="10" t="s">
        <v>124</v>
      </c>
      <c r="C181" s="3">
        <v>27</v>
      </c>
      <c r="D181" s="4">
        <v>0</v>
      </c>
      <c r="E181" s="4">
        <v>0</v>
      </c>
      <c r="F181" s="4">
        <v>0</v>
      </c>
      <c r="G181" s="4">
        <v>0</v>
      </c>
      <c r="Z181" s="4">
        <v>0</v>
      </c>
      <c r="AA181" s="16">
        <f t="shared" si="2"/>
        <v>0.48907103825136661</v>
      </c>
    </row>
    <row r="182" spans="1:27" x14ac:dyDescent="0.3">
      <c r="A182" s="10" t="s">
        <v>132</v>
      </c>
      <c r="B182" s="10" t="s">
        <v>125</v>
      </c>
      <c r="C182" s="3">
        <v>28</v>
      </c>
      <c r="D182" s="4">
        <v>0</v>
      </c>
      <c r="E182" s="4">
        <v>0</v>
      </c>
      <c r="F182" s="4">
        <v>0</v>
      </c>
      <c r="G182" s="4">
        <v>0</v>
      </c>
      <c r="Z182" s="4">
        <v>0</v>
      </c>
      <c r="AA182" s="16">
        <f t="shared" si="2"/>
        <v>0.49180327868852508</v>
      </c>
    </row>
    <row r="183" spans="1:27" x14ac:dyDescent="0.3">
      <c r="A183" s="10" t="s">
        <v>132</v>
      </c>
      <c r="B183" s="10" t="s">
        <v>126</v>
      </c>
      <c r="C183" s="3">
        <v>29</v>
      </c>
      <c r="D183" s="4">
        <v>0</v>
      </c>
      <c r="E183" s="4">
        <v>4</v>
      </c>
      <c r="F183" s="4">
        <v>0</v>
      </c>
      <c r="G183" s="4">
        <v>0</v>
      </c>
      <c r="Z183" s="4">
        <v>0</v>
      </c>
      <c r="AA183" s="16">
        <f t="shared" si="2"/>
        <v>0.49453551912568355</v>
      </c>
    </row>
    <row r="184" spans="1:27" x14ac:dyDescent="0.3">
      <c r="A184" s="10" t="s">
        <v>132</v>
      </c>
      <c r="B184" s="10" t="s">
        <v>127</v>
      </c>
      <c r="C184" s="3">
        <v>30</v>
      </c>
      <c r="D184" s="4">
        <v>2</v>
      </c>
      <c r="E184" s="4">
        <v>0</v>
      </c>
      <c r="F184" s="4">
        <v>0</v>
      </c>
      <c r="G184" s="4">
        <v>0</v>
      </c>
      <c r="Z184" s="4">
        <v>0</v>
      </c>
      <c r="AA184" s="16">
        <f t="shared" si="2"/>
        <v>0.49726775956284203</v>
      </c>
    </row>
    <row r="185" spans="1:27" x14ac:dyDescent="0.3">
      <c r="A185" s="10" t="s">
        <v>133</v>
      </c>
      <c r="B185" s="10" t="s">
        <v>121</v>
      </c>
      <c r="C185" s="3">
        <v>1</v>
      </c>
      <c r="D185" s="4">
        <v>2</v>
      </c>
      <c r="E185" s="4">
        <v>0</v>
      </c>
      <c r="F185" s="4">
        <v>0</v>
      </c>
      <c r="G185" s="4">
        <v>0</v>
      </c>
      <c r="Z185" s="4">
        <v>0</v>
      </c>
      <c r="AA185" s="16">
        <f t="shared" si="2"/>
        <v>0.50000000000000044</v>
      </c>
    </row>
    <row r="186" spans="1:27" x14ac:dyDescent="0.3">
      <c r="A186" s="10" t="s">
        <v>133</v>
      </c>
      <c r="B186" s="10" t="s">
        <v>122</v>
      </c>
      <c r="C186" s="3">
        <v>2</v>
      </c>
      <c r="D186" s="4">
        <v>0</v>
      </c>
      <c r="E186" s="4">
        <v>2</v>
      </c>
      <c r="F186" s="4">
        <v>2</v>
      </c>
      <c r="G186" s="4">
        <v>10</v>
      </c>
      <c r="Z186" s="4">
        <v>0</v>
      </c>
      <c r="AA186" s="16">
        <f t="shared" si="2"/>
        <v>0.50273224043715892</v>
      </c>
    </row>
    <row r="187" spans="1:27" x14ac:dyDescent="0.3">
      <c r="A187" s="10" t="s">
        <v>133</v>
      </c>
      <c r="B187" s="10" t="s">
        <v>123</v>
      </c>
      <c r="C187" s="3">
        <v>3</v>
      </c>
      <c r="D187" s="4">
        <v>0</v>
      </c>
      <c r="E187" s="4">
        <v>0</v>
      </c>
      <c r="F187" s="4">
        <v>2</v>
      </c>
      <c r="G187" s="4">
        <v>0</v>
      </c>
      <c r="Z187" s="4">
        <v>0</v>
      </c>
      <c r="AA187" s="16">
        <f t="shared" si="2"/>
        <v>0.50546448087431739</v>
      </c>
    </row>
    <row r="188" spans="1:27" x14ac:dyDescent="0.3">
      <c r="A188" s="10" t="s">
        <v>133</v>
      </c>
      <c r="B188" s="10" t="s">
        <v>124</v>
      </c>
      <c r="C188" s="3">
        <v>4</v>
      </c>
      <c r="D188" s="4">
        <v>0</v>
      </c>
      <c r="E188" s="4">
        <v>0</v>
      </c>
      <c r="F188" s="4">
        <v>2</v>
      </c>
      <c r="G188" s="4">
        <v>0</v>
      </c>
      <c r="Z188" s="4">
        <v>0</v>
      </c>
      <c r="AA188" s="16">
        <f t="shared" si="2"/>
        <v>0.50819672131147586</v>
      </c>
    </row>
    <row r="189" spans="1:27" x14ac:dyDescent="0.3">
      <c r="A189" s="10" t="s">
        <v>133</v>
      </c>
      <c r="B189" s="10" t="s">
        <v>125</v>
      </c>
      <c r="C189" s="3">
        <v>5</v>
      </c>
      <c r="D189" s="4">
        <v>0</v>
      </c>
      <c r="E189" s="4">
        <v>0</v>
      </c>
      <c r="F189" s="4">
        <v>0</v>
      </c>
      <c r="G189" s="4">
        <v>0</v>
      </c>
      <c r="Z189" s="4">
        <v>0</v>
      </c>
      <c r="AA189" s="16">
        <f t="shared" si="2"/>
        <v>0.51092896174863434</v>
      </c>
    </row>
    <row r="190" spans="1:27" x14ac:dyDescent="0.3">
      <c r="A190" s="10" t="s">
        <v>133</v>
      </c>
      <c r="B190" s="10" t="s">
        <v>126</v>
      </c>
      <c r="C190" s="3">
        <v>6</v>
      </c>
      <c r="D190" s="4">
        <v>0</v>
      </c>
      <c r="E190" s="4">
        <v>0</v>
      </c>
      <c r="F190" s="4">
        <v>0</v>
      </c>
      <c r="G190" s="4">
        <v>0</v>
      </c>
      <c r="Z190" s="4">
        <v>0</v>
      </c>
      <c r="AA190" s="16">
        <f t="shared" si="2"/>
        <v>0.51366120218579281</v>
      </c>
    </row>
    <row r="191" spans="1:27" x14ac:dyDescent="0.3">
      <c r="A191" s="10" t="s">
        <v>133</v>
      </c>
      <c r="B191" s="10" t="s">
        <v>127</v>
      </c>
      <c r="C191" s="3">
        <v>7</v>
      </c>
      <c r="D191" s="4">
        <v>0</v>
      </c>
      <c r="E191" s="4">
        <v>0</v>
      </c>
      <c r="F191" s="4">
        <v>2</v>
      </c>
      <c r="G191" s="4">
        <v>0</v>
      </c>
      <c r="Z191" s="4">
        <v>0</v>
      </c>
      <c r="AA191" s="16">
        <f t="shared" si="2"/>
        <v>0.51639344262295128</v>
      </c>
    </row>
    <row r="192" spans="1:27" x14ac:dyDescent="0.3">
      <c r="A192" s="10" t="s">
        <v>133</v>
      </c>
      <c r="B192" s="10" t="s">
        <v>121</v>
      </c>
      <c r="C192" s="3">
        <v>8</v>
      </c>
      <c r="D192" s="4">
        <v>0</v>
      </c>
      <c r="E192" s="4">
        <v>0</v>
      </c>
      <c r="F192" s="4">
        <v>0</v>
      </c>
      <c r="G192" s="4">
        <v>7</v>
      </c>
      <c r="Z192" s="4">
        <v>0</v>
      </c>
      <c r="AA192" s="16">
        <f t="shared" si="2"/>
        <v>0.51912568306010975</v>
      </c>
    </row>
    <row r="193" spans="1:27" x14ac:dyDescent="0.3">
      <c r="A193" s="10" t="s">
        <v>133</v>
      </c>
      <c r="B193" s="10" t="s">
        <v>122</v>
      </c>
      <c r="C193" s="3">
        <v>9</v>
      </c>
      <c r="D193" s="4">
        <v>0</v>
      </c>
      <c r="E193" s="4">
        <v>0</v>
      </c>
      <c r="F193" s="4">
        <v>2</v>
      </c>
      <c r="G193" s="4">
        <v>0</v>
      </c>
      <c r="Z193" s="4">
        <v>0</v>
      </c>
      <c r="AA193" s="16">
        <f t="shared" si="2"/>
        <v>0.52185792349726823</v>
      </c>
    </row>
    <row r="194" spans="1:27" x14ac:dyDescent="0.3">
      <c r="A194" s="10" t="s">
        <v>133</v>
      </c>
      <c r="B194" s="10" t="s">
        <v>123</v>
      </c>
      <c r="C194" s="3">
        <v>10</v>
      </c>
      <c r="D194" s="4">
        <v>0</v>
      </c>
      <c r="E194" s="4">
        <v>0</v>
      </c>
      <c r="F194" s="4">
        <v>0</v>
      </c>
      <c r="G194" s="4">
        <v>0</v>
      </c>
      <c r="Z194" s="4">
        <v>0</v>
      </c>
      <c r="AA194" s="16">
        <f t="shared" si="2"/>
        <v>0.5245901639344267</v>
      </c>
    </row>
    <row r="195" spans="1:27" x14ac:dyDescent="0.3">
      <c r="A195" s="10" t="s">
        <v>133</v>
      </c>
      <c r="B195" s="10" t="s">
        <v>124</v>
      </c>
      <c r="C195" s="3">
        <v>11</v>
      </c>
      <c r="D195" s="4">
        <v>0</v>
      </c>
      <c r="E195" s="4">
        <v>2</v>
      </c>
      <c r="F195" s="4">
        <v>0</v>
      </c>
      <c r="G195" s="4">
        <v>0</v>
      </c>
      <c r="Z195" s="4">
        <v>0</v>
      </c>
      <c r="AA195" s="16">
        <f t="shared" si="2"/>
        <v>0.52732240437158517</v>
      </c>
    </row>
    <row r="196" spans="1:27" x14ac:dyDescent="0.3">
      <c r="A196" s="10" t="s">
        <v>133</v>
      </c>
      <c r="B196" s="10" t="s">
        <v>125</v>
      </c>
      <c r="C196" s="3">
        <v>12</v>
      </c>
      <c r="D196" s="4">
        <v>0</v>
      </c>
      <c r="E196" s="4">
        <v>0</v>
      </c>
      <c r="F196" s="4">
        <v>0</v>
      </c>
      <c r="G196" s="4">
        <v>0</v>
      </c>
      <c r="Z196" s="4">
        <v>0</v>
      </c>
      <c r="AA196" s="16">
        <f t="shared" ref="AA196:AA259" si="3">AA195+1/366</f>
        <v>0.53005464480874365</v>
      </c>
    </row>
    <row r="197" spans="1:27" x14ac:dyDescent="0.3">
      <c r="A197" s="10" t="s">
        <v>133</v>
      </c>
      <c r="B197" s="10" t="s">
        <v>126</v>
      </c>
      <c r="C197" s="3">
        <v>13</v>
      </c>
      <c r="D197" s="4">
        <v>0</v>
      </c>
      <c r="E197" s="4">
        <v>0</v>
      </c>
      <c r="F197" s="4">
        <v>0</v>
      </c>
      <c r="G197" s="4">
        <v>0</v>
      </c>
      <c r="Z197" s="4">
        <v>0</v>
      </c>
      <c r="AA197" s="16">
        <f t="shared" si="3"/>
        <v>0.53278688524590212</v>
      </c>
    </row>
    <row r="198" spans="1:27" x14ac:dyDescent="0.3">
      <c r="A198" s="10" t="s">
        <v>133</v>
      </c>
      <c r="B198" s="10" t="s">
        <v>127</v>
      </c>
      <c r="C198" s="3">
        <v>14</v>
      </c>
      <c r="D198" s="4">
        <v>0</v>
      </c>
      <c r="E198" s="4">
        <v>4</v>
      </c>
      <c r="F198" s="4">
        <v>0</v>
      </c>
      <c r="G198" s="4">
        <v>0</v>
      </c>
      <c r="Z198" s="4">
        <v>0</v>
      </c>
      <c r="AA198" s="16">
        <f t="shared" si="3"/>
        <v>0.53551912568306059</v>
      </c>
    </row>
    <row r="199" spans="1:27" x14ac:dyDescent="0.3">
      <c r="A199" s="10" t="s">
        <v>133</v>
      </c>
      <c r="B199" s="10" t="s">
        <v>121</v>
      </c>
      <c r="C199" s="3">
        <v>15</v>
      </c>
      <c r="D199" s="4">
        <v>0</v>
      </c>
      <c r="E199" s="4">
        <v>0</v>
      </c>
      <c r="F199" s="4">
        <v>0</v>
      </c>
      <c r="G199" s="4">
        <v>0</v>
      </c>
      <c r="Z199" s="4">
        <v>0</v>
      </c>
      <c r="AA199" s="16">
        <f t="shared" si="3"/>
        <v>0.53825136612021907</v>
      </c>
    </row>
    <row r="200" spans="1:27" x14ac:dyDescent="0.3">
      <c r="A200" s="10" t="s">
        <v>133</v>
      </c>
      <c r="B200" s="10" t="s">
        <v>122</v>
      </c>
      <c r="C200" s="3">
        <v>16</v>
      </c>
      <c r="D200" s="4">
        <v>0</v>
      </c>
      <c r="E200" s="4">
        <v>2</v>
      </c>
      <c r="F200" s="4">
        <v>0</v>
      </c>
      <c r="G200" s="4">
        <v>0</v>
      </c>
      <c r="Z200" s="4">
        <v>0</v>
      </c>
      <c r="AA200" s="16">
        <f t="shared" si="3"/>
        <v>0.54098360655737754</v>
      </c>
    </row>
    <row r="201" spans="1:27" x14ac:dyDescent="0.3">
      <c r="A201" s="10" t="s">
        <v>133</v>
      </c>
      <c r="B201" s="10" t="s">
        <v>123</v>
      </c>
      <c r="C201" s="3">
        <v>17</v>
      </c>
      <c r="D201" s="4">
        <v>2</v>
      </c>
      <c r="E201" s="4">
        <v>0</v>
      </c>
      <c r="F201" s="4">
        <v>0</v>
      </c>
      <c r="G201" s="4">
        <v>9</v>
      </c>
      <c r="Z201" s="4">
        <v>0</v>
      </c>
      <c r="AA201" s="16">
        <f t="shared" si="3"/>
        <v>0.54371584699453601</v>
      </c>
    </row>
    <row r="202" spans="1:27" x14ac:dyDescent="0.3">
      <c r="A202" s="10" t="s">
        <v>133</v>
      </c>
      <c r="B202" s="10" t="s">
        <v>124</v>
      </c>
      <c r="C202" s="3">
        <v>18</v>
      </c>
      <c r="D202" s="4">
        <v>0</v>
      </c>
      <c r="E202" s="4">
        <v>0</v>
      </c>
      <c r="F202" s="4">
        <v>0</v>
      </c>
      <c r="G202" s="4">
        <v>4</v>
      </c>
      <c r="Z202" s="4">
        <v>0</v>
      </c>
      <c r="AA202" s="16">
        <f t="shared" si="3"/>
        <v>0.54644808743169448</v>
      </c>
    </row>
    <row r="203" spans="1:27" x14ac:dyDescent="0.3">
      <c r="A203" s="10" t="s">
        <v>133</v>
      </c>
      <c r="B203" s="10" t="s">
        <v>125</v>
      </c>
      <c r="C203" s="3">
        <v>19</v>
      </c>
      <c r="D203" s="4">
        <v>2</v>
      </c>
      <c r="E203" s="4">
        <v>0</v>
      </c>
      <c r="F203" s="4">
        <v>0</v>
      </c>
      <c r="G203" s="4">
        <v>0</v>
      </c>
      <c r="Z203" s="4">
        <v>0</v>
      </c>
      <c r="AA203" s="16">
        <f t="shared" si="3"/>
        <v>0.54918032786885296</v>
      </c>
    </row>
    <row r="204" spans="1:27" x14ac:dyDescent="0.3">
      <c r="A204" s="10" t="s">
        <v>133</v>
      </c>
      <c r="B204" s="10" t="s">
        <v>126</v>
      </c>
      <c r="C204" s="3">
        <v>20</v>
      </c>
      <c r="D204" s="4">
        <v>0</v>
      </c>
      <c r="E204" s="4">
        <v>0</v>
      </c>
      <c r="F204" s="4">
        <v>0</v>
      </c>
      <c r="G204" s="4">
        <v>0</v>
      </c>
      <c r="Z204" s="4">
        <v>0</v>
      </c>
      <c r="AA204" s="16">
        <f t="shared" si="3"/>
        <v>0.55191256830601143</v>
      </c>
    </row>
    <row r="205" spans="1:27" x14ac:dyDescent="0.3">
      <c r="A205" s="10" t="s">
        <v>133</v>
      </c>
      <c r="B205" s="10" t="s">
        <v>127</v>
      </c>
      <c r="C205" s="3">
        <v>21</v>
      </c>
      <c r="D205" s="4">
        <v>2</v>
      </c>
      <c r="E205" s="4">
        <v>0</v>
      </c>
      <c r="F205" s="4">
        <v>0</v>
      </c>
      <c r="G205" s="4">
        <v>0</v>
      </c>
      <c r="Z205" s="4">
        <v>0</v>
      </c>
      <c r="AA205" s="16">
        <f t="shared" si="3"/>
        <v>0.5546448087431699</v>
      </c>
    </row>
    <row r="206" spans="1:27" x14ac:dyDescent="0.3">
      <c r="A206" s="10" t="s">
        <v>133</v>
      </c>
      <c r="B206" s="10" t="s">
        <v>121</v>
      </c>
      <c r="C206" s="3">
        <v>22</v>
      </c>
      <c r="D206" s="4">
        <v>1</v>
      </c>
      <c r="E206" s="4">
        <v>0</v>
      </c>
      <c r="F206" s="4">
        <v>0</v>
      </c>
      <c r="G206" s="4">
        <v>4</v>
      </c>
      <c r="Z206" s="4">
        <v>0</v>
      </c>
      <c r="AA206" s="16">
        <f t="shared" si="3"/>
        <v>0.55737704918032838</v>
      </c>
    </row>
    <row r="207" spans="1:27" x14ac:dyDescent="0.3">
      <c r="A207" s="10" t="s">
        <v>133</v>
      </c>
      <c r="B207" s="10" t="s">
        <v>122</v>
      </c>
      <c r="C207" s="3">
        <v>23</v>
      </c>
      <c r="D207" s="4">
        <v>2</v>
      </c>
      <c r="E207" s="4">
        <v>0</v>
      </c>
      <c r="F207" s="4">
        <v>2</v>
      </c>
      <c r="G207" s="4">
        <v>0</v>
      </c>
      <c r="Z207" s="4">
        <v>0</v>
      </c>
      <c r="AA207" s="16">
        <f t="shared" si="3"/>
        <v>0.56010928961748685</v>
      </c>
    </row>
    <row r="208" spans="1:27" x14ac:dyDescent="0.3">
      <c r="A208" s="10" t="s">
        <v>133</v>
      </c>
      <c r="B208" s="10" t="s">
        <v>123</v>
      </c>
      <c r="C208" s="3">
        <v>24</v>
      </c>
      <c r="D208" s="4">
        <v>0</v>
      </c>
      <c r="E208" s="4">
        <v>0</v>
      </c>
      <c r="F208" s="4">
        <v>0</v>
      </c>
      <c r="G208" s="4">
        <v>0</v>
      </c>
      <c r="Z208" s="4">
        <v>0</v>
      </c>
      <c r="AA208" s="16">
        <f t="shared" si="3"/>
        <v>0.56284153005464532</v>
      </c>
    </row>
    <row r="209" spans="1:27" x14ac:dyDescent="0.3">
      <c r="A209" s="10" t="s">
        <v>133</v>
      </c>
      <c r="B209" s="10" t="s">
        <v>124</v>
      </c>
      <c r="C209" s="3">
        <v>25</v>
      </c>
      <c r="D209" s="4">
        <v>0</v>
      </c>
      <c r="E209" s="4">
        <v>0</v>
      </c>
      <c r="F209" s="4">
        <v>0</v>
      </c>
      <c r="G209" s="4">
        <v>0</v>
      </c>
      <c r="Z209" s="4">
        <v>0</v>
      </c>
      <c r="AA209" s="16">
        <f t="shared" si="3"/>
        <v>0.5655737704918038</v>
      </c>
    </row>
    <row r="210" spans="1:27" x14ac:dyDescent="0.3">
      <c r="A210" s="10" t="s">
        <v>133</v>
      </c>
      <c r="B210" s="10" t="s">
        <v>125</v>
      </c>
      <c r="C210" s="3">
        <v>26</v>
      </c>
      <c r="D210" s="4">
        <v>0</v>
      </c>
      <c r="E210" s="4">
        <v>0</v>
      </c>
      <c r="F210" s="4">
        <v>0</v>
      </c>
      <c r="G210" s="4">
        <v>0</v>
      </c>
      <c r="Z210" s="4">
        <v>0</v>
      </c>
      <c r="AA210" s="16">
        <f t="shared" si="3"/>
        <v>0.56830601092896227</v>
      </c>
    </row>
    <row r="211" spans="1:27" x14ac:dyDescent="0.3">
      <c r="A211" s="10" t="s">
        <v>133</v>
      </c>
      <c r="B211" s="10" t="s">
        <v>126</v>
      </c>
      <c r="C211" s="3">
        <v>27</v>
      </c>
      <c r="D211" s="4">
        <v>0</v>
      </c>
      <c r="E211" s="4">
        <v>0</v>
      </c>
      <c r="F211" s="4">
        <v>0</v>
      </c>
      <c r="G211" s="4">
        <v>0</v>
      </c>
      <c r="Z211" s="4">
        <v>0</v>
      </c>
      <c r="AA211" s="16">
        <f t="shared" si="3"/>
        <v>0.57103825136612074</v>
      </c>
    </row>
    <row r="212" spans="1:27" x14ac:dyDescent="0.3">
      <c r="A212" s="10" t="s">
        <v>133</v>
      </c>
      <c r="B212" s="10" t="s">
        <v>127</v>
      </c>
      <c r="C212" s="3">
        <v>28</v>
      </c>
      <c r="D212" s="4">
        <v>2</v>
      </c>
      <c r="E212" s="4">
        <v>0</v>
      </c>
      <c r="F212" s="4">
        <v>0</v>
      </c>
      <c r="G212" s="4">
        <v>0</v>
      </c>
      <c r="Z212" s="4">
        <v>0</v>
      </c>
      <c r="AA212" s="16">
        <f t="shared" si="3"/>
        <v>0.57377049180327921</v>
      </c>
    </row>
    <row r="213" spans="1:27" x14ac:dyDescent="0.3">
      <c r="A213" s="10" t="s">
        <v>133</v>
      </c>
      <c r="B213" s="10" t="s">
        <v>121</v>
      </c>
      <c r="C213" s="3">
        <v>29</v>
      </c>
      <c r="D213" s="4">
        <v>0</v>
      </c>
      <c r="E213" s="4">
        <v>0</v>
      </c>
      <c r="F213" s="4">
        <v>0</v>
      </c>
      <c r="G213" s="4">
        <v>2</v>
      </c>
      <c r="Z213" s="4">
        <v>0</v>
      </c>
      <c r="AA213" s="16">
        <f t="shared" si="3"/>
        <v>0.57650273224043769</v>
      </c>
    </row>
    <row r="214" spans="1:27" x14ac:dyDescent="0.3">
      <c r="A214" s="10" t="s">
        <v>133</v>
      </c>
      <c r="B214" s="10" t="s">
        <v>122</v>
      </c>
      <c r="C214" s="3">
        <v>30</v>
      </c>
      <c r="D214" s="4">
        <v>4</v>
      </c>
      <c r="E214" s="4">
        <v>0</v>
      </c>
      <c r="F214" s="4">
        <v>2</v>
      </c>
      <c r="G214" s="4">
        <v>0</v>
      </c>
      <c r="Z214" s="4">
        <v>0</v>
      </c>
      <c r="AA214" s="16">
        <f t="shared" si="3"/>
        <v>0.57923497267759616</v>
      </c>
    </row>
    <row r="215" spans="1:27" x14ac:dyDescent="0.3">
      <c r="A215" s="10" t="s">
        <v>133</v>
      </c>
      <c r="B215" s="10" t="s">
        <v>123</v>
      </c>
      <c r="C215" s="3">
        <v>31</v>
      </c>
      <c r="D215" s="4">
        <v>0</v>
      </c>
      <c r="E215" s="4">
        <v>0</v>
      </c>
      <c r="F215" s="4">
        <v>4</v>
      </c>
      <c r="G215" s="4">
        <v>0</v>
      </c>
      <c r="Z215" s="4">
        <v>0</v>
      </c>
      <c r="AA215" s="16">
        <f t="shared" si="3"/>
        <v>0.58196721311475463</v>
      </c>
    </row>
    <row r="216" spans="1:27" x14ac:dyDescent="0.3">
      <c r="A216" s="10" t="s">
        <v>134</v>
      </c>
      <c r="B216" s="10" t="s">
        <v>124</v>
      </c>
      <c r="C216" s="3">
        <v>1</v>
      </c>
      <c r="D216" s="4">
        <v>15</v>
      </c>
      <c r="E216" s="4">
        <v>0</v>
      </c>
      <c r="F216" s="4">
        <v>0</v>
      </c>
      <c r="G216" s="4">
        <v>0</v>
      </c>
      <c r="Z216" s="4">
        <v>0</v>
      </c>
      <c r="AA216" s="16">
        <f t="shared" si="3"/>
        <v>0.58469945355191311</v>
      </c>
    </row>
    <row r="217" spans="1:27" x14ac:dyDescent="0.3">
      <c r="A217" s="10" t="s">
        <v>134</v>
      </c>
      <c r="B217" s="10" t="s">
        <v>125</v>
      </c>
      <c r="C217" s="3">
        <v>2</v>
      </c>
      <c r="D217" s="4">
        <v>2</v>
      </c>
      <c r="E217" s="4">
        <v>0</v>
      </c>
      <c r="F217" s="4">
        <v>0</v>
      </c>
      <c r="G217" s="4">
        <v>0</v>
      </c>
      <c r="Z217" s="4">
        <v>0</v>
      </c>
      <c r="AA217" s="16">
        <f t="shared" si="3"/>
        <v>0.58743169398907158</v>
      </c>
    </row>
    <row r="218" spans="1:27" x14ac:dyDescent="0.3">
      <c r="A218" s="10" t="s">
        <v>134</v>
      </c>
      <c r="B218" s="10" t="s">
        <v>126</v>
      </c>
      <c r="C218" s="3">
        <v>3</v>
      </c>
      <c r="D218" s="4">
        <v>0</v>
      </c>
      <c r="E218" s="4">
        <v>0</v>
      </c>
      <c r="F218" s="4">
        <v>0</v>
      </c>
      <c r="G218" s="4">
        <v>0</v>
      </c>
      <c r="Z218" s="4">
        <v>0</v>
      </c>
      <c r="AA218" s="16">
        <f t="shared" si="3"/>
        <v>0.59016393442623005</v>
      </c>
    </row>
    <row r="219" spans="1:27" x14ac:dyDescent="0.3">
      <c r="A219" s="10" t="s">
        <v>134</v>
      </c>
      <c r="B219" s="10" t="s">
        <v>127</v>
      </c>
      <c r="C219" s="3">
        <v>4</v>
      </c>
      <c r="D219" s="4">
        <v>0</v>
      </c>
      <c r="E219" s="4">
        <v>0</v>
      </c>
      <c r="F219" s="4">
        <v>0</v>
      </c>
      <c r="G219" s="4">
        <v>0</v>
      </c>
      <c r="Z219" s="4">
        <v>0</v>
      </c>
      <c r="AA219" s="16">
        <f t="shared" si="3"/>
        <v>0.59289617486338853</v>
      </c>
    </row>
    <row r="220" spans="1:27" x14ac:dyDescent="0.3">
      <c r="A220" s="10" t="s">
        <v>134</v>
      </c>
      <c r="B220" s="10" t="s">
        <v>121</v>
      </c>
      <c r="C220" s="3">
        <v>5</v>
      </c>
      <c r="D220" s="4">
        <v>0</v>
      </c>
      <c r="E220" s="4">
        <v>0</v>
      </c>
      <c r="F220" s="4">
        <v>0</v>
      </c>
      <c r="G220" s="4">
        <v>0</v>
      </c>
      <c r="Z220" s="4">
        <v>0</v>
      </c>
      <c r="AA220" s="16">
        <f t="shared" si="3"/>
        <v>0.595628415300547</v>
      </c>
    </row>
    <row r="221" spans="1:27" x14ac:dyDescent="0.3">
      <c r="A221" s="10" t="s">
        <v>134</v>
      </c>
      <c r="B221" s="10" t="s">
        <v>122</v>
      </c>
      <c r="C221" s="3">
        <v>6</v>
      </c>
      <c r="D221" s="4">
        <v>0</v>
      </c>
      <c r="E221" s="4">
        <v>2</v>
      </c>
      <c r="F221" s="4">
        <v>4</v>
      </c>
      <c r="G221" s="4">
        <v>2</v>
      </c>
      <c r="Z221" s="4">
        <v>0</v>
      </c>
      <c r="AA221" s="16">
        <f t="shared" si="3"/>
        <v>0.59836065573770547</v>
      </c>
    </row>
    <row r="222" spans="1:27" x14ac:dyDescent="0.3">
      <c r="A222" s="10" t="s">
        <v>134</v>
      </c>
      <c r="B222" s="10" t="s">
        <v>123</v>
      </c>
      <c r="C222" s="3">
        <v>7</v>
      </c>
      <c r="D222" s="4">
        <v>2</v>
      </c>
      <c r="E222" s="4">
        <v>0</v>
      </c>
      <c r="F222" s="4">
        <v>0</v>
      </c>
      <c r="G222" s="4">
        <v>0</v>
      </c>
      <c r="Z222" s="4">
        <v>0</v>
      </c>
      <c r="AA222" s="16">
        <f t="shared" si="3"/>
        <v>0.60109289617486394</v>
      </c>
    </row>
    <row r="223" spans="1:27" x14ac:dyDescent="0.3">
      <c r="A223" s="10" t="s">
        <v>134</v>
      </c>
      <c r="B223" s="10" t="s">
        <v>124</v>
      </c>
      <c r="C223" s="3">
        <v>8</v>
      </c>
      <c r="D223" s="4">
        <v>4</v>
      </c>
      <c r="E223" s="4">
        <v>0</v>
      </c>
      <c r="F223" s="4">
        <v>0</v>
      </c>
      <c r="G223" s="4">
        <v>0</v>
      </c>
      <c r="Z223" s="4">
        <v>0</v>
      </c>
      <c r="AA223" s="16">
        <f t="shared" si="3"/>
        <v>0.60382513661202242</v>
      </c>
    </row>
    <row r="224" spans="1:27" x14ac:dyDescent="0.3">
      <c r="A224" s="10" t="s">
        <v>134</v>
      </c>
      <c r="B224" s="10" t="s">
        <v>125</v>
      </c>
      <c r="C224" s="3">
        <v>9</v>
      </c>
      <c r="D224" s="4">
        <v>0</v>
      </c>
      <c r="E224" s="4">
        <v>0</v>
      </c>
      <c r="F224" s="4">
        <v>0</v>
      </c>
      <c r="G224" s="4">
        <v>4</v>
      </c>
      <c r="Z224" s="4">
        <v>0</v>
      </c>
      <c r="AA224" s="16">
        <f t="shared" si="3"/>
        <v>0.60655737704918089</v>
      </c>
    </row>
    <row r="225" spans="1:27" x14ac:dyDescent="0.3">
      <c r="A225" s="10" t="s">
        <v>134</v>
      </c>
      <c r="B225" s="10" t="s">
        <v>126</v>
      </c>
      <c r="C225" s="3">
        <v>10</v>
      </c>
      <c r="D225" s="4">
        <v>6</v>
      </c>
      <c r="E225" s="4">
        <v>0</v>
      </c>
      <c r="F225" s="4">
        <v>0</v>
      </c>
      <c r="G225" s="4">
        <v>2</v>
      </c>
      <c r="Z225" s="4">
        <v>0</v>
      </c>
      <c r="AA225" s="16">
        <f t="shared" si="3"/>
        <v>0.60928961748633936</v>
      </c>
    </row>
    <row r="226" spans="1:27" x14ac:dyDescent="0.3">
      <c r="A226" s="10" t="s">
        <v>134</v>
      </c>
      <c r="B226" s="10" t="s">
        <v>127</v>
      </c>
      <c r="C226" s="3">
        <v>11</v>
      </c>
      <c r="D226" s="4">
        <v>4</v>
      </c>
      <c r="E226" s="4">
        <v>0</v>
      </c>
      <c r="F226" s="4">
        <v>0</v>
      </c>
      <c r="G226" s="4">
        <v>0</v>
      </c>
      <c r="Z226" s="4">
        <v>0</v>
      </c>
      <c r="AA226" s="16">
        <f t="shared" si="3"/>
        <v>0.61202185792349784</v>
      </c>
    </row>
    <row r="227" spans="1:27" x14ac:dyDescent="0.3">
      <c r="A227" s="10" t="s">
        <v>134</v>
      </c>
      <c r="B227" s="10" t="s">
        <v>121</v>
      </c>
      <c r="C227" s="3">
        <v>12</v>
      </c>
      <c r="D227" s="4">
        <v>2</v>
      </c>
      <c r="E227" s="4">
        <v>0</v>
      </c>
      <c r="F227" s="4">
        <v>0</v>
      </c>
      <c r="G227" s="4">
        <v>0</v>
      </c>
      <c r="Z227" s="4">
        <v>0</v>
      </c>
      <c r="AA227" s="16">
        <f t="shared" si="3"/>
        <v>0.61475409836065631</v>
      </c>
    </row>
    <row r="228" spans="1:27" x14ac:dyDescent="0.3">
      <c r="A228" s="10" t="s">
        <v>134</v>
      </c>
      <c r="B228" s="10" t="s">
        <v>122</v>
      </c>
      <c r="C228" s="3">
        <v>13</v>
      </c>
      <c r="D228" s="4">
        <v>0</v>
      </c>
      <c r="E228" s="4">
        <v>12</v>
      </c>
      <c r="F228" s="4">
        <v>0</v>
      </c>
      <c r="G228" s="4">
        <v>0</v>
      </c>
      <c r="Z228" s="4">
        <v>0</v>
      </c>
      <c r="AA228" s="16">
        <f t="shared" si="3"/>
        <v>0.61748633879781478</v>
      </c>
    </row>
    <row r="229" spans="1:27" x14ac:dyDescent="0.3">
      <c r="A229" s="10" t="s">
        <v>134</v>
      </c>
      <c r="B229" s="10" t="s">
        <v>123</v>
      </c>
      <c r="C229" s="3">
        <v>14</v>
      </c>
      <c r="D229" s="4">
        <v>0</v>
      </c>
      <c r="E229" s="4">
        <v>0</v>
      </c>
      <c r="F229" s="4">
        <v>0</v>
      </c>
      <c r="G229" s="4">
        <v>0</v>
      </c>
      <c r="Z229" s="4">
        <v>0</v>
      </c>
      <c r="AA229" s="16">
        <f t="shared" si="3"/>
        <v>0.62021857923497326</v>
      </c>
    </row>
    <row r="230" spans="1:27" x14ac:dyDescent="0.3">
      <c r="A230" s="10" t="s">
        <v>134</v>
      </c>
      <c r="B230" s="10" t="s">
        <v>124</v>
      </c>
      <c r="C230" s="3">
        <v>15</v>
      </c>
      <c r="D230" s="4">
        <v>0</v>
      </c>
      <c r="E230" s="4">
        <v>0</v>
      </c>
      <c r="F230" s="4">
        <v>0</v>
      </c>
      <c r="G230" s="4">
        <v>6</v>
      </c>
      <c r="Z230" s="4">
        <v>0</v>
      </c>
      <c r="AA230" s="16">
        <f t="shared" si="3"/>
        <v>0.62295081967213173</v>
      </c>
    </row>
    <row r="231" spans="1:27" x14ac:dyDescent="0.3">
      <c r="A231" s="10" t="s">
        <v>134</v>
      </c>
      <c r="B231" s="10" t="s">
        <v>125</v>
      </c>
      <c r="C231" s="3">
        <v>16</v>
      </c>
      <c r="D231" s="4">
        <v>2</v>
      </c>
      <c r="E231" s="4">
        <v>4</v>
      </c>
      <c r="F231" s="4">
        <v>2</v>
      </c>
      <c r="G231" s="4">
        <v>0</v>
      </c>
      <c r="Z231" s="4">
        <v>0</v>
      </c>
      <c r="AA231" s="16">
        <f t="shared" si="3"/>
        <v>0.6256830601092902</v>
      </c>
    </row>
    <row r="232" spans="1:27" x14ac:dyDescent="0.3">
      <c r="A232" s="10" t="s">
        <v>134</v>
      </c>
      <c r="B232" s="10" t="s">
        <v>126</v>
      </c>
      <c r="C232" s="3">
        <v>17</v>
      </c>
      <c r="D232" s="4">
        <v>2</v>
      </c>
      <c r="E232" s="4">
        <v>0</v>
      </c>
      <c r="F232" s="4">
        <v>2</v>
      </c>
      <c r="G232" s="4">
        <v>0</v>
      </c>
      <c r="Z232" s="4">
        <v>0</v>
      </c>
      <c r="AA232" s="16">
        <f t="shared" si="3"/>
        <v>0.62841530054644867</v>
      </c>
    </row>
    <row r="233" spans="1:27" x14ac:dyDescent="0.3">
      <c r="A233" s="10" t="s">
        <v>134</v>
      </c>
      <c r="B233" s="10" t="s">
        <v>127</v>
      </c>
      <c r="C233" s="3">
        <v>18</v>
      </c>
      <c r="D233" s="4">
        <v>0</v>
      </c>
      <c r="E233" s="4">
        <v>0</v>
      </c>
      <c r="F233" s="4">
        <v>0</v>
      </c>
      <c r="G233" s="4">
        <v>0</v>
      </c>
      <c r="Z233" s="4">
        <v>0</v>
      </c>
      <c r="AA233" s="16">
        <f t="shared" si="3"/>
        <v>0.63114754098360715</v>
      </c>
    </row>
    <row r="234" spans="1:27" x14ac:dyDescent="0.3">
      <c r="A234" s="10" t="s">
        <v>134</v>
      </c>
      <c r="B234" s="10" t="s">
        <v>121</v>
      </c>
      <c r="C234" s="3">
        <v>19</v>
      </c>
      <c r="D234" s="4">
        <v>0</v>
      </c>
      <c r="E234" s="4">
        <v>0</v>
      </c>
      <c r="F234" s="4">
        <v>0</v>
      </c>
      <c r="G234" s="4">
        <v>0</v>
      </c>
      <c r="Z234" s="4">
        <v>0</v>
      </c>
      <c r="AA234" s="16">
        <f t="shared" si="3"/>
        <v>0.63387978142076562</v>
      </c>
    </row>
    <row r="235" spans="1:27" x14ac:dyDescent="0.3">
      <c r="A235" s="10" t="s">
        <v>134</v>
      </c>
      <c r="B235" s="10" t="s">
        <v>122</v>
      </c>
      <c r="C235" s="3">
        <v>20</v>
      </c>
      <c r="D235" s="4">
        <v>8</v>
      </c>
      <c r="E235" s="4">
        <v>0</v>
      </c>
      <c r="F235" s="4">
        <v>2</v>
      </c>
      <c r="G235" s="4">
        <v>0</v>
      </c>
      <c r="Z235" s="4">
        <v>0</v>
      </c>
      <c r="AA235" s="16">
        <f t="shared" si="3"/>
        <v>0.63661202185792409</v>
      </c>
    </row>
    <row r="236" spans="1:27" x14ac:dyDescent="0.3">
      <c r="A236" s="10" t="s">
        <v>134</v>
      </c>
      <c r="B236" s="10" t="s">
        <v>123</v>
      </c>
      <c r="C236" s="3">
        <v>21</v>
      </c>
      <c r="D236" s="4">
        <v>1</v>
      </c>
      <c r="E236" s="4">
        <v>0</v>
      </c>
      <c r="F236" s="4">
        <v>0</v>
      </c>
      <c r="G236" s="4">
        <v>0</v>
      </c>
      <c r="Z236" s="4">
        <v>0</v>
      </c>
      <c r="AA236" s="16">
        <f t="shared" si="3"/>
        <v>0.63934426229508257</v>
      </c>
    </row>
    <row r="237" spans="1:27" x14ac:dyDescent="0.3">
      <c r="A237" s="10" t="s">
        <v>134</v>
      </c>
      <c r="B237" s="10" t="s">
        <v>124</v>
      </c>
      <c r="C237" s="3">
        <v>22</v>
      </c>
      <c r="D237" s="4">
        <v>2</v>
      </c>
      <c r="E237" s="4">
        <v>0</v>
      </c>
      <c r="F237" s="4">
        <v>0</v>
      </c>
      <c r="G237" s="4">
        <v>0</v>
      </c>
      <c r="Z237" s="4">
        <v>0</v>
      </c>
      <c r="AA237" s="16">
        <f t="shared" si="3"/>
        <v>0.64207650273224104</v>
      </c>
    </row>
    <row r="238" spans="1:27" x14ac:dyDescent="0.3">
      <c r="A238" s="10" t="s">
        <v>134</v>
      </c>
      <c r="B238" s="10" t="s">
        <v>125</v>
      </c>
      <c r="C238" s="3">
        <v>23</v>
      </c>
      <c r="D238" s="4">
        <v>7</v>
      </c>
      <c r="E238" s="4">
        <v>0</v>
      </c>
      <c r="F238" s="4">
        <v>0</v>
      </c>
      <c r="G238" s="4">
        <v>0</v>
      </c>
      <c r="Z238" s="4">
        <v>0</v>
      </c>
      <c r="AA238" s="16">
        <f t="shared" si="3"/>
        <v>0.64480874316939951</v>
      </c>
    </row>
    <row r="239" spans="1:27" x14ac:dyDescent="0.3">
      <c r="A239" s="10" t="s">
        <v>134</v>
      </c>
      <c r="B239" s="10" t="s">
        <v>126</v>
      </c>
      <c r="C239" s="3">
        <v>24</v>
      </c>
      <c r="D239" s="4">
        <v>6</v>
      </c>
      <c r="E239" s="4">
        <v>0</v>
      </c>
      <c r="F239" s="4">
        <v>0</v>
      </c>
      <c r="G239" s="4">
        <v>0</v>
      </c>
      <c r="Z239" s="4">
        <v>0</v>
      </c>
      <c r="AA239" s="16">
        <f t="shared" si="3"/>
        <v>0.64754098360655798</v>
      </c>
    </row>
    <row r="240" spans="1:27" x14ac:dyDescent="0.3">
      <c r="A240" s="10" t="s">
        <v>134</v>
      </c>
      <c r="B240" s="10" t="s">
        <v>127</v>
      </c>
      <c r="C240" s="3">
        <v>25</v>
      </c>
      <c r="D240" s="4">
        <v>0</v>
      </c>
      <c r="E240" s="4">
        <v>2</v>
      </c>
      <c r="F240" s="4">
        <v>0</v>
      </c>
      <c r="G240" s="4">
        <v>0</v>
      </c>
      <c r="Z240" s="4">
        <v>0</v>
      </c>
      <c r="AA240" s="16">
        <f t="shared" si="3"/>
        <v>0.65027322404371646</v>
      </c>
    </row>
    <row r="241" spans="1:27" x14ac:dyDescent="0.3">
      <c r="A241" s="10" t="s">
        <v>134</v>
      </c>
      <c r="B241" s="10" t="s">
        <v>121</v>
      </c>
      <c r="C241" s="3">
        <v>26</v>
      </c>
      <c r="D241" s="4">
        <v>0</v>
      </c>
      <c r="E241" s="4">
        <v>0</v>
      </c>
      <c r="F241" s="4">
        <v>0</v>
      </c>
      <c r="G241" s="4">
        <v>2</v>
      </c>
      <c r="Z241" s="4">
        <v>0</v>
      </c>
      <c r="AA241" s="16">
        <f t="shared" si="3"/>
        <v>0.65300546448087493</v>
      </c>
    </row>
    <row r="242" spans="1:27" x14ac:dyDescent="0.3">
      <c r="A242" s="10" t="s">
        <v>134</v>
      </c>
      <c r="B242" s="10" t="s">
        <v>122</v>
      </c>
      <c r="C242" s="3">
        <v>27</v>
      </c>
      <c r="D242" s="4">
        <v>6</v>
      </c>
      <c r="E242" s="4">
        <v>2</v>
      </c>
      <c r="F242" s="4">
        <v>0</v>
      </c>
      <c r="G242" s="4">
        <v>4</v>
      </c>
      <c r="Z242" s="4">
        <v>0</v>
      </c>
      <c r="AA242" s="16">
        <f t="shared" si="3"/>
        <v>0.6557377049180334</v>
      </c>
    </row>
    <row r="243" spans="1:27" x14ac:dyDescent="0.3">
      <c r="A243" s="10" t="s">
        <v>134</v>
      </c>
      <c r="B243" s="10" t="s">
        <v>123</v>
      </c>
      <c r="C243" s="3">
        <v>28</v>
      </c>
      <c r="D243" s="4">
        <v>0</v>
      </c>
      <c r="E243" s="4">
        <v>0</v>
      </c>
      <c r="F243" s="4">
        <v>0</v>
      </c>
      <c r="G243" s="4">
        <v>0</v>
      </c>
      <c r="Z243" s="4">
        <v>0</v>
      </c>
      <c r="AA243" s="16">
        <f t="shared" si="3"/>
        <v>0.65846994535519188</v>
      </c>
    </row>
    <row r="244" spans="1:27" x14ac:dyDescent="0.3">
      <c r="A244" s="10" t="s">
        <v>134</v>
      </c>
      <c r="B244" s="10" t="s">
        <v>124</v>
      </c>
      <c r="C244" s="3">
        <v>29</v>
      </c>
      <c r="D244" s="4">
        <v>2</v>
      </c>
      <c r="E244" s="4">
        <v>0</v>
      </c>
      <c r="F244" s="4">
        <v>0</v>
      </c>
      <c r="G244" s="4">
        <v>0</v>
      </c>
      <c r="Z244" s="4">
        <v>0</v>
      </c>
      <c r="AA244" s="16">
        <f t="shared" si="3"/>
        <v>0.66120218579235035</v>
      </c>
    </row>
    <row r="245" spans="1:27" x14ac:dyDescent="0.3">
      <c r="A245" s="10" t="s">
        <v>134</v>
      </c>
      <c r="B245" s="10" t="s">
        <v>125</v>
      </c>
      <c r="C245" s="3">
        <v>30</v>
      </c>
      <c r="D245" s="4">
        <v>3</v>
      </c>
      <c r="E245" s="4">
        <v>4</v>
      </c>
      <c r="F245" s="4">
        <v>0</v>
      </c>
      <c r="G245" s="4">
        <v>0</v>
      </c>
      <c r="Z245" s="4">
        <v>0</v>
      </c>
      <c r="AA245" s="16">
        <f t="shared" si="3"/>
        <v>0.66393442622950882</v>
      </c>
    </row>
    <row r="246" spans="1:27" x14ac:dyDescent="0.3">
      <c r="A246" s="10" t="s">
        <v>134</v>
      </c>
      <c r="B246" s="10" t="s">
        <v>126</v>
      </c>
      <c r="C246" s="3">
        <v>31</v>
      </c>
      <c r="D246" s="4">
        <v>0</v>
      </c>
      <c r="E246" s="4">
        <v>0</v>
      </c>
      <c r="F246" s="4">
        <v>2</v>
      </c>
      <c r="G246" s="4">
        <v>0</v>
      </c>
      <c r="Z246" s="4">
        <v>0</v>
      </c>
      <c r="AA246" s="16">
        <f t="shared" si="3"/>
        <v>0.6666666666666673</v>
      </c>
    </row>
    <row r="247" spans="1:27" x14ac:dyDescent="0.3">
      <c r="A247" s="10" t="s">
        <v>135</v>
      </c>
      <c r="B247" s="10" t="s">
        <v>127</v>
      </c>
      <c r="C247" s="3">
        <v>1</v>
      </c>
      <c r="D247" s="4">
        <v>2</v>
      </c>
      <c r="E247" s="4">
        <v>0</v>
      </c>
      <c r="F247" s="4">
        <v>0</v>
      </c>
      <c r="G247" s="4">
        <v>0</v>
      </c>
      <c r="Z247" s="4">
        <v>1</v>
      </c>
      <c r="AA247" s="16">
        <f t="shared" si="3"/>
        <v>0.66939890710382577</v>
      </c>
    </row>
    <row r="248" spans="1:27" x14ac:dyDescent="0.3">
      <c r="A248" s="10" t="s">
        <v>135</v>
      </c>
      <c r="B248" s="10" t="s">
        <v>121</v>
      </c>
      <c r="C248" s="3">
        <v>2</v>
      </c>
      <c r="D248" s="4">
        <v>0</v>
      </c>
      <c r="E248" s="4">
        <v>0</v>
      </c>
      <c r="F248" s="4">
        <v>0</v>
      </c>
      <c r="G248" s="4">
        <v>0</v>
      </c>
      <c r="Z248" s="4">
        <v>1</v>
      </c>
      <c r="AA248" s="16">
        <f t="shared" si="3"/>
        <v>0.67213114754098424</v>
      </c>
    </row>
    <row r="249" spans="1:27" x14ac:dyDescent="0.3">
      <c r="A249" s="10" t="s">
        <v>135</v>
      </c>
      <c r="B249" s="10" t="s">
        <v>122</v>
      </c>
      <c r="C249" s="3">
        <v>3</v>
      </c>
      <c r="D249" s="4">
        <v>6</v>
      </c>
      <c r="E249" s="4">
        <v>4</v>
      </c>
      <c r="F249" s="4">
        <v>0</v>
      </c>
      <c r="G249" s="4">
        <v>0</v>
      </c>
      <c r="Z249" s="4">
        <v>1</v>
      </c>
      <c r="AA249" s="16">
        <f t="shared" si="3"/>
        <v>0.67486338797814271</v>
      </c>
    </row>
    <row r="250" spans="1:27" x14ac:dyDescent="0.3">
      <c r="A250" s="10" t="s">
        <v>135</v>
      </c>
      <c r="B250" s="10" t="s">
        <v>123</v>
      </c>
      <c r="C250" s="3">
        <v>4</v>
      </c>
      <c r="D250" s="4">
        <v>0</v>
      </c>
      <c r="E250" s="4">
        <v>0</v>
      </c>
      <c r="F250" s="4">
        <v>0</v>
      </c>
      <c r="G250" s="4">
        <v>17</v>
      </c>
      <c r="Z250" s="4">
        <v>1</v>
      </c>
      <c r="AA250" s="16">
        <f t="shared" si="3"/>
        <v>0.67759562841530119</v>
      </c>
    </row>
    <row r="251" spans="1:27" x14ac:dyDescent="0.3">
      <c r="A251" s="10" t="s">
        <v>135</v>
      </c>
      <c r="B251" s="10" t="s">
        <v>124</v>
      </c>
      <c r="C251" s="3">
        <v>5</v>
      </c>
      <c r="D251" s="4">
        <v>0</v>
      </c>
      <c r="E251" s="4">
        <v>0</v>
      </c>
      <c r="F251" s="4">
        <v>0</v>
      </c>
      <c r="G251" s="4">
        <v>6</v>
      </c>
      <c r="Z251" s="4">
        <v>1</v>
      </c>
      <c r="AA251" s="16">
        <f t="shared" si="3"/>
        <v>0.68032786885245966</v>
      </c>
    </row>
    <row r="252" spans="1:27" x14ac:dyDescent="0.3">
      <c r="A252" s="10" t="s">
        <v>135</v>
      </c>
      <c r="B252" s="10" t="s">
        <v>125</v>
      </c>
      <c r="C252" s="3">
        <v>6</v>
      </c>
      <c r="D252" s="4">
        <v>0</v>
      </c>
      <c r="E252" s="4">
        <v>2</v>
      </c>
      <c r="F252" s="4">
        <v>0</v>
      </c>
      <c r="G252" s="4">
        <v>2</v>
      </c>
      <c r="Z252" s="4">
        <v>1</v>
      </c>
      <c r="AA252" s="16">
        <f t="shared" si="3"/>
        <v>0.68306010928961813</v>
      </c>
    </row>
    <row r="253" spans="1:27" x14ac:dyDescent="0.3">
      <c r="A253" s="10" t="s">
        <v>135</v>
      </c>
      <c r="B253" s="10" t="s">
        <v>126</v>
      </c>
      <c r="C253" s="3">
        <v>7</v>
      </c>
      <c r="D253" s="4">
        <v>2</v>
      </c>
      <c r="E253" s="4">
        <v>0</v>
      </c>
      <c r="F253" s="4">
        <v>0</v>
      </c>
      <c r="G253" s="4">
        <v>2</v>
      </c>
      <c r="Z253" s="4">
        <v>2</v>
      </c>
      <c r="AA253" s="16">
        <f t="shared" si="3"/>
        <v>0.68579234972677661</v>
      </c>
    </row>
    <row r="254" spans="1:27" x14ac:dyDescent="0.3">
      <c r="A254" s="10" t="s">
        <v>135</v>
      </c>
      <c r="B254" s="10" t="s">
        <v>127</v>
      </c>
      <c r="C254" s="3">
        <v>8</v>
      </c>
      <c r="D254" s="4">
        <v>0</v>
      </c>
      <c r="E254" s="4">
        <v>0</v>
      </c>
      <c r="F254" s="4">
        <v>0</v>
      </c>
      <c r="G254" s="4">
        <v>0</v>
      </c>
      <c r="Z254" s="4">
        <v>2</v>
      </c>
      <c r="AA254" s="16">
        <f t="shared" si="3"/>
        <v>0.68852459016393508</v>
      </c>
    </row>
    <row r="255" spans="1:27" x14ac:dyDescent="0.3">
      <c r="A255" s="10" t="s">
        <v>135</v>
      </c>
      <c r="B255" s="10" t="s">
        <v>121</v>
      </c>
      <c r="C255" s="3">
        <v>9</v>
      </c>
      <c r="D255" s="4">
        <v>0</v>
      </c>
      <c r="E255" s="4">
        <v>0</v>
      </c>
      <c r="F255" s="4">
        <v>0</v>
      </c>
      <c r="G255" s="4">
        <v>0</v>
      </c>
      <c r="Z255" s="4">
        <v>2</v>
      </c>
      <c r="AA255" s="16">
        <f t="shared" si="3"/>
        <v>0.69125683060109355</v>
      </c>
    </row>
    <row r="256" spans="1:27" x14ac:dyDescent="0.3">
      <c r="A256" s="10" t="s">
        <v>135</v>
      </c>
      <c r="B256" s="10" t="s">
        <v>122</v>
      </c>
      <c r="C256" s="3">
        <v>10</v>
      </c>
      <c r="D256" s="4">
        <v>8</v>
      </c>
      <c r="E256" s="4">
        <v>4</v>
      </c>
      <c r="F256" s="4">
        <v>0</v>
      </c>
      <c r="G256" s="4">
        <v>0</v>
      </c>
      <c r="Z256" s="4">
        <v>2</v>
      </c>
      <c r="AA256" s="16">
        <f t="shared" si="3"/>
        <v>0.69398907103825203</v>
      </c>
    </row>
    <row r="257" spans="1:27" x14ac:dyDescent="0.3">
      <c r="A257" s="10" t="s">
        <v>135</v>
      </c>
      <c r="B257" s="10" t="s">
        <v>123</v>
      </c>
      <c r="C257" s="3">
        <v>11</v>
      </c>
      <c r="D257" s="4">
        <v>2</v>
      </c>
      <c r="E257" s="4">
        <v>2</v>
      </c>
      <c r="F257" s="4">
        <v>0</v>
      </c>
      <c r="G257" s="4">
        <v>0</v>
      </c>
      <c r="Z257" s="4">
        <v>2</v>
      </c>
      <c r="AA257" s="16">
        <f t="shared" si="3"/>
        <v>0.6967213114754105</v>
      </c>
    </row>
    <row r="258" spans="1:27" x14ac:dyDescent="0.3">
      <c r="A258" s="10" t="s">
        <v>135</v>
      </c>
      <c r="B258" s="10" t="s">
        <v>124</v>
      </c>
      <c r="C258" s="3">
        <v>12</v>
      </c>
      <c r="D258" s="4">
        <v>5</v>
      </c>
      <c r="E258" s="4">
        <v>0</v>
      </c>
      <c r="F258" s="4">
        <v>2</v>
      </c>
      <c r="G258" s="4">
        <v>0</v>
      </c>
      <c r="Z258" s="4">
        <v>2</v>
      </c>
      <c r="AA258" s="16">
        <f t="shared" si="3"/>
        <v>0.69945355191256897</v>
      </c>
    </row>
    <row r="259" spans="1:27" x14ac:dyDescent="0.3">
      <c r="A259" s="10" t="s">
        <v>135</v>
      </c>
      <c r="B259" s="10" t="s">
        <v>125</v>
      </c>
      <c r="C259" s="3">
        <v>13</v>
      </c>
      <c r="D259" s="4">
        <v>3</v>
      </c>
      <c r="E259" s="4">
        <v>2</v>
      </c>
      <c r="F259" s="4">
        <v>2</v>
      </c>
      <c r="G259" s="4">
        <v>0</v>
      </c>
      <c r="Z259" s="4">
        <v>2</v>
      </c>
      <c r="AA259" s="16">
        <f t="shared" si="3"/>
        <v>0.70218579234972744</v>
      </c>
    </row>
    <row r="260" spans="1:27" x14ac:dyDescent="0.3">
      <c r="A260" s="10" t="s">
        <v>135</v>
      </c>
      <c r="B260" s="10" t="s">
        <v>126</v>
      </c>
      <c r="C260" s="3">
        <v>14</v>
      </c>
      <c r="D260" s="4">
        <v>1</v>
      </c>
      <c r="E260" s="4">
        <v>0</v>
      </c>
      <c r="F260" s="4">
        <v>0</v>
      </c>
      <c r="G260" s="4">
        <v>0</v>
      </c>
      <c r="Z260" s="4">
        <v>2</v>
      </c>
      <c r="AA260" s="16">
        <f t="shared" ref="AA260:AA323" si="4">AA259+1/366</f>
        <v>0.70491803278688592</v>
      </c>
    </row>
    <row r="261" spans="1:27" x14ac:dyDescent="0.3">
      <c r="A261" s="10" t="s">
        <v>135</v>
      </c>
      <c r="B261" s="10" t="s">
        <v>127</v>
      </c>
      <c r="C261" s="3">
        <v>15</v>
      </c>
      <c r="D261" s="4">
        <v>0</v>
      </c>
      <c r="E261" s="4">
        <v>0</v>
      </c>
      <c r="F261" s="4">
        <v>2</v>
      </c>
      <c r="G261" s="4">
        <v>0</v>
      </c>
      <c r="Z261" s="4">
        <v>2</v>
      </c>
      <c r="AA261" s="16">
        <f t="shared" si="4"/>
        <v>0.70765027322404439</v>
      </c>
    </row>
    <row r="262" spans="1:27" x14ac:dyDescent="0.3">
      <c r="A262" s="10" t="s">
        <v>135</v>
      </c>
      <c r="B262" s="10" t="s">
        <v>121</v>
      </c>
      <c r="C262" s="3">
        <v>16</v>
      </c>
      <c r="D262" s="4">
        <v>0</v>
      </c>
      <c r="E262" s="4">
        <v>0</v>
      </c>
      <c r="F262" s="4">
        <v>0</v>
      </c>
      <c r="G262" s="4">
        <v>0</v>
      </c>
      <c r="Z262" s="4">
        <v>2</v>
      </c>
      <c r="AA262" s="16">
        <f t="shared" si="4"/>
        <v>0.71038251366120286</v>
      </c>
    </row>
    <row r="263" spans="1:27" x14ac:dyDescent="0.3">
      <c r="A263" s="10" t="s">
        <v>135</v>
      </c>
      <c r="B263" s="10" t="s">
        <v>122</v>
      </c>
      <c r="C263" s="3">
        <v>17</v>
      </c>
      <c r="D263" s="4">
        <v>2</v>
      </c>
      <c r="E263" s="4">
        <v>8</v>
      </c>
      <c r="F263" s="4">
        <v>2</v>
      </c>
      <c r="G263" s="4">
        <v>0</v>
      </c>
      <c r="Z263" s="4">
        <v>2</v>
      </c>
      <c r="AA263" s="16">
        <f t="shared" si="4"/>
        <v>0.71311475409836134</v>
      </c>
    </row>
    <row r="264" spans="1:27" x14ac:dyDescent="0.3">
      <c r="A264" s="10" t="s">
        <v>135</v>
      </c>
      <c r="B264" s="10" t="s">
        <v>123</v>
      </c>
      <c r="C264" s="3">
        <v>18</v>
      </c>
      <c r="D264" s="4">
        <v>0</v>
      </c>
      <c r="E264" s="4">
        <v>0</v>
      </c>
      <c r="F264" s="4">
        <v>0</v>
      </c>
      <c r="G264" s="4">
        <v>0</v>
      </c>
      <c r="Z264" s="4">
        <v>2</v>
      </c>
      <c r="AA264" s="16">
        <f t="shared" si="4"/>
        <v>0.71584699453551981</v>
      </c>
    </row>
    <row r="265" spans="1:27" x14ac:dyDescent="0.3">
      <c r="A265" s="10" t="s">
        <v>135</v>
      </c>
      <c r="B265" s="10" t="s">
        <v>124</v>
      </c>
      <c r="C265" s="3">
        <v>19</v>
      </c>
      <c r="D265" s="4">
        <v>0</v>
      </c>
      <c r="E265" s="4">
        <v>0</v>
      </c>
      <c r="F265" s="4">
        <v>0</v>
      </c>
      <c r="G265" s="4">
        <v>0</v>
      </c>
      <c r="Z265" s="4">
        <v>2</v>
      </c>
      <c r="AA265" s="16">
        <f t="shared" si="4"/>
        <v>0.71857923497267828</v>
      </c>
    </row>
    <row r="266" spans="1:27" x14ac:dyDescent="0.3">
      <c r="A266" s="10" t="s">
        <v>135</v>
      </c>
      <c r="B266" s="10" t="s">
        <v>125</v>
      </c>
      <c r="C266" s="3">
        <v>20</v>
      </c>
      <c r="D266" s="4">
        <v>1</v>
      </c>
      <c r="E266" s="4">
        <v>0</v>
      </c>
      <c r="F266" s="4">
        <v>0</v>
      </c>
      <c r="G266" s="4">
        <v>0</v>
      </c>
      <c r="Z266" s="4">
        <v>2</v>
      </c>
      <c r="AA266" s="16">
        <f t="shared" si="4"/>
        <v>0.72131147540983676</v>
      </c>
    </row>
    <row r="267" spans="1:27" x14ac:dyDescent="0.3">
      <c r="A267" s="10" t="s">
        <v>135</v>
      </c>
      <c r="B267" s="10" t="s">
        <v>126</v>
      </c>
      <c r="C267" s="3">
        <v>21</v>
      </c>
      <c r="D267" s="4">
        <v>2</v>
      </c>
      <c r="E267" s="4">
        <v>2</v>
      </c>
      <c r="F267" s="4">
        <v>0</v>
      </c>
      <c r="G267" s="4">
        <v>0</v>
      </c>
      <c r="Z267" s="4">
        <v>2</v>
      </c>
      <c r="AA267" s="16">
        <f t="shared" si="4"/>
        <v>0.72404371584699523</v>
      </c>
    </row>
    <row r="268" spans="1:27" x14ac:dyDescent="0.3">
      <c r="A268" s="10" t="s">
        <v>135</v>
      </c>
      <c r="B268" s="10" t="s">
        <v>127</v>
      </c>
      <c r="C268" s="3">
        <v>22</v>
      </c>
      <c r="D268" s="4">
        <v>2</v>
      </c>
      <c r="E268" s="4">
        <v>0</v>
      </c>
      <c r="F268" s="4">
        <v>0</v>
      </c>
      <c r="G268" s="4">
        <v>0</v>
      </c>
      <c r="Z268" s="4">
        <v>2</v>
      </c>
      <c r="AA268" s="16">
        <f t="shared" si="4"/>
        <v>0.7267759562841537</v>
      </c>
    </row>
    <row r="269" spans="1:27" x14ac:dyDescent="0.3">
      <c r="A269" s="10" t="s">
        <v>135</v>
      </c>
      <c r="B269" s="10" t="s">
        <v>121</v>
      </c>
      <c r="C269" s="3">
        <v>23</v>
      </c>
      <c r="D269" s="4">
        <v>0</v>
      </c>
      <c r="E269" s="4">
        <v>0</v>
      </c>
      <c r="F269" s="4">
        <v>0</v>
      </c>
      <c r="G269" s="4">
        <v>0</v>
      </c>
      <c r="Z269" s="4">
        <v>2</v>
      </c>
      <c r="AA269" s="16">
        <f t="shared" si="4"/>
        <v>0.72950819672131217</v>
      </c>
    </row>
    <row r="270" spans="1:27" x14ac:dyDescent="0.3">
      <c r="A270" s="10" t="s">
        <v>135</v>
      </c>
      <c r="B270" s="10" t="s">
        <v>122</v>
      </c>
      <c r="C270" s="3">
        <v>24</v>
      </c>
      <c r="D270" s="4">
        <v>0</v>
      </c>
      <c r="E270" s="4">
        <v>4</v>
      </c>
      <c r="F270" s="4">
        <v>0</v>
      </c>
      <c r="G270" s="4">
        <v>0</v>
      </c>
      <c r="Z270" s="4">
        <v>2</v>
      </c>
      <c r="AA270" s="16">
        <f t="shared" si="4"/>
        <v>0.73224043715847065</v>
      </c>
    </row>
    <row r="271" spans="1:27" x14ac:dyDescent="0.3">
      <c r="A271" s="10" t="s">
        <v>135</v>
      </c>
      <c r="B271" s="10" t="s">
        <v>123</v>
      </c>
      <c r="C271" s="3">
        <v>25</v>
      </c>
      <c r="D271" s="4">
        <v>0</v>
      </c>
      <c r="E271" s="4">
        <v>1</v>
      </c>
      <c r="F271" s="4">
        <v>0</v>
      </c>
      <c r="G271" s="4">
        <v>0</v>
      </c>
      <c r="Z271" s="4">
        <v>2</v>
      </c>
      <c r="AA271" s="16">
        <f t="shared" si="4"/>
        <v>0.73497267759562912</v>
      </c>
    </row>
    <row r="272" spans="1:27" x14ac:dyDescent="0.3">
      <c r="A272" s="10" t="s">
        <v>135</v>
      </c>
      <c r="B272" s="10" t="s">
        <v>124</v>
      </c>
      <c r="C272" s="3">
        <v>26</v>
      </c>
      <c r="D272" s="4">
        <v>2</v>
      </c>
      <c r="E272" s="4">
        <v>0</v>
      </c>
      <c r="F272" s="4">
        <v>0</v>
      </c>
      <c r="G272" s="4">
        <v>0</v>
      </c>
      <c r="Z272" s="4">
        <v>2</v>
      </c>
      <c r="AA272" s="16">
        <f t="shared" si="4"/>
        <v>0.73770491803278759</v>
      </c>
    </row>
    <row r="273" spans="1:27" x14ac:dyDescent="0.3">
      <c r="A273" s="10" t="s">
        <v>135</v>
      </c>
      <c r="B273" s="10" t="s">
        <v>125</v>
      </c>
      <c r="C273" s="3">
        <v>27</v>
      </c>
      <c r="D273" s="4">
        <v>0</v>
      </c>
      <c r="E273" s="4">
        <v>0</v>
      </c>
      <c r="F273" s="4">
        <v>0</v>
      </c>
      <c r="G273" s="4">
        <v>0</v>
      </c>
      <c r="Z273" s="4">
        <v>2</v>
      </c>
      <c r="AA273" s="16">
        <f t="shared" si="4"/>
        <v>0.74043715846994607</v>
      </c>
    </row>
    <row r="274" spans="1:27" x14ac:dyDescent="0.3">
      <c r="A274" s="10" t="s">
        <v>135</v>
      </c>
      <c r="B274" s="10" t="s">
        <v>126</v>
      </c>
      <c r="C274" s="3">
        <v>28</v>
      </c>
      <c r="D274" s="4">
        <v>4</v>
      </c>
      <c r="E274" s="4">
        <v>0</v>
      </c>
      <c r="F274" s="4">
        <v>0</v>
      </c>
      <c r="G274" s="4">
        <v>0</v>
      </c>
      <c r="Z274" s="4">
        <v>2</v>
      </c>
      <c r="AA274" s="16">
        <f t="shared" si="4"/>
        <v>0.74316939890710454</v>
      </c>
    </row>
    <row r="275" spans="1:27" x14ac:dyDescent="0.3">
      <c r="A275" s="10" t="s">
        <v>135</v>
      </c>
      <c r="B275" s="10" t="s">
        <v>127</v>
      </c>
      <c r="C275" s="3">
        <v>29</v>
      </c>
      <c r="D275" s="4">
        <v>0</v>
      </c>
      <c r="E275" s="4">
        <v>0</v>
      </c>
      <c r="F275" s="4">
        <v>0</v>
      </c>
      <c r="G275" s="4">
        <v>0</v>
      </c>
      <c r="Z275" s="4">
        <v>2</v>
      </c>
      <c r="AA275" s="16">
        <f t="shared" si="4"/>
        <v>0.74590163934426301</v>
      </c>
    </row>
    <row r="276" spans="1:27" x14ac:dyDescent="0.3">
      <c r="A276" s="10" t="s">
        <v>135</v>
      </c>
      <c r="B276" s="10" t="s">
        <v>121</v>
      </c>
      <c r="C276" s="3">
        <v>30</v>
      </c>
      <c r="D276" s="4">
        <v>0</v>
      </c>
      <c r="E276" s="4">
        <v>0</v>
      </c>
      <c r="F276" s="4">
        <v>0</v>
      </c>
      <c r="G276" s="4">
        <v>0</v>
      </c>
      <c r="Z276" s="4">
        <v>2</v>
      </c>
      <c r="AA276" s="16">
        <f t="shared" si="4"/>
        <v>0.74863387978142149</v>
      </c>
    </row>
    <row r="277" spans="1:27" x14ac:dyDescent="0.3">
      <c r="A277" s="10" t="s">
        <v>136</v>
      </c>
      <c r="B277" s="10" t="s">
        <v>122</v>
      </c>
      <c r="C277" s="3">
        <v>1</v>
      </c>
      <c r="D277" s="4">
        <v>0</v>
      </c>
      <c r="E277" s="4">
        <v>0</v>
      </c>
      <c r="F277" s="4">
        <v>0</v>
      </c>
      <c r="G277" s="4">
        <v>0</v>
      </c>
      <c r="Z277" s="4">
        <v>2</v>
      </c>
      <c r="AA277" s="16">
        <f t="shared" si="4"/>
        <v>0.75136612021857996</v>
      </c>
    </row>
    <row r="278" spans="1:27" x14ac:dyDescent="0.3">
      <c r="A278" s="10" t="s">
        <v>136</v>
      </c>
      <c r="B278" s="10" t="s">
        <v>123</v>
      </c>
      <c r="C278" s="3">
        <v>2</v>
      </c>
      <c r="D278" s="4">
        <v>0</v>
      </c>
      <c r="E278" s="4">
        <v>0</v>
      </c>
      <c r="F278" s="4">
        <v>2</v>
      </c>
      <c r="G278" s="4">
        <v>0</v>
      </c>
      <c r="Z278" s="4">
        <v>2</v>
      </c>
      <c r="AA278" s="16">
        <f t="shared" si="4"/>
        <v>0.75409836065573843</v>
      </c>
    </row>
    <row r="279" spans="1:27" x14ac:dyDescent="0.3">
      <c r="A279" s="10" t="s">
        <v>136</v>
      </c>
      <c r="B279" s="10" t="s">
        <v>124</v>
      </c>
      <c r="C279" s="3">
        <v>3</v>
      </c>
      <c r="D279" s="4">
        <v>0</v>
      </c>
      <c r="E279" s="4">
        <v>0</v>
      </c>
      <c r="F279" s="4">
        <v>0</v>
      </c>
      <c r="G279" s="4">
        <v>0</v>
      </c>
      <c r="Z279" s="4">
        <v>2</v>
      </c>
      <c r="AA279" s="16">
        <f t="shared" si="4"/>
        <v>0.7568306010928969</v>
      </c>
    </row>
    <row r="280" spans="1:27" x14ac:dyDescent="0.3">
      <c r="A280" s="10" t="s">
        <v>136</v>
      </c>
      <c r="B280" s="10" t="s">
        <v>125</v>
      </c>
      <c r="C280" s="3">
        <v>4</v>
      </c>
      <c r="D280" s="4">
        <v>0</v>
      </c>
      <c r="E280" s="4">
        <v>0</v>
      </c>
      <c r="F280" s="4">
        <v>6</v>
      </c>
      <c r="G280" s="4">
        <v>0</v>
      </c>
      <c r="Z280" s="4">
        <v>2</v>
      </c>
      <c r="AA280" s="16">
        <f t="shared" si="4"/>
        <v>0.75956284153005538</v>
      </c>
    </row>
    <row r="281" spans="1:27" x14ac:dyDescent="0.3">
      <c r="A281" s="10" t="s">
        <v>136</v>
      </c>
      <c r="B281" s="10" t="s">
        <v>126</v>
      </c>
      <c r="C281" s="3">
        <v>5</v>
      </c>
      <c r="D281" s="4">
        <v>2</v>
      </c>
      <c r="E281" s="4">
        <v>0</v>
      </c>
      <c r="F281" s="4">
        <v>0</v>
      </c>
      <c r="G281" s="4">
        <v>0</v>
      </c>
      <c r="Z281" s="4">
        <v>2</v>
      </c>
      <c r="AA281" s="16">
        <f t="shared" si="4"/>
        <v>0.76229508196721385</v>
      </c>
    </row>
    <row r="282" spans="1:27" x14ac:dyDescent="0.3">
      <c r="A282" s="10" t="s">
        <v>136</v>
      </c>
      <c r="B282" s="10" t="s">
        <v>127</v>
      </c>
      <c r="C282" s="3">
        <v>6</v>
      </c>
      <c r="D282" s="4">
        <v>0</v>
      </c>
      <c r="E282" s="4">
        <v>0</v>
      </c>
      <c r="F282" s="4">
        <v>0</v>
      </c>
      <c r="G282" s="4">
        <v>0</v>
      </c>
      <c r="Z282" s="4">
        <v>2</v>
      </c>
      <c r="AA282" s="16">
        <f t="shared" si="4"/>
        <v>0.76502732240437232</v>
      </c>
    </row>
    <row r="283" spans="1:27" x14ac:dyDescent="0.3">
      <c r="A283" s="10" t="s">
        <v>136</v>
      </c>
      <c r="B283" s="10" t="s">
        <v>121</v>
      </c>
      <c r="C283" s="3">
        <v>7</v>
      </c>
      <c r="D283" s="4">
        <v>0</v>
      </c>
      <c r="E283" s="4">
        <v>0</v>
      </c>
      <c r="F283" s="4">
        <v>0</v>
      </c>
      <c r="G283" s="4">
        <v>0</v>
      </c>
      <c r="Z283" s="4">
        <v>2</v>
      </c>
      <c r="AA283" s="16">
        <f t="shared" si="4"/>
        <v>0.7677595628415308</v>
      </c>
    </row>
    <row r="284" spans="1:27" x14ac:dyDescent="0.3">
      <c r="A284" s="10" t="s">
        <v>136</v>
      </c>
      <c r="B284" s="10" t="s">
        <v>122</v>
      </c>
      <c r="C284" s="3">
        <v>8</v>
      </c>
      <c r="D284" s="4">
        <v>6</v>
      </c>
      <c r="E284" s="4">
        <v>0</v>
      </c>
      <c r="F284" s="4">
        <v>2</v>
      </c>
      <c r="G284" s="4">
        <v>0</v>
      </c>
      <c r="Z284" s="4">
        <v>2</v>
      </c>
      <c r="AA284" s="16">
        <f t="shared" si="4"/>
        <v>0.77049180327868927</v>
      </c>
    </row>
    <row r="285" spans="1:27" x14ac:dyDescent="0.3">
      <c r="A285" s="10" t="s">
        <v>136</v>
      </c>
      <c r="B285" s="10" t="s">
        <v>123</v>
      </c>
      <c r="C285" s="3">
        <v>9</v>
      </c>
      <c r="D285" s="4">
        <v>0</v>
      </c>
      <c r="E285" s="4">
        <v>0</v>
      </c>
      <c r="F285" s="4">
        <v>0</v>
      </c>
      <c r="G285" s="4">
        <v>0</v>
      </c>
      <c r="Z285" s="4">
        <v>2</v>
      </c>
      <c r="AA285" s="16">
        <f t="shared" si="4"/>
        <v>0.77322404371584774</v>
      </c>
    </row>
    <row r="286" spans="1:27" x14ac:dyDescent="0.3">
      <c r="A286" s="10" t="s">
        <v>136</v>
      </c>
      <c r="B286" s="10" t="s">
        <v>124</v>
      </c>
      <c r="C286" s="3">
        <v>10</v>
      </c>
      <c r="D286" s="4">
        <v>0</v>
      </c>
      <c r="E286" s="4">
        <v>0</v>
      </c>
      <c r="F286" s="4">
        <v>2</v>
      </c>
      <c r="G286" s="4">
        <v>0</v>
      </c>
      <c r="Z286" s="4">
        <v>2</v>
      </c>
      <c r="AA286" s="16">
        <f t="shared" si="4"/>
        <v>0.77595628415300621</v>
      </c>
    </row>
    <row r="287" spans="1:27" x14ac:dyDescent="0.3">
      <c r="A287" s="10" t="s">
        <v>136</v>
      </c>
      <c r="B287" s="10" t="s">
        <v>125</v>
      </c>
      <c r="C287" s="3">
        <v>11</v>
      </c>
      <c r="D287" s="4">
        <v>2</v>
      </c>
      <c r="E287" s="4">
        <v>2</v>
      </c>
      <c r="F287" s="4">
        <v>0</v>
      </c>
      <c r="G287" s="4">
        <v>0</v>
      </c>
      <c r="Z287" s="4">
        <v>2</v>
      </c>
      <c r="AA287" s="16">
        <f t="shared" si="4"/>
        <v>0.77868852459016469</v>
      </c>
    </row>
    <row r="288" spans="1:27" x14ac:dyDescent="0.3">
      <c r="A288" s="10" t="s">
        <v>136</v>
      </c>
      <c r="B288" s="10" t="s">
        <v>126</v>
      </c>
      <c r="C288" s="3">
        <v>12</v>
      </c>
      <c r="D288" s="4">
        <v>0</v>
      </c>
      <c r="E288" s="4">
        <v>0</v>
      </c>
      <c r="F288" s="4">
        <v>0</v>
      </c>
      <c r="G288" s="4">
        <v>0</v>
      </c>
      <c r="Z288" s="4">
        <v>2</v>
      </c>
      <c r="AA288" s="16">
        <f t="shared" si="4"/>
        <v>0.78142076502732316</v>
      </c>
    </row>
    <row r="289" spans="1:27" x14ac:dyDescent="0.3">
      <c r="A289" s="10" t="s">
        <v>136</v>
      </c>
      <c r="B289" s="10" t="s">
        <v>127</v>
      </c>
      <c r="C289" s="3">
        <v>13</v>
      </c>
      <c r="D289" s="4">
        <v>0</v>
      </c>
      <c r="E289" s="4">
        <v>0</v>
      </c>
      <c r="F289" s="4">
        <v>2</v>
      </c>
      <c r="G289" s="4">
        <v>0</v>
      </c>
      <c r="Z289" s="4">
        <v>2</v>
      </c>
      <c r="AA289" s="16">
        <f t="shared" si="4"/>
        <v>0.78415300546448163</v>
      </c>
    </row>
    <row r="290" spans="1:27" x14ac:dyDescent="0.3">
      <c r="A290" s="10" t="s">
        <v>136</v>
      </c>
      <c r="B290" s="10" t="s">
        <v>121</v>
      </c>
      <c r="C290" s="3">
        <v>14</v>
      </c>
      <c r="D290" s="4">
        <v>0</v>
      </c>
      <c r="E290" s="4">
        <v>0</v>
      </c>
      <c r="F290" s="4">
        <v>0</v>
      </c>
      <c r="G290" s="4">
        <v>0</v>
      </c>
      <c r="Z290" s="4">
        <v>2</v>
      </c>
      <c r="AA290" s="16">
        <f t="shared" si="4"/>
        <v>0.78688524590164011</v>
      </c>
    </row>
    <row r="291" spans="1:27" x14ac:dyDescent="0.3">
      <c r="A291" s="10" t="s">
        <v>136</v>
      </c>
      <c r="B291" s="10" t="s">
        <v>122</v>
      </c>
      <c r="C291" s="3">
        <v>15</v>
      </c>
      <c r="D291" s="4">
        <v>0</v>
      </c>
      <c r="E291" s="4">
        <v>0</v>
      </c>
      <c r="F291" s="4">
        <v>2</v>
      </c>
      <c r="G291" s="4">
        <v>0</v>
      </c>
      <c r="Z291" s="4">
        <v>2</v>
      </c>
      <c r="AA291" s="16">
        <f t="shared" si="4"/>
        <v>0.78961748633879858</v>
      </c>
    </row>
    <row r="292" spans="1:27" x14ac:dyDescent="0.3">
      <c r="A292" s="10" t="s">
        <v>136</v>
      </c>
      <c r="B292" s="10" t="s">
        <v>123</v>
      </c>
      <c r="C292" s="3">
        <v>16</v>
      </c>
      <c r="D292" s="4">
        <v>2</v>
      </c>
      <c r="E292" s="4">
        <v>0</v>
      </c>
      <c r="F292" s="4">
        <v>0</v>
      </c>
      <c r="G292" s="4">
        <v>0</v>
      </c>
      <c r="Z292" s="4">
        <v>2</v>
      </c>
      <c r="AA292" s="16">
        <f t="shared" si="4"/>
        <v>0.79234972677595705</v>
      </c>
    </row>
    <row r="293" spans="1:27" x14ac:dyDescent="0.3">
      <c r="A293" s="10" t="s">
        <v>136</v>
      </c>
      <c r="B293" s="10" t="s">
        <v>124</v>
      </c>
      <c r="C293" s="3">
        <v>17</v>
      </c>
      <c r="D293" s="4">
        <v>0</v>
      </c>
      <c r="E293" s="4">
        <v>0</v>
      </c>
      <c r="F293" s="4">
        <v>0</v>
      </c>
      <c r="G293" s="4">
        <v>0</v>
      </c>
      <c r="Z293" s="4">
        <v>2</v>
      </c>
      <c r="AA293" s="16">
        <f t="shared" si="4"/>
        <v>0.79508196721311553</v>
      </c>
    </row>
    <row r="294" spans="1:27" x14ac:dyDescent="0.3">
      <c r="A294" s="10" t="s">
        <v>136</v>
      </c>
      <c r="B294" s="10" t="s">
        <v>125</v>
      </c>
      <c r="C294" s="3">
        <v>18</v>
      </c>
      <c r="D294" s="4">
        <v>0</v>
      </c>
      <c r="E294" s="4">
        <v>4</v>
      </c>
      <c r="F294" s="4">
        <v>2</v>
      </c>
      <c r="G294" s="4">
        <v>0</v>
      </c>
      <c r="Z294" s="4">
        <v>2</v>
      </c>
      <c r="AA294" s="16">
        <f t="shared" si="4"/>
        <v>0.797814207650274</v>
      </c>
    </row>
    <row r="295" spans="1:27" x14ac:dyDescent="0.3">
      <c r="A295" s="10" t="s">
        <v>136</v>
      </c>
      <c r="B295" s="10" t="s">
        <v>126</v>
      </c>
      <c r="C295" s="3">
        <v>19</v>
      </c>
      <c r="D295" s="4">
        <v>0</v>
      </c>
      <c r="E295" s="4">
        <v>0</v>
      </c>
      <c r="F295" s="4">
        <v>0</v>
      </c>
      <c r="G295" s="4">
        <v>0</v>
      </c>
      <c r="Z295" s="4">
        <v>2</v>
      </c>
      <c r="AA295" s="16">
        <f t="shared" si="4"/>
        <v>0.80054644808743247</v>
      </c>
    </row>
    <row r="296" spans="1:27" x14ac:dyDescent="0.3">
      <c r="A296" s="10" t="s">
        <v>136</v>
      </c>
      <c r="B296" s="10" t="s">
        <v>127</v>
      </c>
      <c r="C296" s="3">
        <v>20</v>
      </c>
      <c r="D296" s="4">
        <v>0</v>
      </c>
      <c r="E296" s="4">
        <v>0</v>
      </c>
      <c r="F296" s="4">
        <v>2</v>
      </c>
      <c r="G296" s="4">
        <v>0</v>
      </c>
      <c r="Z296" s="4">
        <v>2</v>
      </c>
      <c r="AA296" s="16">
        <f t="shared" si="4"/>
        <v>0.80327868852459094</v>
      </c>
    </row>
    <row r="297" spans="1:27" x14ac:dyDescent="0.3">
      <c r="A297" s="10" t="s">
        <v>136</v>
      </c>
      <c r="B297" s="10" t="s">
        <v>121</v>
      </c>
      <c r="C297" s="3">
        <v>21</v>
      </c>
      <c r="D297" s="4">
        <v>0</v>
      </c>
      <c r="E297" s="4">
        <v>0</v>
      </c>
      <c r="F297" s="4">
        <v>0</v>
      </c>
      <c r="G297" s="4">
        <v>0</v>
      </c>
      <c r="Z297" s="4">
        <v>2</v>
      </c>
      <c r="AA297" s="16">
        <f t="shared" si="4"/>
        <v>0.80601092896174942</v>
      </c>
    </row>
    <row r="298" spans="1:27" x14ac:dyDescent="0.3">
      <c r="A298" s="10" t="s">
        <v>136</v>
      </c>
      <c r="B298" s="10" t="s">
        <v>122</v>
      </c>
      <c r="C298" s="3">
        <v>22</v>
      </c>
      <c r="D298" s="4">
        <v>4</v>
      </c>
      <c r="E298" s="4">
        <v>0</v>
      </c>
      <c r="F298" s="4">
        <v>2</v>
      </c>
      <c r="G298" s="4">
        <v>0</v>
      </c>
      <c r="Z298" s="4">
        <v>2</v>
      </c>
      <c r="AA298" s="16">
        <f t="shared" si="4"/>
        <v>0.80874316939890789</v>
      </c>
    </row>
    <row r="299" spans="1:27" x14ac:dyDescent="0.3">
      <c r="A299" s="10" t="s">
        <v>136</v>
      </c>
      <c r="B299" s="10" t="s">
        <v>123</v>
      </c>
      <c r="C299" s="3">
        <v>23</v>
      </c>
      <c r="D299" s="4">
        <v>0</v>
      </c>
      <c r="E299" s="4">
        <v>2</v>
      </c>
      <c r="F299" s="4">
        <v>0</v>
      </c>
      <c r="G299" s="4">
        <v>0</v>
      </c>
      <c r="Z299" s="4">
        <v>2</v>
      </c>
      <c r="AA299" s="16">
        <f t="shared" si="4"/>
        <v>0.81147540983606636</v>
      </c>
    </row>
    <row r="300" spans="1:27" x14ac:dyDescent="0.3">
      <c r="A300" s="10" t="s">
        <v>136</v>
      </c>
      <c r="B300" s="10" t="s">
        <v>124</v>
      </c>
      <c r="C300" s="3">
        <v>24</v>
      </c>
      <c r="D300" s="4">
        <v>0</v>
      </c>
      <c r="E300" s="4">
        <v>0</v>
      </c>
      <c r="F300" s="4">
        <v>0</v>
      </c>
      <c r="G300" s="4">
        <v>0</v>
      </c>
      <c r="Z300" s="4">
        <v>2</v>
      </c>
      <c r="AA300" s="16">
        <f t="shared" si="4"/>
        <v>0.81420765027322484</v>
      </c>
    </row>
    <row r="301" spans="1:27" x14ac:dyDescent="0.3">
      <c r="A301" s="10" t="s">
        <v>136</v>
      </c>
      <c r="B301" s="10" t="s">
        <v>125</v>
      </c>
      <c r="C301" s="3">
        <v>25</v>
      </c>
      <c r="D301" s="4">
        <v>0</v>
      </c>
      <c r="E301" s="4">
        <v>0</v>
      </c>
      <c r="F301" s="4">
        <v>2</v>
      </c>
      <c r="G301" s="4">
        <v>0</v>
      </c>
      <c r="Z301" s="4">
        <v>2</v>
      </c>
      <c r="AA301" s="16">
        <f t="shared" si="4"/>
        <v>0.81693989071038331</v>
      </c>
    </row>
    <row r="302" spans="1:27" x14ac:dyDescent="0.3">
      <c r="A302" s="10" t="s">
        <v>136</v>
      </c>
      <c r="B302" s="10" t="s">
        <v>126</v>
      </c>
      <c r="C302" s="3">
        <v>26</v>
      </c>
      <c r="D302" s="4">
        <v>0</v>
      </c>
      <c r="E302" s="4">
        <v>0</v>
      </c>
      <c r="F302" s="4">
        <v>0</v>
      </c>
      <c r="G302" s="4">
        <v>0</v>
      </c>
      <c r="Z302" s="4">
        <v>2</v>
      </c>
      <c r="AA302" s="16">
        <f t="shared" si="4"/>
        <v>0.81967213114754178</v>
      </c>
    </row>
    <row r="303" spans="1:27" x14ac:dyDescent="0.3">
      <c r="A303" s="10" t="s">
        <v>136</v>
      </c>
      <c r="B303" s="10" t="s">
        <v>127</v>
      </c>
      <c r="C303" s="3">
        <v>27</v>
      </c>
      <c r="D303" s="4">
        <v>0</v>
      </c>
      <c r="E303" s="4">
        <v>0</v>
      </c>
      <c r="F303" s="4">
        <v>0</v>
      </c>
      <c r="G303" s="4">
        <v>0</v>
      </c>
      <c r="Z303" s="4">
        <v>2</v>
      </c>
      <c r="AA303" s="16">
        <f t="shared" si="4"/>
        <v>0.82240437158470026</v>
      </c>
    </row>
    <row r="304" spans="1:27" x14ac:dyDescent="0.3">
      <c r="A304" s="10" t="s">
        <v>136</v>
      </c>
      <c r="B304" s="10" t="s">
        <v>121</v>
      </c>
      <c r="C304" s="3">
        <v>28</v>
      </c>
      <c r="D304" s="4">
        <v>5</v>
      </c>
      <c r="E304" s="4">
        <v>0</v>
      </c>
      <c r="F304" s="4">
        <v>0</v>
      </c>
      <c r="G304" s="4">
        <v>0</v>
      </c>
      <c r="Z304" s="4">
        <v>2</v>
      </c>
      <c r="AA304" s="16">
        <f t="shared" si="4"/>
        <v>0.82513661202185873</v>
      </c>
    </row>
    <row r="305" spans="1:27" x14ac:dyDescent="0.3">
      <c r="A305" s="10" t="s">
        <v>136</v>
      </c>
      <c r="B305" s="10" t="s">
        <v>122</v>
      </c>
      <c r="C305" s="3">
        <v>29</v>
      </c>
      <c r="D305" s="4">
        <v>0</v>
      </c>
      <c r="E305" s="4">
        <v>0</v>
      </c>
      <c r="F305" s="4">
        <v>2</v>
      </c>
      <c r="G305" s="4">
        <v>0</v>
      </c>
      <c r="Z305" s="4">
        <v>2</v>
      </c>
      <c r="AA305" s="16">
        <f t="shared" si="4"/>
        <v>0.8278688524590172</v>
      </c>
    </row>
    <row r="306" spans="1:27" x14ac:dyDescent="0.3">
      <c r="A306" s="10" t="s">
        <v>136</v>
      </c>
      <c r="B306" s="10" t="s">
        <v>123</v>
      </c>
      <c r="C306" s="3">
        <v>30</v>
      </c>
      <c r="D306" s="4">
        <v>0</v>
      </c>
      <c r="E306" s="4">
        <v>2</v>
      </c>
      <c r="F306" s="4">
        <v>0</v>
      </c>
      <c r="G306" s="4">
        <v>0</v>
      </c>
      <c r="Z306" s="4">
        <v>2</v>
      </c>
      <c r="AA306" s="16">
        <f t="shared" si="4"/>
        <v>0.83060109289617567</v>
      </c>
    </row>
    <row r="307" spans="1:27" x14ac:dyDescent="0.3">
      <c r="A307" s="10" t="s">
        <v>136</v>
      </c>
      <c r="B307" s="10" t="s">
        <v>124</v>
      </c>
      <c r="C307" s="3">
        <v>31</v>
      </c>
      <c r="D307" s="4">
        <v>2</v>
      </c>
      <c r="E307" s="4">
        <v>0</v>
      </c>
      <c r="F307" s="4">
        <v>0</v>
      </c>
      <c r="G307" s="4">
        <v>0</v>
      </c>
      <c r="Z307" s="4">
        <v>2</v>
      </c>
      <c r="AA307" s="16">
        <f t="shared" si="4"/>
        <v>0.83333333333333415</v>
      </c>
    </row>
    <row r="308" spans="1:27" x14ac:dyDescent="0.3">
      <c r="A308" s="10" t="s">
        <v>137</v>
      </c>
      <c r="B308" s="10" t="s">
        <v>125</v>
      </c>
      <c r="C308" s="3">
        <v>1</v>
      </c>
      <c r="D308" s="4">
        <v>0</v>
      </c>
      <c r="E308" s="4">
        <v>0</v>
      </c>
      <c r="F308" s="4">
        <v>2</v>
      </c>
      <c r="G308" s="4">
        <v>0</v>
      </c>
      <c r="Z308" s="4">
        <v>2</v>
      </c>
      <c r="AA308" s="16">
        <f t="shared" si="4"/>
        <v>0.83606557377049262</v>
      </c>
    </row>
    <row r="309" spans="1:27" x14ac:dyDescent="0.3">
      <c r="A309" s="10" t="s">
        <v>137</v>
      </c>
      <c r="B309" s="10" t="s">
        <v>126</v>
      </c>
      <c r="C309" s="3">
        <v>2</v>
      </c>
      <c r="D309" s="4">
        <v>0</v>
      </c>
      <c r="E309" s="4">
        <v>4</v>
      </c>
      <c r="F309" s="4">
        <v>0</v>
      </c>
      <c r="G309" s="4">
        <v>0</v>
      </c>
      <c r="Z309" s="4">
        <v>2</v>
      </c>
      <c r="AA309" s="16">
        <f t="shared" si="4"/>
        <v>0.83879781420765109</v>
      </c>
    </row>
    <row r="310" spans="1:27" x14ac:dyDescent="0.3">
      <c r="A310" s="10" t="s">
        <v>137</v>
      </c>
      <c r="B310" s="10" t="s">
        <v>127</v>
      </c>
      <c r="C310" s="3">
        <v>3</v>
      </c>
      <c r="D310" s="4">
        <v>0</v>
      </c>
      <c r="E310" s="4">
        <v>0</v>
      </c>
      <c r="F310" s="4">
        <v>2</v>
      </c>
      <c r="G310" s="4">
        <v>0</v>
      </c>
      <c r="Z310" s="4">
        <v>2</v>
      </c>
      <c r="AA310" s="16">
        <f t="shared" si="4"/>
        <v>0.84153005464480957</v>
      </c>
    </row>
    <row r="311" spans="1:27" x14ac:dyDescent="0.3">
      <c r="A311" s="10" t="s">
        <v>137</v>
      </c>
      <c r="B311" s="10" t="s">
        <v>121</v>
      </c>
      <c r="C311" s="3">
        <v>4</v>
      </c>
      <c r="D311" s="4">
        <v>0</v>
      </c>
      <c r="E311" s="4">
        <v>0</v>
      </c>
      <c r="F311" s="4">
        <v>0</v>
      </c>
      <c r="G311" s="4">
        <v>0</v>
      </c>
      <c r="Z311" s="4">
        <v>2</v>
      </c>
      <c r="AA311" s="16">
        <f t="shared" si="4"/>
        <v>0.84426229508196804</v>
      </c>
    </row>
    <row r="312" spans="1:27" x14ac:dyDescent="0.3">
      <c r="A312" s="10" t="s">
        <v>137</v>
      </c>
      <c r="B312" s="10" t="s">
        <v>122</v>
      </c>
      <c r="C312" s="3">
        <v>5</v>
      </c>
      <c r="D312" s="4">
        <v>0</v>
      </c>
      <c r="E312" s="4">
        <v>4</v>
      </c>
      <c r="F312" s="4">
        <v>4</v>
      </c>
      <c r="G312" s="4">
        <v>0</v>
      </c>
      <c r="Z312" s="4">
        <v>2</v>
      </c>
      <c r="AA312" s="16">
        <f t="shared" si="4"/>
        <v>0.84699453551912651</v>
      </c>
    </row>
    <row r="313" spans="1:27" x14ac:dyDescent="0.3">
      <c r="A313" s="10" t="s">
        <v>137</v>
      </c>
      <c r="B313" s="10" t="s">
        <v>123</v>
      </c>
      <c r="C313" s="3">
        <v>6</v>
      </c>
      <c r="D313" s="4">
        <v>3</v>
      </c>
      <c r="E313" s="4">
        <v>0</v>
      </c>
      <c r="F313" s="4">
        <v>0</v>
      </c>
      <c r="G313" s="4">
        <v>0</v>
      </c>
      <c r="Z313" s="4">
        <v>2</v>
      </c>
      <c r="AA313" s="16">
        <f t="shared" si="4"/>
        <v>0.84972677595628499</v>
      </c>
    </row>
    <row r="314" spans="1:27" x14ac:dyDescent="0.3">
      <c r="A314" s="10" t="s">
        <v>137</v>
      </c>
      <c r="B314" s="10" t="s">
        <v>124</v>
      </c>
      <c r="C314" s="3">
        <v>7</v>
      </c>
      <c r="D314" s="4">
        <v>2</v>
      </c>
      <c r="E314" s="4">
        <v>0</v>
      </c>
      <c r="F314" s="4">
        <v>0</v>
      </c>
      <c r="G314" s="4">
        <v>0</v>
      </c>
      <c r="Z314" s="4">
        <v>2</v>
      </c>
      <c r="AA314" s="16">
        <f t="shared" si="4"/>
        <v>0.85245901639344346</v>
      </c>
    </row>
    <row r="315" spans="1:27" x14ac:dyDescent="0.3">
      <c r="A315" s="10" t="s">
        <v>137</v>
      </c>
      <c r="B315" s="10" t="s">
        <v>125</v>
      </c>
      <c r="C315" s="3">
        <v>8</v>
      </c>
      <c r="D315" s="4">
        <v>3</v>
      </c>
      <c r="E315" s="4">
        <v>0</v>
      </c>
      <c r="F315" s="4">
        <v>0</v>
      </c>
      <c r="G315" s="4">
        <v>0</v>
      </c>
      <c r="Z315" s="4">
        <v>2</v>
      </c>
      <c r="AA315" s="16">
        <f t="shared" si="4"/>
        <v>0.85519125683060193</v>
      </c>
    </row>
    <row r="316" spans="1:27" x14ac:dyDescent="0.3">
      <c r="A316" s="10" t="s">
        <v>137</v>
      </c>
      <c r="B316" s="10" t="s">
        <v>126</v>
      </c>
      <c r="C316" s="3">
        <v>9</v>
      </c>
      <c r="D316" s="4">
        <v>0</v>
      </c>
      <c r="E316" s="4">
        <v>0</v>
      </c>
      <c r="F316" s="4">
        <v>2</v>
      </c>
      <c r="G316" s="4">
        <v>0</v>
      </c>
      <c r="Z316" s="4">
        <v>2</v>
      </c>
      <c r="AA316" s="16">
        <f t="shared" si="4"/>
        <v>0.8579234972677604</v>
      </c>
    </row>
    <row r="317" spans="1:27" x14ac:dyDescent="0.3">
      <c r="A317" s="10" t="s">
        <v>137</v>
      </c>
      <c r="B317" s="10" t="s">
        <v>127</v>
      </c>
      <c r="C317" s="3">
        <v>10</v>
      </c>
      <c r="D317" s="4">
        <v>0</v>
      </c>
      <c r="E317" s="4">
        <v>0</v>
      </c>
      <c r="F317" s="4">
        <v>2</v>
      </c>
      <c r="G317" s="4">
        <v>0</v>
      </c>
      <c r="Z317" s="4">
        <v>3</v>
      </c>
      <c r="AA317" s="16">
        <f t="shared" si="4"/>
        <v>0.86065573770491888</v>
      </c>
    </row>
    <row r="318" spans="1:27" x14ac:dyDescent="0.3">
      <c r="A318" s="10" t="s">
        <v>137</v>
      </c>
      <c r="B318" s="10" t="s">
        <v>121</v>
      </c>
      <c r="C318" s="3">
        <v>11</v>
      </c>
      <c r="D318" s="4">
        <v>0</v>
      </c>
      <c r="E318" s="4">
        <v>0</v>
      </c>
      <c r="F318" s="4">
        <v>0</v>
      </c>
      <c r="G318" s="4">
        <v>0</v>
      </c>
      <c r="Z318" s="4">
        <v>3</v>
      </c>
      <c r="AA318" s="16">
        <f t="shared" si="4"/>
        <v>0.86338797814207735</v>
      </c>
    </row>
    <row r="319" spans="1:27" x14ac:dyDescent="0.3">
      <c r="A319" s="10" t="s">
        <v>137</v>
      </c>
      <c r="B319" s="10" t="s">
        <v>122</v>
      </c>
      <c r="C319" s="3">
        <v>12</v>
      </c>
      <c r="D319" s="4">
        <v>0</v>
      </c>
      <c r="E319" s="4">
        <v>0</v>
      </c>
      <c r="F319" s="4">
        <v>2</v>
      </c>
      <c r="G319" s="4">
        <v>0</v>
      </c>
      <c r="Z319" s="4">
        <v>3</v>
      </c>
      <c r="AA319" s="16">
        <f t="shared" si="4"/>
        <v>0.86612021857923582</v>
      </c>
    </row>
    <row r="320" spans="1:27" x14ac:dyDescent="0.3">
      <c r="A320" s="10" t="s">
        <v>137</v>
      </c>
      <c r="B320" s="10" t="s">
        <v>123</v>
      </c>
      <c r="C320" s="3">
        <v>13</v>
      </c>
      <c r="D320" s="4">
        <v>0</v>
      </c>
      <c r="E320" s="4">
        <v>2</v>
      </c>
      <c r="F320" s="4">
        <v>0</v>
      </c>
      <c r="G320" s="4">
        <v>0</v>
      </c>
      <c r="Z320" s="4">
        <v>3</v>
      </c>
      <c r="AA320" s="16">
        <f t="shared" si="4"/>
        <v>0.8688524590163943</v>
      </c>
    </row>
    <row r="321" spans="1:27" x14ac:dyDescent="0.3">
      <c r="A321" s="10" t="s">
        <v>137</v>
      </c>
      <c r="B321" s="10" t="s">
        <v>124</v>
      </c>
      <c r="C321" s="3">
        <v>14</v>
      </c>
      <c r="D321" s="4">
        <v>4</v>
      </c>
      <c r="E321" s="4">
        <v>0</v>
      </c>
      <c r="F321" s="4">
        <v>2</v>
      </c>
      <c r="G321" s="4">
        <v>0</v>
      </c>
      <c r="Z321" s="4">
        <v>3</v>
      </c>
      <c r="AA321" s="16">
        <f t="shared" si="4"/>
        <v>0.87158469945355277</v>
      </c>
    </row>
    <row r="322" spans="1:27" x14ac:dyDescent="0.3">
      <c r="A322" s="10" t="s">
        <v>137</v>
      </c>
      <c r="B322" s="10" t="s">
        <v>125</v>
      </c>
      <c r="C322" s="3">
        <v>15</v>
      </c>
      <c r="D322" s="4">
        <v>0</v>
      </c>
      <c r="E322" s="4">
        <v>0</v>
      </c>
      <c r="F322" s="4">
        <v>4</v>
      </c>
      <c r="G322" s="4">
        <v>0</v>
      </c>
      <c r="Z322" s="4">
        <v>3</v>
      </c>
      <c r="AA322" s="16">
        <f t="shared" si="4"/>
        <v>0.87431693989071124</v>
      </c>
    </row>
    <row r="323" spans="1:27" x14ac:dyDescent="0.3">
      <c r="A323" s="10" t="s">
        <v>137</v>
      </c>
      <c r="B323" s="10" t="s">
        <v>126</v>
      </c>
      <c r="C323" s="3">
        <v>16</v>
      </c>
      <c r="D323" s="4">
        <v>0</v>
      </c>
      <c r="E323" s="4">
        <v>0</v>
      </c>
      <c r="F323" s="4">
        <v>2</v>
      </c>
      <c r="G323" s="4">
        <v>0</v>
      </c>
      <c r="Z323" s="4">
        <v>4</v>
      </c>
      <c r="AA323" s="16">
        <f t="shared" si="4"/>
        <v>0.87704918032786972</v>
      </c>
    </row>
    <row r="324" spans="1:27" x14ac:dyDescent="0.3">
      <c r="A324" s="10" t="s">
        <v>137</v>
      </c>
      <c r="B324" s="10" t="s">
        <v>127</v>
      </c>
      <c r="C324" s="3">
        <v>17</v>
      </c>
      <c r="D324" s="4">
        <v>0</v>
      </c>
      <c r="E324" s="4">
        <v>0</v>
      </c>
      <c r="F324" s="4">
        <v>2</v>
      </c>
      <c r="G324" s="4">
        <v>0</v>
      </c>
      <c r="Z324" s="4">
        <v>4</v>
      </c>
      <c r="AA324" s="16">
        <f t="shared" ref="AA324:AA368" si="5">AA323+1/366</f>
        <v>0.87978142076502819</v>
      </c>
    </row>
    <row r="325" spans="1:27" x14ac:dyDescent="0.3">
      <c r="A325" s="10" t="s">
        <v>137</v>
      </c>
      <c r="B325" s="10" t="s">
        <v>121</v>
      </c>
      <c r="C325" s="3">
        <v>18</v>
      </c>
      <c r="D325" s="4">
        <v>0</v>
      </c>
      <c r="E325" s="4">
        <v>0</v>
      </c>
      <c r="F325" s="4">
        <v>0</v>
      </c>
      <c r="G325" s="4">
        <v>0</v>
      </c>
      <c r="Z325" s="4">
        <v>4</v>
      </c>
      <c r="AA325" s="16">
        <f t="shared" si="5"/>
        <v>0.88251366120218666</v>
      </c>
    </row>
    <row r="326" spans="1:27" x14ac:dyDescent="0.3">
      <c r="A326" s="10" t="s">
        <v>137</v>
      </c>
      <c r="B326" s="10" t="s">
        <v>122</v>
      </c>
      <c r="C326" s="3">
        <v>19</v>
      </c>
      <c r="D326" s="4">
        <v>0</v>
      </c>
      <c r="E326" s="4">
        <v>2</v>
      </c>
      <c r="F326" s="4">
        <v>6</v>
      </c>
      <c r="G326" s="4">
        <v>0</v>
      </c>
      <c r="Z326" s="4">
        <v>4</v>
      </c>
      <c r="AA326" s="16">
        <f t="shared" si="5"/>
        <v>0.88524590163934513</v>
      </c>
    </row>
    <row r="327" spans="1:27" x14ac:dyDescent="0.3">
      <c r="A327" s="10" t="s">
        <v>137</v>
      </c>
      <c r="B327" s="10" t="s">
        <v>123</v>
      </c>
      <c r="C327" s="3">
        <v>20</v>
      </c>
      <c r="D327" s="4">
        <v>0</v>
      </c>
      <c r="E327" s="4">
        <v>0</v>
      </c>
      <c r="F327" s="4">
        <v>0</v>
      </c>
      <c r="G327" s="4">
        <v>0</v>
      </c>
      <c r="Z327" s="4">
        <v>4</v>
      </c>
      <c r="AA327" s="16">
        <f t="shared" si="5"/>
        <v>0.88797814207650361</v>
      </c>
    </row>
    <row r="328" spans="1:27" x14ac:dyDescent="0.3">
      <c r="A328" s="10" t="s">
        <v>137</v>
      </c>
      <c r="B328" s="10" t="s">
        <v>124</v>
      </c>
      <c r="C328" s="3">
        <v>21</v>
      </c>
      <c r="D328" s="4">
        <v>0</v>
      </c>
      <c r="E328" s="4">
        <v>0</v>
      </c>
      <c r="F328" s="4">
        <v>0</v>
      </c>
      <c r="G328" s="4">
        <v>0</v>
      </c>
      <c r="Z328" s="4">
        <v>4</v>
      </c>
      <c r="AA328" s="16">
        <f t="shared" si="5"/>
        <v>0.89071038251366208</v>
      </c>
    </row>
    <row r="329" spans="1:27" x14ac:dyDescent="0.3">
      <c r="A329" s="10" t="s">
        <v>137</v>
      </c>
      <c r="B329" s="10" t="s">
        <v>125</v>
      </c>
      <c r="C329" s="3">
        <v>22</v>
      </c>
      <c r="D329" s="4">
        <v>0</v>
      </c>
      <c r="E329" s="4">
        <v>0</v>
      </c>
      <c r="F329" s="4">
        <v>0</v>
      </c>
      <c r="G329" s="4">
        <v>6</v>
      </c>
      <c r="Z329" s="4">
        <v>4</v>
      </c>
      <c r="AA329" s="16">
        <f t="shared" si="5"/>
        <v>0.89344262295082055</v>
      </c>
    </row>
    <row r="330" spans="1:27" x14ac:dyDescent="0.3">
      <c r="A330" s="10" t="s">
        <v>137</v>
      </c>
      <c r="B330" s="10" t="s">
        <v>126</v>
      </c>
      <c r="C330" s="3">
        <v>23</v>
      </c>
      <c r="D330" s="4">
        <v>0</v>
      </c>
      <c r="E330" s="4">
        <v>0</v>
      </c>
      <c r="F330" s="4">
        <v>0</v>
      </c>
      <c r="G330" s="4">
        <v>0</v>
      </c>
      <c r="Z330" s="4">
        <v>4</v>
      </c>
      <c r="AA330" s="16">
        <f t="shared" si="5"/>
        <v>0.89617486338797903</v>
      </c>
    </row>
    <row r="331" spans="1:27" x14ac:dyDescent="0.3">
      <c r="A331" s="10" t="s">
        <v>137</v>
      </c>
      <c r="B331" s="10" t="s">
        <v>127</v>
      </c>
      <c r="C331" s="3">
        <v>24</v>
      </c>
      <c r="D331" s="4">
        <v>0</v>
      </c>
      <c r="E331" s="4">
        <v>2</v>
      </c>
      <c r="F331" s="4">
        <v>0</v>
      </c>
      <c r="G331" s="4">
        <v>0</v>
      </c>
      <c r="Z331" s="4">
        <v>4</v>
      </c>
      <c r="AA331" s="16">
        <f t="shared" si="5"/>
        <v>0.8989071038251375</v>
      </c>
    </row>
    <row r="332" spans="1:27" x14ac:dyDescent="0.3">
      <c r="A332" s="10" t="s">
        <v>137</v>
      </c>
      <c r="B332" s="10" t="s">
        <v>121</v>
      </c>
      <c r="C332" s="3">
        <v>25</v>
      </c>
      <c r="D332" s="4">
        <v>2</v>
      </c>
      <c r="E332" s="4">
        <v>0</v>
      </c>
      <c r="F332" s="4">
        <v>0</v>
      </c>
      <c r="G332" s="4">
        <v>0</v>
      </c>
      <c r="Z332" s="4">
        <v>4</v>
      </c>
      <c r="AA332" s="16">
        <f t="shared" si="5"/>
        <v>0.90163934426229597</v>
      </c>
    </row>
    <row r="333" spans="1:27" x14ac:dyDescent="0.3">
      <c r="A333" s="10" t="s">
        <v>137</v>
      </c>
      <c r="B333" s="10" t="s">
        <v>122</v>
      </c>
      <c r="C333" s="3">
        <v>26</v>
      </c>
      <c r="D333" s="4">
        <v>0</v>
      </c>
      <c r="E333" s="4">
        <v>0</v>
      </c>
      <c r="F333" s="4">
        <v>5</v>
      </c>
      <c r="G333" s="4">
        <v>0</v>
      </c>
      <c r="Z333" s="4">
        <v>4</v>
      </c>
      <c r="AA333" s="16">
        <f t="shared" si="5"/>
        <v>0.90437158469945444</v>
      </c>
    </row>
    <row r="334" spans="1:27" x14ac:dyDescent="0.3">
      <c r="A334" s="10" t="s">
        <v>137</v>
      </c>
      <c r="B334" s="10" t="s">
        <v>123</v>
      </c>
      <c r="C334" s="3">
        <v>27</v>
      </c>
      <c r="D334" s="4">
        <v>0</v>
      </c>
      <c r="E334" s="4">
        <v>0</v>
      </c>
      <c r="F334" s="4">
        <v>0</v>
      </c>
      <c r="G334" s="4">
        <v>0</v>
      </c>
      <c r="Z334" s="4">
        <v>4</v>
      </c>
      <c r="AA334" s="16">
        <f t="shared" si="5"/>
        <v>0.90710382513661292</v>
      </c>
    </row>
    <row r="335" spans="1:27" x14ac:dyDescent="0.3">
      <c r="A335" s="10" t="s">
        <v>137</v>
      </c>
      <c r="B335" s="10" t="s">
        <v>124</v>
      </c>
      <c r="C335" s="3">
        <v>28</v>
      </c>
      <c r="D335" s="4">
        <v>0</v>
      </c>
      <c r="E335" s="4">
        <v>0</v>
      </c>
      <c r="F335" s="4">
        <v>2</v>
      </c>
      <c r="G335" s="4">
        <v>0</v>
      </c>
      <c r="Z335" s="4">
        <v>4</v>
      </c>
      <c r="AA335" s="16">
        <f t="shared" si="5"/>
        <v>0.90983606557377139</v>
      </c>
    </row>
    <row r="336" spans="1:27" x14ac:dyDescent="0.3">
      <c r="A336" s="10" t="s">
        <v>137</v>
      </c>
      <c r="B336" s="10" t="s">
        <v>125</v>
      </c>
      <c r="C336" s="3">
        <v>29</v>
      </c>
      <c r="D336" s="4">
        <v>0</v>
      </c>
      <c r="E336" s="4">
        <v>0</v>
      </c>
      <c r="F336" s="4">
        <v>0</v>
      </c>
      <c r="G336" s="4">
        <v>0</v>
      </c>
      <c r="Z336" s="4">
        <v>4</v>
      </c>
      <c r="AA336" s="16">
        <f t="shared" si="5"/>
        <v>0.91256830601092986</v>
      </c>
    </row>
    <row r="337" spans="1:27" x14ac:dyDescent="0.3">
      <c r="A337" s="10" t="s">
        <v>137</v>
      </c>
      <c r="B337" s="10" t="s">
        <v>126</v>
      </c>
      <c r="C337" s="3">
        <v>30</v>
      </c>
      <c r="D337" s="4">
        <v>0</v>
      </c>
      <c r="E337" s="4">
        <v>0</v>
      </c>
      <c r="F337" s="4">
        <v>0</v>
      </c>
      <c r="G337" s="4">
        <v>0</v>
      </c>
      <c r="Z337" s="4">
        <v>4</v>
      </c>
      <c r="AA337" s="16">
        <f t="shared" si="5"/>
        <v>0.91530054644808834</v>
      </c>
    </row>
    <row r="338" spans="1:27" x14ac:dyDescent="0.3">
      <c r="A338" s="10" t="s">
        <v>138</v>
      </c>
      <c r="B338" s="10" t="s">
        <v>127</v>
      </c>
      <c r="C338" s="3">
        <v>1</v>
      </c>
      <c r="D338" s="4">
        <v>0</v>
      </c>
      <c r="E338" s="4">
        <v>0</v>
      </c>
      <c r="F338" s="4">
        <v>2</v>
      </c>
      <c r="G338" s="4">
        <v>0</v>
      </c>
      <c r="Z338" s="4">
        <v>4</v>
      </c>
      <c r="AA338" s="16">
        <f t="shared" si="5"/>
        <v>0.91803278688524681</v>
      </c>
    </row>
    <row r="339" spans="1:27" x14ac:dyDescent="0.3">
      <c r="A339" s="10" t="s">
        <v>138</v>
      </c>
      <c r="B339" s="10" t="s">
        <v>121</v>
      </c>
      <c r="C339" s="3">
        <v>2</v>
      </c>
      <c r="D339" s="4">
        <v>0</v>
      </c>
      <c r="E339" s="4">
        <v>0</v>
      </c>
      <c r="F339" s="4">
        <v>0</v>
      </c>
      <c r="G339" s="4">
        <v>0</v>
      </c>
      <c r="Z339" s="4">
        <v>4</v>
      </c>
      <c r="AA339" s="16">
        <f t="shared" si="5"/>
        <v>0.92076502732240528</v>
      </c>
    </row>
    <row r="340" spans="1:27" x14ac:dyDescent="0.3">
      <c r="A340" s="10" t="s">
        <v>138</v>
      </c>
      <c r="B340" s="10" t="s">
        <v>122</v>
      </c>
      <c r="C340" s="3">
        <v>3</v>
      </c>
      <c r="D340" s="4">
        <v>0</v>
      </c>
      <c r="E340" s="4">
        <v>8</v>
      </c>
      <c r="F340" s="4">
        <v>2</v>
      </c>
      <c r="G340" s="4">
        <v>0</v>
      </c>
      <c r="Z340" s="4">
        <v>5</v>
      </c>
      <c r="AA340" s="16">
        <f t="shared" si="5"/>
        <v>0.92349726775956376</v>
      </c>
    </row>
    <row r="341" spans="1:27" x14ac:dyDescent="0.3">
      <c r="A341" s="10" t="s">
        <v>138</v>
      </c>
      <c r="B341" s="10" t="s">
        <v>123</v>
      </c>
      <c r="C341" s="3">
        <v>4</v>
      </c>
      <c r="D341" s="4">
        <v>0</v>
      </c>
      <c r="E341" s="4">
        <v>2</v>
      </c>
      <c r="F341" s="4">
        <v>0</v>
      </c>
      <c r="G341" s="4">
        <v>0</v>
      </c>
      <c r="Z341" s="4">
        <v>5</v>
      </c>
      <c r="AA341" s="16">
        <f t="shared" si="5"/>
        <v>0.92622950819672223</v>
      </c>
    </row>
    <row r="342" spans="1:27" x14ac:dyDescent="0.3">
      <c r="A342" s="10" t="s">
        <v>138</v>
      </c>
      <c r="B342" s="10" t="s">
        <v>124</v>
      </c>
      <c r="C342" s="3">
        <v>5</v>
      </c>
      <c r="D342" s="4">
        <v>0</v>
      </c>
      <c r="E342" s="4">
        <v>0</v>
      </c>
      <c r="F342" s="4">
        <v>5</v>
      </c>
      <c r="G342" s="4">
        <v>0</v>
      </c>
      <c r="Z342" s="4">
        <v>5</v>
      </c>
      <c r="AA342" s="16">
        <f t="shared" si="5"/>
        <v>0.9289617486338807</v>
      </c>
    </row>
    <row r="343" spans="1:27" x14ac:dyDescent="0.3">
      <c r="A343" s="10" t="s">
        <v>138</v>
      </c>
      <c r="B343" s="10" t="s">
        <v>125</v>
      </c>
      <c r="C343" s="3">
        <v>6</v>
      </c>
      <c r="D343" s="4">
        <v>0</v>
      </c>
      <c r="E343" s="4">
        <v>2</v>
      </c>
      <c r="F343" s="4">
        <v>0</v>
      </c>
      <c r="G343" s="4">
        <v>0</v>
      </c>
      <c r="K343">
        <f ca="1">RAND()</f>
        <v>0.74628227951469706</v>
      </c>
      <c r="P343">
        <v>0</v>
      </c>
      <c r="Q343">
        <f>POISSON(P343,$D$369,1)</f>
        <v>0.28146151273115239</v>
      </c>
      <c r="Z343" s="4">
        <v>6</v>
      </c>
      <c r="AA343" s="16">
        <f t="shared" si="5"/>
        <v>0.93169398907103917</v>
      </c>
    </row>
    <row r="344" spans="1:27" x14ac:dyDescent="0.3">
      <c r="A344" s="10" t="s">
        <v>138</v>
      </c>
      <c r="B344" s="10" t="s">
        <v>126</v>
      </c>
      <c r="C344" s="3">
        <v>7</v>
      </c>
      <c r="D344" s="4">
        <v>18</v>
      </c>
      <c r="E344" s="4">
        <v>0</v>
      </c>
      <c r="F344" s="4">
        <v>2</v>
      </c>
      <c r="G344" s="4">
        <v>0</v>
      </c>
      <c r="K344">
        <f t="shared" ref="K344:K356" ca="1" si="6">RAND()</f>
        <v>0.96379573368161231</v>
      </c>
      <c r="P344">
        <v>1</v>
      </c>
      <c r="Q344">
        <f t="shared" ref="Q344:Q366" si="7">POISSON(P344,$D$369,1)</f>
        <v>0.6382870370679139</v>
      </c>
      <c r="Z344" s="4">
        <v>6</v>
      </c>
      <c r="AA344" s="16">
        <f t="shared" si="5"/>
        <v>0.93442622950819765</v>
      </c>
    </row>
    <row r="345" spans="1:27" x14ac:dyDescent="0.3">
      <c r="A345" s="10" t="s">
        <v>138</v>
      </c>
      <c r="B345" s="10" t="s">
        <v>127</v>
      </c>
      <c r="C345" s="3">
        <v>8</v>
      </c>
      <c r="D345" s="4">
        <v>2</v>
      </c>
      <c r="E345" s="4">
        <v>0</v>
      </c>
      <c r="F345" s="4">
        <v>0</v>
      </c>
      <c r="G345" s="4">
        <v>0</v>
      </c>
      <c r="K345">
        <f t="shared" ca="1" si="6"/>
        <v>0.20187343400458913</v>
      </c>
      <c r="P345">
        <v>2</v>
      </c>
      <c r="Q345">
        <f t="shared" si="7"/>
        <v>0.86447152243985026</v>
      </c>
      <c r="Z345" s="4">
        <v>6</v>
      </c>
      <c r="AA345" s="16">
        <f t="shared" si="5"/>
        <v>0.93715846994535612</v>
      </c>
    </row>
    <row r="346" spans="1:27" x14ac:dyDescent="0.3">
      <c r="A346" s="10" t="s">
        <v>138</v>
      </c>
      <c r="B346" s="10" t="s">
        <v>121</v>
      </c>
      <c r="C346" s="3">
        <v>9</v>
      </c>
      <c r="D346" s="4">
        <v>0</v>
      </c>
      <c r="E346" s="4">
        <v>0</v>
      </c>
      <c r="F346" s="4">
        <v>0</v>
      </c>
      <c r="G346" s="4">
        <v>0</v>
      </c>
      <c r="K346">
        <f t="shared" ca="1" si="6"/>
        <v>0.17134750985680891</v>
      </c>
      <c r="P346">
        <v>3</v>
      </c>
      <c r="Q346">
        <f t="shared" si="7"/>
        <v>0.96005403720540428</v>
      </c>
      <c r="Z346" s="4">
        <v>6</v>
      </c>
      <c r="AA346" s="16">
        <f t="shared" si="5"/>
        <v>0.93989071038251459</v>
      </c>
    </row>
    <row r="347" spans="1:27" x14ac:dyDescent="0.3">
      <c r="A347" s="10" t="s">
        <v>138</v>
      </c>
      <c r="B347" s="10" t="s">
        <v>122</v>
      </c>
      <c r="C347" s="3">
        <v>10</v>
      </c>
      <c r="D347" s="4">
        <v>1</v>
      </c>
      <c r="E347" s="4">
        <v>2</v>
      </c>
      <c r="F347" s="4">
        <v>4</v>
      </c>
      <c r="G347" s="4">
        <v>2</v>
      </c>
      <c r="K347">
        <f t="shared" ca="1" si="6"/>
        <v>0.38231659963484077</v>
      </c>
      <c r="P347">
        <v>4</v>
      </c>
      <c r="Q347">
        <f t="shared" si="7"/>
        <v>0.99034794898902256</v>
      </c>
      <c r="Z347" s="4">
        <v>6</v>
      </c>
      <c r="AA347" s="16">
        <f t="shared" si="5"/>
        <v>0.94262295081967307</v>
      </c>
    </row>
    <row r="348" spans="1:27" x14ac:dyDescent="0.3">
      <c r="A348" s="10" t="s">
        <v>138</v>
      </c>
      <c r="B348" s="10" t="s">
        <v>123</v>
      </c>
      <c r="C348" s="3">
        <v>11</v>
      </c>
      <c r="D348" s="4">
        <v>0</v>
      </c>
      <c r="E348" s="4">
        <v>0</v>
      </c>
      <c r="F348" s="4">
        <v>0</v>
      </c>
      <c r="G348" s="4">
        <v>0</v>
      </c>
      <c r="K348">
        <f t="shared" ca="1" si="6"/>
        <v>0.82487634705464086</v>
      </c>
      <c r="P348">
        <v>5</v>
      </c>
      <c r="Q348">
        <f t="shared" si="7"/>
        <v>0.99802902826093454</v>
      </c>
      <c r="Z348" s="4">
        <v>6</v>
      </c>
      <c r="AA348" s="16">
        <f t="shared" si="5"/>
        <v>0.94535519125683154</v>
      </c>
    </row>
    <row r="349" spans="1:27" x14ac:dyDescent="0.3">
      <c r="A349" s="10" t="s">
        <v>138</v>
      </c>
      <c r="B349" s="10" t="s">
        <v>124</v>
      </c>
      <c r="C349" s="3">
        <v>12</v>
      </c>
      <c r="D349" s="4">
        <v>2</v>
      </c>
      <c r="E349" s="4">
        <v>0</v>
      </c>
      <c r="F349" s="4">
        <v>4</v>
      </c>
      <c r="G349" s="4">
        <v>0</v>
      </c>
      <c r="K349">
        <f t="shared" ca="1" si="6"/>
        <v>6.7752966109766111E-2</v>
      </c>
      <c r="P349">
        <v>6</v>
      </c>
      <c r="Q349">
        <f t="shared" si="7"/>
        <v>0.99965198854425297</v>
      </c>
      <c r="Z349" s="4">
        <v>6</v>
      </c>
      <c r="AA349" s="16">
        <f t="shared" si="5"/>
        <v>0.94808743169399001</v>
      </c>
    </row>
    <row r="350" spans="1:27" x14ac:dyDescent="0.3">
      <c r="A350" s="10" t="s">
        <v>138</v>
      </c>
      <c r="B350" s="10" t="s">
        <v>125</v>
      </c>
      <c r="C350" s="3">
        <v>13</v>
      </c>
      <c r="D350" s="4">
        <v>2</v>
      </c>
      <c r="E350" s="4">
        <v>2</v>
      </c>
      <c r="F350" s="4">
        <v>0</v>
      </c>
      <c r="G350" s="4">
        <v>0</v>
      </c>
      <c r="K350">
        <f t="shared" ca="1" si="6"/>
        <v>0.54024827995503033</v>
      </c>
      <c r="P350">
        <v>7</v>
      </c>
      <c r="Q350">
        <f t="shared" si="7"/>
        <v>0.99994592046129416</v>
      </c>
      <c r="Z350" s="4">
        <v>6</v>
      </c>
      <c r="AA350" s="16">
        <f t="shared" si="5"/>
        <v>0.95081967213114849</v>
      </c>
    </row>
    <row r="351" spans="1:27" x14ac:dyDescent="0.3">
      <c r="A351" s="10" t="s">
        <v>138</v>
      </c>
      <c r="B351" s="10" t="s">
        <v>126</v>
      </c>
      <c r="C351" s="3">
        <v>14</v>
      </c>
      <c r="D351" s="4">
        <v>0</v>
      </c>
      <c r="E351" s="4">
        <v>0</v>
      </c>
      <c r="F351" s="4">
        <v>0</v>
      </c>
      <c r="G351" s="4">
        <v>0</v>
      </c>
      <c r="K351">
        <f t="shared" ca="1" si="6"/>
        <v>0.73968243712038884</v>
      </c>
      <c r="P351">
        <v>8</v>
      </c>
      <c r="Q351">
        <f t="shared" si="7"/>
        <v>0.99999249983612581</v>
      </c>
      <c r="Z351" s="4">
        <v>6</v>
      </c>
      <c r="AA351" s="16">
        <f t="shared" si="5"/>
        <v>0.95355191256830696</v>
      </c>
    </row>
    <row r="352" spans="1:27" x14ac:dyDescent="0.3">
      <c r="A352" s="10" t="s">
        <v>138</v>
      </c>
      <c r="B352" s="10" t="s">
        <v>127</v>
      </c>
      <c r="C352" s="3">
        <v>15</v>
      </c>
      <c r="D352" s="4">
        <v>0</v>
      </c>
      <c r="E352" s="4">
        <v>0</v>
      </c>
      <c r="F352" s="4">
        <v>0</v>
      </c>
      <c r="G352" s="4">
        <v>0</v>
      </c>
      <c r="K352">
        <f t="shared" ca="1" si="6"/>
        <v>2.4403523295093765E-2</v>
      </c>
      <c r="P352">
        <v>9</v>
      </c>
      <c r="Q352">
        <f t="shared" si="7"/>
        <v>0.99999906110811188</v>
      </c>
      <c r="Z352" s="4">
        <v>6</v>
      </c>
      <c r="AA352" s="16">
        <f t="shared" si="5"/>
        <v>0.95628415300546543</v>
      </c>
    </row>
    <row r="353" spans="1:27" x14ac:dyDescent="0.3">
      <c r="A353" s="10" t="s">
        <v>138</v>
      </c>
      <c r="B353" s="10" t="s">
        <v>121</v>
      </c>
      <c r="C353" s="3">
        <v>16</v>
      </c>
      <c r="D353" s="4">
        <v>0</v>
      </c>
      <c r="E353" s="4">
        <v>0</v>
      </c>
      <c r="F353" s="4">
        <v>0</v>
      </c>
      <c r="G353" s="4">
        <v>4</v>
      </c>
      <c r="K353">
        <f t="shared" ca="1" si="6"/>
        <v>0.34377413410674051</v>
      </c>
      <c r="P353">
        <v>10</v>
      </c>
      <c r="Q353">
        <f t="shared" si="7"/>
        <v>0.99999989291964231</v>
      </c>
      <c r="Z353" s="4">
        <v>7</v>
      </c>
      <c r="AA353" s="16">
        <f t="shared" si="5"/>
        <v>0.9590163934426239</v>
      </c>
    </row>
    <row r="354" spans="1:27" x14ac:dyDescent="0.3">
      <c r="A354" s="10" t="s">
        <v>138</v>
      </c>
      <c r="B354" s="10" t="s">
        <v>122</v>
      </c>
      <c r="C354" s="3">
        <v>17</v>
      </c>
      <c r="D354" s="4">
        <v>0</v>
      </c>
      <c r="E354" s="4">
        <v>4</v>
      </c>
      <c r="F354" s="4">
        <v>7</v>
      </c>
      <c r="G354" s="4">
        <v>0</v>
      </c>
      <c r="K354">
        <f t="shared" ca="1" si="6"/>
        <v>0.21405259919304676</v>
      </c>
      <c r="P354">
        <v>11</v>
      </c>
      <c r="Q354">
        <f t="shared" si="7"/>
        <v>0.99999998878664442</v>
      </c>
      <c r="Z354" s="4">
        <v>7</v>
      </c>
      <c r="AA354" s="16">
        <f t="shared" si="5"/>
        <v>0.96174863387978238</v>
      </c>
    </row>
    <row r="355" spans="1:27" x14ac:dyDescent="0.3">
      <c r="A355" s="10" t="s">
        <v>138</v>
      </c>
      <c r="B355" s="10" t="s">
        <v>123</v>
      </c>
      <c r="C355" s="3">
        <v>18</v>
      </c>
      <c r="D355" s="4">
        <v>2</v>
      </c>
      <c r="E355" s="4">
        <v>0</v>
      </c>
      <c r="F355" s="4">
        <v>2</v>
      </c>
      <c r="G355" s="4">
        <v>6</v>
      </c>
      <c r="K355">
        <f t="shared" ca="1" si="6"/>
        <v>0.95823123235195529</v>
      </c>
      <c r="P355">
        <v>12</v>
      </c>
      <c r="Q355">
        <f t="shared" si="7"/>
        <v>0.99999999891467006</v>
      </c>
      <c r="Z355" s="4">
        <v>8</v>
      </c>
      <c r="AA355" s="16">
        <f t="shared" si="5"/>
        <v>0.96448087431694085</v>
      </c>
    </row>
    <row r="356" spans="1:27" x14ac:dyDescent="0.3">
      <c r="A356" s="10" t="s">
        <v>138</v>
      </c>
      <c r="B356" s="10" t="s">
        <v>124</v>
      </c>
      <c r="C356" s="3">
        <v>19</v>
      </c>
      <c r="D356" s="4">
        <v>0</v>
      </c>
      <c r="E356" s="4">
        <v>0</v>
      </c>
      <c r="F356" s="4">
        <v>0</v>
      </c>
      <c r="G356" s="4">
        <v>0</v>
      </c>
      <c r="K356">
        <f t="shared" ca="1" si="6"/>
        <v>0.98637629077668909</v>
      </c>
      <c r="P356">
        <v>13</v>
      </c>
      <c r="Q356">
        <f t="shared" si="7"/>
        <v>0.99999999990235477</v>
      </c>
      <c r="Z356" s="4">
        <v>8</v>
      </c>
      <c r="AA356" s="16">
        <f t="shared" si="5"/>
        <v>0.96721311475409932</v>
      </c>
    </row>
    <row r="357" spans="1:27" x14ac:dyDescent="0.3">
      <c r="A357" s="10" t="s">
        <v>138</v>
      </c>
      <c r="B357" s="10" t="s">
        <v>125</v>
      </c>
      <c r="C357" s="3">
        <v>20</v>
      </c>
      <c r="D357" s="4">
        <v>2</v>
      </c>
      <c r="E357" s="4">
        <v>0</v>
      </c>
      <c r="F357" s="4">
        <v>2</v>
      </c>
      <c r="G357" s="4">
        <v>0</v>
      </c>
      <c r="P357">
        <v>14</v>
      </c>
      <c r="Q357">
        <f t="shared" si="7"/>
        <v>0.9999999999917939</v>
      </c>
      <c r="Z357" s="4">
        <v>8</v>
      </c>
      <c r="AA357" s="16">
        <f t="shared" si="5"/>
        <v>0.9699453551912578</v>
      </c>
    </row>
    <row r="358" spans="1:27" x14ac:dyDescent="0.3">
      <c r="A358" s="10" t="s">
        <v>138</v>
      </c>
      <c r="B358" s="10" t="s">
        <v>126</v>
      </c>
      <c r="C358" s="3">
        <v>21</v>
      </c>
      <c r="D358" s="4">
        <v>0</v>
      </c>
      <c r="E358" s="4">
        <v>0</v>
      </c>
      <c r="F358" s="4">
        <v>0</v>
      </c>
      <c r="G358" s="4">
        <v>0</v>
      </c>
      <c r="P358">
        <v>15</v>
      </c>
      <c r="Q358">
        <f t="shared" si="7"/>
        <v>0.99999999999935296</v>
      </c>
      <c r="Z358" s="4">
        <v>8</v>
      </c>
      <c r="AA358" s="16">
        <f t="shared" si="5"/>
        <v>0.97267759562841627</v>
      </c>
    </row>
    <row r="359" spans="1:27" x14ac:dyDescent="0.3">
      <c r="A359" s="10" t="s">
        <v>138</v>
      </c>
      <c r="B359" s="10" t="s">
        <v>127</v>
      </c>
      <c r="C359" s="3">
        <v>22</v>
      </c>
      <c r="D359" s="4">
        <v>0</v>
      </c>
      <c r="E359" s="4">
        <v>0</v>
      </c>
      <c r="F359" s="4">
        <v>0</v>
      </c>
      <c r="G359" s="4">
        <v>0</v>
      </c>
      <c r="P359">
        <v>16</v>
      </c>
      <c r="Q359">
        <f t="shared" si="7"/>
        <v>0.99999999999995204</v>
      </c>
      <c r="Z359" s="4">
        <v>8</v>
      </c>
      <c r="AA359" s="16">
        <f t="shared" si="5"/>
        <v>0.97540983606557474</v>
      </c>
    </row>
    <row r="360" spans="1:27" x14ac:dyDescent="0.3">
      <c r="A360" s="10" t="s">
        <v>138</v>
      </c>
      <c r="B360" s="10" t="s">
        <v>121</v>
      </c>
      <c r="C360" s="3">
        <v>23</v>
      </c>
      <c r="D360" s="4">
        <v>0</v>
      </c>
      <c r="E360" s="4">
        <v>0</v>
      </c>
      <c r="F360" s="4">
        <v>0</v>
      </c>
      <c r="G360" s="4">
        <v>0</v>
      </c>
      <c r="P360">
        <v>17</v>
      </c>
      <c r="Q360">
        <f t="shared" si="7"/>
        <v>0.99999999999999667</v>
      </c>
      <c r="Z360" s="4">
        <v>9</v>
      </c>
      <c r="AA360" s="16">
        <f t="shared" si="5"/>
        <v>0.97814207650273322</v>
      </c>
    </row>
    <row r="361" spans="1:27" x14ac:dyDescent="0.3">
      <c r="A361" s="10" t="s">
        <v>138</v>
      </c>
      <c r="B361" s="10" t="s">
        <v>122</v>
      </c>
      <c r="C361" s="3">
        <v>24</v>
      </c>
      <c r="D361" s="4">
        <v>8</v>
      </c>
      <c r="E361" s="4">
        <v>2</v>
      </c>
      <c r="F361" s="4">
        <v>0</v>
      </c>
      <c r="G361" s="4">
        <v>0</v>
      </c>
      <c r="P361">
        <v>18</v>
      </c>
      <c r="Q361">
        <f t="shared" si="7"/>
        <v>0.99999999999999978</v>
      </c>
      <c r="Z361" s="4">
        <v>11</v>
      </c>
      <c r="AA361" s="16">
        <f t="shared" si="5"/>
        <v>0.98087431693989169</v>
      </c>
    </row>
    <row r="362" spans="1:27" x14ac:dyDescent="0.3">
      <c r="A362" s="10" t="s">
        <v>138</v>
      </c>
      <c r="B362" s="10" t="s">
        <v>123</v>
      </c>
      <c r="C362" s="3">
        <v>25</v>
      </c>
      <c r="D362" s="4">
        <v>0</v>
      </c>
      <c r="E362" s="4">
        <v>0</v>
      </c>
      <c r="F362" s="4">
        <v>0</v>
      </c>
      <c r="G362" s="4">
        <v>0</v>
      </c>
      <c r="P362">
        <v>19</v>
      </c>
      <c r="Q362">
        <f t="shared" si="7"/>
        <v>1</v>
      </c>
      <c r="Z362" s="4">
        <v>11</v>
      </c>
      <c r="AA362" s="16">
        <f t="shared" si="5"/>
        <v>0.98360655737705016</v>
      </c>
    </row>
    <row r="363" spans="1:27" x14ac:dyDescent="0.3">
      <c r="A363" s="10" t="s">
        <v>138</v>
      </c>
      <c r="B363" s="10" t="s">
        <v>124</v>
      </c>
      <c r="C363" s="3">
        <v>26</v>
      </c>
      <c r="D363" s="4">
        <v>0</v>
      </c>
      <c r="E363" s="4">
        <v>6</v>
      </c>
      <c r="F363" s="4">
        <v>0</v>
      </c>
      <c r="G363" s="4">
        <v>12</v>
      </c>
      <c r="P363">
        <v>20</v>
      </c>
      <c r="Q363">
        <f t="shared" si="7"/>
        <v>1</v>
      </c>
      <c r="Z363" s="4">
        <v>12</v>
      </c>
      <c r="AA363" s="16">
        <f t="shared" si="5"/>
        <v>0.98633879781420863</v>
      </c>
    </row>
    <row r="364" spans="1:27" x14ac:dyDescent="0.3">
      <c r="A364" s="10" t="s">
        <v>138</v>
      </c>
      <c r="B364" s="10" t="s">
        <v>125</v>
      </c>
      <c r="C364" s="3">
        <v>27</v>
      </c>
      <c r="D364" s="4">
        <v>2</v>
      </c>
      <c r="E364" s="4">
        <v>0</v>
      </c>
      <c r="F364" s="4">
        <v>0</v>
      </c>
      <c r="G364" s="4">
        <v>0</v>
      </c>
      <c r="P364">
        <v>21</v>
      </c>
      <c r="Q364">
        <f t="shared" si="7"/>
        <v>1</v>
      </c>
      <c r="Z364" s="4">
        <v>12</v>
      </c>
      <c r="AA364" s="16">
        <f t="shared" si="5"/>
        <v>0.98907103825136711</v>
      </c>
    </row>
    <row r="365" spans="1:27" x14ac:dyDescent="0.3">
      <c r="A365" s="10" t="s">
        <v>138</v>
      </c>
      <c r="B365" s="10" t="s">
        <v>126</v>
      </c>
      <c r="C365" s="3">
        <v>28</v>
      </c>
      <c r="D365" s="4">
        <v>0</v>
      </c>
      <c r="E365" s="4">
        <v>2</v>
      </c>
      <c r="F365" s="4">
        <v>0</v>
      </c>
      <c r="G365" s="4">
        <v>0</v>
      </c>
      <c r="P365">
        <v>22</v>
      </c>
      <c r="Q365">
        <f t="shared" si="7"/>
        <v>1</v>
      </c>
      <c r="Z365" s="4">
        <v>12</v>
      </c>
      <c r="AA365" s="16">
        <f t="shared" si="5"/>
        <v>0.99180327868852558</v>
      </c>
    </row>
    <row r="366" spans="1:27" x14ac:dyDescent="0.3">
      <c r="A366" s="10" t="s">
        <v>138</v>
      </c>
      <c r="B366" s="10" t="s">
        <v>127</v>
      </c>
      <c r="C366" s="3">
        <v>29</v>
      </c>
      <c r="D366" s="4">
        <v>8</v>
      </c>
      <c r="E366" s="4">
        <v>0</v>
      </c>
      <c r="F366" s="4">
        <v>0</v>
      </c>
      <c r="G366" s="4">
        <v>0</v>
      </c>
      <c r="P366">
        <v>23</v>
      </c>
      <c r="Q366">
        <f t="shared" si="7"/>
        <v>1</v>
      </c>
      <c r="Z366" s="4">
        <v>15</v>
      </c>
      <c r="AA366" s="16">
        <f t="shared" si="5"/>
        <v>0.99453551912568405</v>
      </c>
    </row>
    <row r="367" spans="1:27" x14ac:dyDescent="0.3">
      <c r="A367" s="10" t="s">
        <v>138</v>
      </c>
      <c r="B367" s="10" t="s">
        <v>121</v>
      </c>
      <c r="C367" s="3">
        <v>30</v>
      </c>
      <c r="D367" s="4">
        <v>0</v>
      </c>
      <c r="E367" s="4">
        <v>0</v>
      </c>
      <c r="F367" s="4">
        <v>0</v>
      </c>
      <c r="G367" s="4">
        <v>0</v>
      </c>
      <c r="Z367" s="4">
        <v>15</v>
      </c>
      <c r="AA367" s="16">
        <f t="shared" si="5"/>
        <v>0.99726775956284253</v>
      </c>
    </row>
    <row r="368" spans="1:27" x14ac:dyDescent="0.3">
      <c r="A368" s="10" t="s">
        <v>138</v>
      </c>
      <c r="B368" s="10" t="s">
        <v>122</v>
      </c>
      <c r="C368" s="3">
        <v>31</v>
      </c>
      <c r="D368" s="4">
        <v>0</v>
      </c>
      <c r="E368" s="4">
        <v>2</v>
      </c>
      <c r="F368" s="4">
        <v>0</v>
      </c>
      <c r="G368" s="4">
        <v>4</v>
      </c>
      <c r="Z368" s="4">
        <v>18</v>
      </c>
      <c r="AA368" s="16">
        <f t="shared" si="5"/>
        <v>1.0000000000000009</v>
      </c>
    </row>
    <row r="369" spans="4:4" x14ac:dyDescent="0.3">
      <c r="D369" s="4">
        <f>AVERAGE(D3:D368)</f>
        <v>1.2677595628415301</v>
      </c>
    </row>
  </sheetData>
  <sortState ref="Z4:Z368">
    <sortCondition ref="Z4:Z368"/>
  </sortState>
  <phoneticPr fontId="2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="85" zoomScaleNormal="85" workbookViewId="0"/>
  </sheetViews>
  <sheetFormatPr defaultRowHeight="16.5" x14ac:dyDescent="0.3"/>
  <cols>
    <col min="4" max="4" width="9.625" customWidth="1"/>
  </cols>
  <sheetData>
    <row r="1" spans="1:15" x14ac:dyDescent="0.3">
      <c r="A1" t="s">
        <v>148</v>
      </c>
      <c r="K1" t="s">
        <v>160</v>
      </c>
    </row>
    <row r="2" spans="1:15" x14ac:dyDescent="0.3">
      <c r="D2" t="s">
        <v>144</v>
      </c>
      <c r="G2">
        <f>AVERAGE(B3:B25)</f>
        <v>4800.869565217391</v>
      </c>
      <c r="K2" t="s">
        <v>170</v>
      </c>
      <c r="L2">
        <v>5300</v>
      </c>
    </row>
    <row r="3" spans="1:15" x14ac:dyDescent="0.3">
      <c r="A3" t="s">
        <v>270</v>
      </c>
      <c r="B3">
        <v>5347</v>
      </c>
      <c r="D3" t="s">
        <v>145</v>
      </c>
      <c r="H3">
        <f>STDEVP(B3:B25)</f>
        <v>1013.7930628541089</v>
      </c>
      <c r="K3" t="s">
        <v>162</v>
      </c>
      <c r="L3">
        <f>(L2-H8)/I9</f>
        <v>0.88774669289841501</v>
      </c>
    </row>
    <row r="4" spans="1:15" x14ac:dyDescent="0.3">
      <c r="A4" t="s">
        <v>271</v>
      </c>
      <c r="B4">
        <v>6166</v>
      </c>
      <c r="D4" t="s">
        <v>146</v>
      </c>
      <c r="G4">
        <f>G2/4.33</f>
        <v>1108.7458580178732</v>
      </c>
      <c r="K4" t="s">
        <v>171</v>
      </c>
      <c r="L4">
        <v>0.1042</v>
      </c>
    </row>
    <row r="5" spans="1:15" x14ac:dyDescent="0.3">
      <c r="A5" t="s">
        <v>272</v>
      </c>
      <c r="B5">
        <v>6408</v>
      </c>
      <c r="D5" t="s">
        <v>147</v>
      </c>
      <c r="H5">
        <f>H3/SQRT(4.33)</f>
        <v>487.19785432503511</v>
      </c>
      <c r="K5" t="s">
        <v>164</v>
      </c>
      <c r="M5">
        <f>H5*L4</f>
        <v>50.766016420668656</v>
      </c>
    </row>
    <row r="6" spans="1:15" x14ac:dyDescent="0.3">
      <c r="A6" t="s">
        <v>273</v>
      </c>
      <c r="B6">
        <v>5883</v>
      </c>
      <c r="K6" t="s">
        <v>165</v>
      </c>
    </row>
    <row r="7" spans="1:15" x14ac:dyDescent="0.3">
      <c r="A7" t="s">
        <v>274</v>
      </c>
      <c r="B7">
        <v>5396</v>
      </c>
      <c r="D7" t="s">
        <v>156</v>
      </c>
    </row>
    <row r="8" spans="1:15" x14ac:dyDescent="0.3">
      <c r="A8" t="s">
        <v>275</v>
      </c>
      <c r="B8">
        <v>6590</v>
      </c>
      <c r="D8" t="s">
        <v>155</v>
      </c>
      <c r="H8">
        <f>(3+1)*G4</f>
        <v>4434.9834320714926</v>
      </c>
    </row>
    <row r="9" spans="1:15" x14ac:dyDescent="0.3">
      <c r="A9" t="s">
        <v>276</v>
      </c>
      <c r="B9">
        <v>5253</v>
      </c>
      <c r="D9" t="s">
        <v>157</v>
      </c>
      <c r="I9">
        <f>SQRT(3+1)*H5</f>
        <v>974.39570865007022</v>
      </c>
      <c r="K9" t="s">
        <v>166</v>
      </c>
      <c r="L9">
        <f>1-(M5/G4)</f>
        <v>0.95421311741229498</v>
      </c>
      <c r="M9" s="20">
        <f>L9</f>
        <v>0.95421311741229498</v>
      </c>
    </row>
    <row r="10" spans="1:15" x14ac:dyDescent="0.3">
      <c r="A10" t="s">
        <v>277</v>
      </c>
      <c r="B10">
        <v>5527</v>
      </c>
    </row>
    <row r="11" spans="1:15" x14ac:dyDescent="0.3">
      <c r="A11" t="s">
        <v>278</v>
      </c>
      <c r="B11">
        <v>4947</v>
      </c>
      <c r="K11" t="s">
        <v>167</v>
      </c>
      <c r="N11">
        <f>5300-H8+M5</f>
        <v>915.78258434917598</v>
      </c>
    </row>
    <row r="12" spans="1:15" x14ac:dyDescent="0.3">
      <c r="A12" t="s">
        <v>279</v>
      </c>
      <c r="B12">
        <v>3722</v>
      </c>
      <c r="K12" t="s">
        <v>168</v>
      </c>
      <c r="N12">
        <f>G4*3</f>
        <v>3326.2375740536195</v>
      </c>
      <c r="O12" t="s">
        <v>169</v>
      </c>
    </row>
    <row r="13" spans="1:15" x14ac:dyDescent="0.3">
      <c r="A13" t="s">
        <v>280</v>
      </c>
      <c r="B13">
        <v>3570</v>
      </c>
    </row>
    <row r="14" spans="1:15" x14ac:dyDescent="0.3">
      <c r="A14" t="s">
        <v>281</v>
      </c>
      <c r="B14">
        <v>3990</v>
      </c>
    </row>
    <row r="15" spans="1:15" x14ac:dyDescent="0.3">
      <c r="A15" t="s">
        <v>282</v>
      </c>
      <c r="B15">
        <v>5296</v>
      </c>
    </row>
    <row r="16" spans="1:15" x14ac:dyDescent="0.3">
      <c r="A16" t="s">
        <v>283</v>
      </c>
      <c r="B16">
        <v>4792</v>
      </c>
    </row>
    <row r="17" spans="1:22" x14ac:dyDescent="0.3">
      <c r="A17" t="s">
        <v>284</v>
      </c>
      <c r="B17">
        <v>4588</v>
      </c>
      <c r="D17" t="s">
        <v>144</v>
      </c>
      <c r="G17">
        <v>4476</v>
      </c>
      <c r="K17" t="s">
        <v>170</v>
      </c>
      <c r="L17">
        <v>6000</v>
      </c>
    </row>
    <row r="18" spans="1:22" x14ac:dyDescent="0.3">
      <c r="A18" t="s">
        <v>285</v>
      </c>
      <c r="B18">
        <v>4192</v>
      </c>
      <c r="D18" t="s">
        <v>145</v>
      </c>
      <c r="H18">
        <v>1311</v>
      </c>
      <c r="K18" t="s">
        <v>162</v>
      </c>
    </row>
    <row r="19" spans="1:22" x14ac:dyDescent="0.3">
      <c r="A19" t="s">
        <v>286</v>
      </c>
      <c r="B19">
        <v>4901</v>
      </c>
      <c r="D19" t="s">
        <v>146</v>
      </c>
      <c r="H19">
        <f>G17/4.33</f>
        <v>1033.7182448036951</v>
      </c>
      <c r="K19" t="s">
        <v>163</v>
      </c>
    </row>
    <row r="20" spans="1:22" x14ac:dyDescent="0.3">
      <c r="A20" t="s">
        <v>287</v>
      </c>
      <c r="B20">
        <v>6028</v>
      </c>
      <c r="D20" t="s">
        <v>147</v>
      </c>
      <c r="H20">
        <f>H18/4.33</f>
        <v>302.77136258660505</v>
      </c>
      <c r="K20" t="s">
        <v>164</v>
      </c>
    </row>
    <row r="21" spans="1:22" x14ac:dyDescent="0.3">
      <c r="A21" t="s">
        <v>288</v>
      </c>
      <c r="B21">
        <v>3989</v>
      </c>
      <c r="K21" t="s">
        <v>165</v>
      </c>
    </row>
    <row r="22" spans="1:22" x14ac:dyDescent="0.3">
      <c r="A22" t="s">
        <v>289</v>
      </c>
      <c r="B22">
        <v>3446</v>
      </c>
      <c r="D22" t="s">
        <v>156</v>
      </c>
    </row>
    <row r="23" spans="1:22" x14ac:dyDescent="0.3">
      <c r="A23" t="s">
        <v>290</v>
      </c>
      <c r="B23">
        <v>3313</v>
      </c>
      <c r="D23" t="s">
        <v>155</v>
      </c>
      <c r="H23">
        <f>(3+1)*H19</f>
        <v>4134.8729792147806</v>
      </c>
    </row>
    <row r="24" spans="1:22" x14ac:dyDescent="0.3">
      <c r="A24" t="s">
        <v>291</v>
      </c>
      <c r="B24">
        <v>3499</v>
      </c>
      <c r="D24" t="s">
        <v>157</v>
      </c>
      <c r="I24">
        <f>SQRT(3+1)*H20</f>
        <v>605.5427251732101</v>
      </c>
      <c r="K24" t="s">
        <v>166</v>
      </c>
    </row>
    <row r="25" spans="1:22" x14ac:dyDescent="0.3">
      <c r="A25" t="s">
        <v>292</v>
      </c>
      <c r="B25">
        <v>3577</v>
      </c>
    </row>
    <row r="26" spans="1:22" x14ac:dyDescent="0.3">
      <c r="K26" t="s">
        <v>167</v>
      </c>
    </row>
    <row r="27" spans="1:22" x14ac:dyDescent="0.3">
      <c r="K27" t="s">
        <v>168</v>
      </c>
    </row>
    <row r="30" spans="1:22" ht="17.25" thickBot="1" x14ac:dyDescent="0.35"/>
    <row r="31" spans="1:22" ht="35.25" thickBot="1" x14ac:dyDescent="0.35">
      <c r="B31" t="s">
        <v>176</v>
      </c>
      <c r="K31" s="31" t="s">
        <v>173</v>
      </c>
      <c r="L31" s="32">
        <v>0.9</v>
      </c>
      <c r="M31" s="32">
        <v>0.91</v>
      </c>
      <c r="N31" s="32">
        <v>0.92</v>
      </c>
      <c r="O31" s="32">
        <v>0.93</v>
      </c>
      <c r="P31" s="32">
        <v>0.94</v>
      </c>
      <c r="Q31" s="32">
        <v>0.95</v>
      </c>
      <c r="R31" s="32">
        <v>0.96</v>
      </c>
      <c r="S31" s="32">
        <v>0.97</v>
      </c>
      <c r="T31" s="32">
        <v>0.98</v>
      </c>
      <c r="U31" s="32">
        <v>0.99</v>
      </c>
      <c r="V31" s="33">
        <v>0.999</v>
      </c>
    </row>
    <row r="32" spans="1:22" ht="18" thickBot="1" x14ac:dyDescent="0.35">
      <c r="B32" t="s">
        <v>172</v>
      </c>
      <c r="D32" s="23">
        <v>0.999</v>
      </c>
      <c r="K32" s="31" t="s">
        <v>174</v>
      </c>
      <c r="L32" s="31">
        <v>1.29</v>
      </c>
      <c r="M32" s="31">
        <v>1.34</v>
      </c>
      <c r="N32" s="31">
        <v>1.41</v>
      </c>
      <c r="O32" s="31">
        <v>1.48</v>
      </c>
      <c r="P32" s="31">
        <v>1.56</v>
      </c>
      <c r="Q32" s="31">
        <v>1.65</v>
      </c>
      <c r="R32" s="31">
        <v>1.75</v>
      </c>
      <c r="S32" s="31">
        <v>1.88</v>
      </c>
      <c r="T32" s="31">
        <v>2.0499999999999998</v>
      </c>
      <c r="U32" s="31">
        <v>2.33</v>
      </c>
      <c r="V32" s="31">
        <v>3.08</v>
      </c>
    </row>
    <row r="33" spans="2:5" x14ac:dyDescent="0.3">
      <c r="B33" t="s">
        <v>161</v>
      </c>
      <c r="D33">
        <v>3.08</v>
      </c>
      <c r="E33">
        <f>NORMINV(0.999,0,1)</f>
        <v>3.0902323061678132</v>
      </c>
    </row>
    <row r="34" spans="2:5" x14ac:dyDescent="0.3">
      <c r="B34" t="s">
        <v>175</v>
      </c>
      <c r="D34">
        <f>H8+D33*I9</f>
        <v>7436.1222147137087</v>
      </c>
    </row>
    <row r="38" spans="2:5" x14ac:dyDescent="0.3">
      <c r="B38" t="s">
        <v>177</v>
      </c>
    </row>
    <row r="39" spans="2:5" x14ac:dyDescent="0.3">
      <c r="B39" t="s">
        <v>171</v>
      </c>
      <c r="D39" s="29">
        <f>(G4/I9)*(1-0.999)</f>
        <v>1.137880481384645E-3</v>
      </c>
      <c r="E39">
        <v>2.69</v>
      </c>
    </row>
    <row r="40" spans="2:5" x14ac:dyDescent="0.3">
      <c r="B40" t="s">
        <v>178</v>
      </c>
      <c r="D40">
        <f>H8+E39*I9</f>
        <v>7056.1078883401815</v>
      </c>
    </row>
    <row r="43" spans="2:5" x14ac:dyDescent="0.3">
      <c r="B43" t="s">
        <v>179</v>
      </c>
    </row>
    <row r="44" spans="2:5" x14ac:dyDescent="0.3">
      <c r="B44" t="s">
        <v>180</v>
      </c>
    </row>
    <row r="45" spans="2:5" x14ac:dyDescent="0.3">
      <c r="B45" t="s">
        <v>181</v>
      </c>
    </row>
    <row r="46" spans="2:5" x14ac:dyDescent="0.3">
      <c r="B46" t="s">
        <v>182</v>
      </c>
      <c r="C46" s="23">
        <v>0.53500000000000003</v>
      </c>
    </row>
  </sheetData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19" workbookViewId="0">
      <selection activeCell="K36" sqref="K36"/>
    </sheetView>
  </sheetViews>
  <sheetFormatPr defaultRowHeight="16.5" x14ac:dyDescent="0.3"/>
  <cols>
    <col min="2" max="3" width="9.375" style="35" bestFit="1" customWidth="1"/>
    <col min="4" max="4" width="9" style="36"/>
  </cols>
  <sheetData>
    <row r="1" spans="1:4" x14ac:dyDescent="0.3">
      <c r="A1" t="s">
        <v>187</v>
      </c>
    </row>
    <row r="3" spans="1:4" x14ac:dyDescent="0.3">
      <c r="A3" s="63">
        <v>40554</v>
      </c>
      <c r="B3" s="35">
        <v>78971</v>
      </c>
      <c r="C3" s="35">
        <v>302183</v>
      </c>
      <c r="D3" s="36">
        <v>3.826505932557521</v>
      </c>
    </row>
    <row r="4" spans="1:4" x14ac:dyDescent="0.3">
      <c r="A4" s="63">
        <v>40585</v>
      </c>
      <c r="B4" s="35">
        <v>88369</v>
      </c>
      <c r="C4" s="35">
        <v>254736</v>
      </c>
      <c r="D4" s="36">
        <v>2.8826398397628128</v>
      </c>
    </row>
    <row r="5" spans="1:4" x14ac:dyDescent="0.3">
      <c r="A5" s="63">
        <v>40613</v>
      </c>
      <c r="B5" s="35">
        <v>67174</v>
      </c>
      <c r="C5" s="35">
        <v>260192</v>
      </c>
      <c r="D5" s="36">
        <v>3.8734034001250484</v>
      </c>
    </row>
    <row r="6" spans="1:4" x14ac:dyDescent="0.3">
      <c r="A6" s="63">
        <v>40644</v>
      </c>
      <c r="B6" s="35">
        <v>52482</v>
      </c>
      <c r="C6" s="35">
        <v>311303</v>
      </c>
      <c r="D6" s="36">
        <v>5.9316146488319808</v>
      </c>
    </row>
    <row r="7" spans="1:4" x14ac:dyDescent="0.3">
      <c r="A7" s="63">
        <v>40674</v>
      </c>
      <c r="B7" s="35">
        <v>61042</v>
      </c>
      <c r="C7" s="35">
        <v>320996</v>
      </c>
      <c r="D7" s="36">
        <v>5.2586088267094784</v>
      </c>
    </row>
    <row r="8" spans="1:4" x14ac:dyDescent="0.3">
      <c r="A8" s="63">
        <v>40705</v>
      </c>
      <c r="B8" s="35">
        <v>67990</v>
      </c>
      <c r="C8" s="35">
        <v>284881</v>
      </c>
      <c r="D8" s="36">
        <v>4.1900426533313722</v>
      </c>
    </row>
    <row r="9" spans="1:4" x14ac:dyDescent="0.3">
      <c r="A9" s="63">
        <v>40735</v>
      </c>
      <c r="B9" s="35">
        <v>52848</v>
      </c>
      <c r="C9" s="35">
        <v>300066</v>
      </c>
      <c r="D9" s="36">
        <v>5.6779064486830153</v>
      </c>
    </row>
    <row r="10" spans="1:4" x14ac:dyDescent="0.3">
      <c r="A10" s="63">
        <v>40766</v>
      </c>
      <c r="B10" s="35">
        <v>66380</v>
      </c>
      <c r="C10" s="35">
        <v>277534</v>
      </c>
      <c r="D10" s="36">
        <v>4.1809882494727324</v>
      </c>
    </row>
    <row r="11" spans="1:4" x14ac:dyDescent="0.3">
      <c r="A11" s="63">
        <v>40797</v>
      </c>
      <c r="B11" s="35">
        <v>59608</v>
      </c>
      <c r="C11" s="35">
        <v>259504</v>
      </c>
      <c r="D11" s="36">
        <v>4.3535095960273793</v>
      </c>
    </row>
    <row r="12" spans="1:4" x14ac:dyDescent="0.3">
      <c r="A12" s="63">
        <v>40827</v>
      </c>
      <c r="B12" s="35">
        <v>46488</v>
      </c>
      <c r="C12" s="35">
        <v>269928</v>
      </c>
      <c r="D12" s="36">
        <v>5.8064016520392361</v>
      </c>
    </row>
    <row r="13" spans="1:4" x14ac:dyDescent="0.3">
      <c r="A13" s="63">
        <v>40858</v>
      </c>
      <c r="B13" s="35">
        <v>45378</v>
      </c>
      <c r="C13" s="35">
        <v>256645</v>
      </c>
      <c r="D13" s="36">
        <v>5.6557142227511132</v>
      </c>
    </row>
    <row r="14" spans="1:4" x14ac:dyDescent="0.3">
      <c r="A14" s="63">
        <v>40888</v>
      </c>
      <c r="B14" s="35">
        <v>50440</v>
      </c>
      <c r="C14" s="35">
        <v>247486</v>
      </c>
      <c r="D14" s="36">
        <v>4.9065424266455198</v>
      </c>
    </row>
    <row r="15" spans="1:4" x14ac:dyDescent="0.3">
      <c r="A15" s="63">
        <v>40919</v>
      </c>
      <c r="B15" s="35">
        <v>57828</v>
      </c>
      <c r="C15" s="35">
        <v>249149</v>
      </c>
      <c r="D15" s="36">
        <v>4.308449194161998</v>
      </c>
    </row>
    <row r="16" spans="1:4" x14ac:dyDescent="0.3">
      <c r="A16" s="63">
        <v>40950</v>
      </c>
      <c r="B16" s="35">
        <v>50588</v>
      </c>
      <c r="C16" s="35">
        <v>232478</v>
      </c>
      <c r="D16" s="36">
        <v>4.5955167233335965</v>
      </c>
    </row>
    <row r="17" spans="1:4" x14ac:dyDescent="0.3">
      <c r="A17" s="63">
        <v>40979</v>
      </c>
      <c r="B17" s="35">
        <v>76602</v>
      </c>
      <c r="C17" s="35">
        <v>198031</v>
      </c>
      <c r="D17" s="36">
        <v>2.5851935980783791</v>
      </c>
    </row>
    <row r="18" spans="1:4" x14ac:dyDescent="0.3">
      <c r="A18" s="63">
        <v>41010</v>
      </c>
      <c r="B18" s="35">
        <v>81673</v>
      </c>
      <c r="C18" s="35">
        <v>296388</v>
      </c>
      <c r="D18" s="36">
        <v>3.6289593868230625</v>
      </c>
    </row>
    <row r="19" spans="1:4" x14ac:dyDescent="0.3">
      <c r="A19" s="63">
        <v>41040</v>
      </c>
      <c r="B19" s="35">
        <v>85793</v>
      </c>
      <c r="C19" s="35">
        <v>330373</v>
      </c>
      <c r="D19" s="36">
        <v>3.8508153345844067</v>
      </c>
    </row>
    <row r="20" spans="1:4" x14ac:dyDescent="0.3">
      <c r="A20" s="63">
        <v>41071</v>
      </c>
      <c r="B20" s="35">
        <v>100784</v>
      </c>
      <c r="C20" s="35">
        <v>333265</v>
      </c>
      <c r="D20" s="36">
        <v>3.3067252738529924</v>
      </c>
    </row>
    <row r="21" spans="1:4" x14ac:dyDescent="0.3">
      <c r="A21" s="63">
        <v>41101</v>
      </c>
      <c r="B21" s="35">
        <v>175663</v>
      </c>
      <c r="C21" s="35">
        <v>479134</v>
      </c>
      <c r="D21" s="36">
        <v>2.7275749588701093</v>
      </c>
    </row>
    <row r="22" spans="1:4" x14ac:dyDescent="0.3">
      <c r="A22" s="63">
        <v>41132</v>
      </c>
      <c r="B22" s="35">
        <v>174989</v>
      </c>
      <c r="C22" s="35">
        <v>548429</v>
      </c>
      <c r="D22" s="36">
        <v>3.1340769991256594</v>
      </c>
    </row>
    <row r="23" spans="1:4" x14ac:dyDescent="0.3">
      <c r="A23" s="63">
        <v>41163</v>
      </c>
      <c r="B23" s="35">
        <v>115808</v>
      </c>
      <c r="C23" s="35">
        <v>573328</v>
      </c>
      <c r="D23" s="36">
        <v>4.9506769825918759</v>
      </c>
    </row>
    <row r="24" spans="1:4" x14ac:dyDescent="0.3">
      <c r="A24" s="63">
        <v>41193</v>
      </c>
      <c r="B24" s="35">
        <v>87014</v>
      </c>
      <c r="C24" s="35">
        <v>612678</v>
      </c>
      <c r="D24" s="36">
        <v>7.0411428046061557</v>
      </c>
    </row>
    <row r="25" spans="1:4" x14ac:dyDescent="0.3">
      <c r="A25" s="63">
        <v>41224</v>
      </c>
      <c r="B25" s="35">
        <v>107195</v>
      </c>
      <c r="C25" s="35">
        <v>656422</v>
      </c>
      <c r="D25" s="36">
        <v>6.123625169084379</v>
      </c>
    </row>
    <row r="26" spans="1:4" x14ac:dyDescent="0.3">
      <c r="A26" s="63">
        <v>41254</v>
      </c>
      <c r="B26" s="35">
        <v>59429</v>
      </c>
      <c r="C26" s="35">
        <v>589747</v>
      </c>
      <c r="D26" s="36">
        <v>9.9235558397415407</v>
      </c>
    </row>
    <row r="27" spans="1:4" x14ac:dyDescent="0.3">
      <c r="A27" s="63">
        <v>41285</v>
      </c>
      <c r="B27" s="35">
        <v>74982</v>
      </c>
      <c r="C27" s="35">
        <v>591009</v>
      </c>
      <c r="D27" s="36">
        <v>7.8820116828038733</v>
      </c>
    </row>
    <row r="28" spans="1:4" x14ac:dyDescent="0.3">
      <c r="A28" s="63">
        <v>41316</v>
      </c>
      <c r="B28" s="35">
        <v>90454</v>
      </c>
      <c r="C28" s="35">
        <v>537770</v>
      </c>
      <c r="D28" s="36">
        <v>5.945231830543702</v>
      </c>
    </row>
    <row r="29" spans="1:4" x14ac:dyDescent="0.3">
      <c r="A29" s="63">
        <v>41344</v>
      </c>
      <c r="B29" s="35">
        <v>95898</v>
      </c>
      <c r="C29" s="35">
        <v>514936</v>
      </c>
      <c r="D29" s="36">
        <v>5.3696218899247112</v>
      </c>
    </row>
    <row r="30" spans="1:4" x14ac:dyDescent="0.3">
      <c r="A30" s="63">
        <v>41375</v>
      </c>
      <c r="B30" s="35">
        <v>72232</v>
      </c>
      <c r="C30" s="35">
        <v>509284</v>
      </c>
      <c r="D30" s="36">
        <v>7.0506700631299148</v>
      </c>
    </row>
    <row r="31" spans="1:4" x14ac:dyDescent="0.3">
      <c r="A31" s="63">
        <v>41405</v>
      </c>
      <c r="B31" s="35">
        <v>78957</v>
      </c>
      <c r="C31" s="35">
        <v>525123</v>
      </c>
      <c r="D31" s="36">
        <v>6.6507466089137122</v>
      </c>
    </row>
    <row r="32" spans="1:4" x14ac:dyDescent="0.3">
      <c r="A32" s="63">
        <v>41436</v>
      </c>
      <c r="B32" s="35">
        <v>80498</v>
      </c>
      <c r="C32" s="35">
        <v>497703</v>
      </c>
      <c r="D32" s="36">
        <v>6.1827995726601905</v>
      </c>
    </row>
    <row r="33" spans="1:4" x14ac:dyDescent="0.3">
      <c r="A33" s="63">
        <v>41466</v>
      </c>
      <c r="B33" s="35">
        <v>66564</v>
      </c>
      <c r="C33" s="35">
        <v>528959</v>
      </c>
      <c r="D33" s="36">
        <v>7.9466227991106306</v>
      </c>
    </row>
    <row r="34" spans="1:4" x14ac:dyDescent="0.3">
      <c r="A34" s="63">
        <v>41497</v>
      </c>
      <c r="B34" s="35">
        <v>74034</v>
      </c>
      <c r="C34" s="35">
        <v>498334</v>
      </c>
      <c r="D34" s="36">
        <v>6.7311505524488746</v>
      </c>
    </row>
    <row r="35" spans="1:4" x14ac:dyDescent="0.3">
      <c r="A35" s="63">
        <v>41528</v>
      </c>
      <c r="B35" s="35">
        <v>71966</v>
      </c>
      <c r="C35" s="35">
        <v>465380</v>
      </c>
      <c r="D35" s="36">
        <v>6.4666648139399161</v>
      </c>
    </row>
    <row r="36" spans="1:4" x14ac:dyDescent="0.3">
      <c r="A36" s="63">
        <v>41558</v>
      </c>
      <c r="B36" s="35">
        <v>69195</v>
      </c>
      <c r="C36" s="35">
        <v>497952</v>
      </c>
      <c r="D36" s="36">
        <v>7.1963581183611529</v>
      </c>
    </row>
    <row r="37" spans="1:4" x14ac:dyDescent="0.3">
      <c r="A37" s="63">
        <v>41589</v>
      </c>
      <c r="B37" s="35">
        <v>78168</v>
      </c>
      <c r="C37" s="35">
        <v>455652</v>
      </c>
      <c r="D37" s="36">
        <v>5.8291372428615293</v>
      </c>
    </row>
    <row r="38" spans="1:4" x14ac:dyDescent="0.3">
      <c r="A38" s="63">
        <v>41619</v>
      </c>
      <c r="B38" s="35">
        <v>84711</v>
      </c>
      <c r="C38" s="35">
        <v>420596</v>
      </c>
      <c r="D38" s="36">
        <v>4.9650694714972081</v>
      </c>
    </row>
    <row r="39" spans="1:4" x14ac:dyDescent="0.3">
      <c r="A39" s="63">
        <v>41650</v>
      </c>
      <c r="B39" s="35">
        <v>66670</v>
      </c>
      <c r="C39" s="35">
        <v>417918</v>
      </c>
      <c r="D39" s="36">
        <v>6.2684565771711416</v>
      </c>
    </row>
    <row r="40" spans="1:4" x14ac:dyDescent="0.3">
      <c r="A40" s="63">
        <v>41681</v>
      </c>
      <c r="B40" s="35">
        <v>70434</v>
      </c>
      <c r="C40" s="35">
        <v>432765</v>
      </c>
      <c r="D40" s="36">
        <v>6.1442627140301562</v>
      </c>
    </row>
    <row r="41" spans="1:4" x14ac:dyDescent="0.3">
      <c r="A41" s="63">
        <v>41709</v>
      </c>
      <c r="B41" s="35">
        <v>87238</v>
      </c>
      <c r="C41" s="35">
        <v>439004</v>
      </c>
      <c r="D41" s="36">
        <v>5.032256585432954</v>
      </c>
    </row>
    <row r="42" spans="1:4" x14ac:dyDescent="0.3">
      <c r="A42" s="63">
        <v>41740</v>
      </c>
      <c r="B42" s="35">
        <v>82059</v>
      </c>
      <c r="C42" s="35">
        <v>422008</v>
      </c>
      <c r="D42" s="36">
        <v>5.1427387611352806</v>
      </c>
    </row>
    <row r="43" spans="1:4" x14ac:dyDescent="0.3">
      <c r="A43" s="63">
        <v>41770</v>
      </c>
      <c r="B43" s="35">
        <v>67977</v>
      </c>
      <c r="C43" s="35">
        <v>444736</v>
      </c>
      <c r="D43" s="36">
        <v>6.5424481810023982</v>
      </c>
    </row>
    <row r="44" spans="1:4" x14ac:dyDescent="0.3">
      <c r="A44" s="63">
        <v>41801</v>
      </c>
      <c r="B44" s="35">
        <v>62682</v>
      </c>
      <c r="C44" s="35">
        <v>450714</v>
      </c>
      <c r="D44" s="36">
        <v>7.1904853067866377</v>
      </c>
    </row>
    <row r="45" spans="1:4" x14ac:dyDescent="0.3">
      <c r="A45" s="63">
        <v>41831</v>
      </c>
      <c r="B45" s="35">
        <v>61721</v>
      </c>
      <c r="C45" s="35">
        <v>448244</v>
      </c>
      <c r="D45" s="36">
        <v>7.2624228382560228</v>
      </c>
    </row>
    <row r="46" spans="1:4" x14ac:dyDescent="0.3">
      <c r="A46" s="63">
        <v>41862</v>
      </c>
      <c r="B46" s="35">
        <v>70616</v>
      </c>
      <c r="C46" s="35">
        <v>428171</v>
      </c>
      <c r="D46" s="36">
        <v>6.0633709074430726</v>
      </c>
    </row>
    <row r="47" spans="1:4" x14ac:dyDescent="0.3">
      <c r="A47" s="63">
        <v>41893</v>
      </c>
      <c r="B47" s="35">
        <v>65416</v>
      </c>
      <c r="C47" s="35">
        <v>403599</v>
      </c>
      <c r="D47" s="36">
        <v>6.1697291182585303</v>
      </c>
    </row>
    <row r="48" spans="1:4" x14ac:dyDescent="0.3">
      <c r="A48" s="63">
        <v>41923</v>
      </c>
      <c r="B48" s="35">
        <v>56212</v>
      </c>
      <c r="C48" s="35">
        <v>433781</v>
      </c>
      <c r="D48" s="36">
        <v>7.7168754002704052</v>
      </c>
    </row>
    <row r="49" spans="1:4" x14ac:dyDescent="0.3">
      <c r="A49" s="63">
        <v>41954</v>
      </c>
      <c r="B49" s="35">
        <v>57245</v>
      </c>
      <c r="C49" s="35">
        <v>458615</v>
      </c>
      <c r="D49" s="36">
        <v>8.0114420473403793</v>
      </c>
    </row>
    <row r="50" spans="1:4" x14ac:dyDescent="0.3">
      <c r="A50" s="63">
        <v>41984</v>
      </c>
      <c r="B50" s="35">
        <v>64337</v>
      </c>
      <c r="C50" s="35">
        <v>408399</v>
      </c>
      <c r="D50" s="36">
        <v>6.3478091922222051</v>
      </c>
    </row>
    <row r="51" spans="1:4" x14ac:dyDescent="0.3">
      <c r="A51" s="63">
        <v>42015</v>
      </c>
      <c r="B51" s="35">
        <v>60562</v>
      </c>
      <c r="C51" s="35">
        <v>413579</v>
      </c>
      <c r="D51" s="36">
        <v>6.8290181962286578</v>
      </c>
    </row>
    <row r="52" spans="1:4" x14ac:dyDescent="0.3">
      <c r="A52" s="63">
        <v>42046</v>
      </c>
      <c r="B52" s="35">
        <v>56407</v>
      </c>
      <c r="C52" s="35">
        <v>417572</v>
      </c>
      <c r="D52" s="36">
        <v>7.4028400730405801</v>
      </c>
    </row>
    <row r="53" spans="1:4" x14ac:dyDescent="0.3">
      <c r="A53" s="63">
        <v>42074</v>
      </c>
      <c r="B53" s="35">
        <v>73413</v>
      </c>
      <c r="C53" s="35">
        <v>405799</v>
      </c>
      <c r="D53" s="36">
        <v>5.5276177243812405</v>
      </c>
    </row>
  </sheetData>
  <phoneticPr fontId="2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E11" sqref="E11"/>
    </sheetView>
  </sheetViews>
  <sheetFormatPr defaultRowHeight="16.5" x14ac:dyDescent="0.3"/>
  <cols>
    <col min="2" max="2" width="10.5" bestFit="1" customWidth="1"/>
    <col min="3" max="3" width="9.5" bestFit="1" customWidth="1"/>
  </cols>
  <sheetData>
    <row r="2" spans="1:5" x14ac:dyDescent="0.3">
      <c r="B2" t="s">
        <v>294</v>
      </c>
      <c r="C2" t="s">
        <v>295</v>
      </c>
    </row>
    <row r="3" spans="1:5" x14ac:dyDescent="0.3">
      <c r="A3" s="66" t="s">
        <v>296</v>
      </c>
      <c r="B3" s="46">
        <v>5347</v>
      </c>
      <c r="C3" s="46">
        <v>486</v>
      </c>
      <c r="E3" s="55">
        <f>C3/B3</f>
        <v>9.0892089021881423E-2</v>
      </c>
    </row>
    <row r="4" spans="1:5" x14ac:dyDescent="0.3">
      <c r="A4" s="66" t="s">
        <v>297</v>
      </c>
      <c r="B4" s="46">
        <v>6166</v>
      </c>
      <c r="C4" s="46">
        <v>405</v>
      </c>
      <c r="E4" s="55">
        <f t="shared" ref="E4:E18" si="0">C4/B4</f>
        <v>6.5682776516380145E-2</v>
      </c>
    </row>
    <row r="5" spans="1:5" x14ac:dyDescent="0.3">
      <c r="A5" s="66" t="s">
        <v>298</v>
      </c>
      <c r="B5" s="46">
        <v>6408</v>
      </c>
      <c r="C5" s="46">
        <v>427</v>
      </c>
      <c r="E5" s="55">
        <f t="shared" si="0"/>
        <v>6.6635455680399497E-2</v>
      </c>
    </row>
    <row r="6" spans="1:5" x14ac:dyDescent="0.3">
      <c r="A6" s="66" t="s">
        <v>299</v>
      </c>
      <c r="B6" s="46">
        <v>5883</v>
      </c>
      <c r="C6" s="46">
        <v>422</v>
      </c>
      <c r="E6" s="55">
        <f t="shared" si="0"/>
        <v>7.1732109467958521E-2</v>
      </c>
    </row>
    <row r="7" spans="1:5" x14ac:dyDescent="0.3">
      <c r="A7" s="66" t="s">
        <v>300</v>
      </c>
      <c r="B7" s="46">
        <v>5396</v>
      </c>
      <c r="C7" s="46">
        <v>1123</v>
      </c>
      <c r="E7" s="55">
        <f t="shared" si="0"/>
        <v>0.20811712379540401</v>
      </c>
    </row>
    <row r="8" spans="1:5" x14ac:dyDescent="0.3">
      <c r="A8" s="66" t="s">
        <v>301</v>
      </c>
      <c r="B8" s="46">
        <v>6590</v>
      </c>
      <c r="C8" s="46">
        <v>701</v>
      </c>
      <c r="E8" s="55">
        <f t="shared" si="0"/>
        <v>0.10637329286798179</v>
      </c>
    </row>
    <row r="9" spans="1:5" x14ac:dyDescent="0.3">
      <c r="A9" s="66" t="s">
        <v>302</v>
      </c>
      <c r="B9" s="46">
        <v>5253</v>
      </c>
      <c r="C9" s="46">
        <v>561</v>
      </c>
      <c r="E9" s="55">
        <f t="shared" si="0"/>
        <v>0.10679611650485436</v>
      </c>
    </row>
    <row r="10" spans="1:5" x14ac:dyDescent="0.3">
      <c r="A10" s="66" t="s">
        <v>303</v>
      </c>
      <c r="B10" s="46">
        <v>5527</v>
      </c>
      <c r="C10" s="46">
        <v>286</v>
      </c>
      <c r="E10" s="55">
        <f t="shared" si="0"/>
        <v>5.1745974307942824E-2</v>
      </c>
    </row>
    <row r="11" spans="1:5" x14ac:dyDescent="0.3">
      <c r="A11" s="66" t="s">
        <v>304</v>
      </c>
      <c r="B11" s="46">
        <v>4947</v>
      </c>
      <c r="C11" s="46">
        <v>183</v>
      </c>
      <c r="E11" s="55">
        <f t="shared" si="0"/>
        <v>3.6992116434202547E-2</v>
      </c>
    </row>
    <row r="12" spans="1:5" x14ac:dyDescent="0.3">
      <c r="A12" s="66" t="s">
        <v>305</v>
      </c>
      <c r="B12" s="46">
        <v>3722</v>
      </c>
      <c r="C12" s="46">
        <v>833</v>
      </c>
      <c r="E12" s="55">
        <f t="shared" si="0"/>
        <v>0.22380440623320796</v>
      </c>
    </row>
    <row r="13" spans="1:5" x14ac:dyDescent="0.3">
      <c r="A13" s="66" t="s">
        <v>306</v>
      </c>
      <c r="B13" s="46">
        <v>3570</v>
      </c>
      <c r="C13" s="46">
        <v>1304</v>
      </c>
      <c r="E13" s="55">
        <f t="shared" si="0"/>
        <v>0.36526610644257701</v>
      </c>
    </row>
    <row r="14" spans="1:5" x14ac:dyDescent="0.3">
      <c r="A14" s="66" t="s">
        <v>307</v>
      </c>
      <c r="B14" s="46">
        <v>3990</v>
      </c>
      <c r="C14" s="46">
        <v>756</v>
      </c>
      <c r="E14" s="55">
        <f t="shared" si="0"/>
        <v>0.18947368421052632</v>
      </c>
    </row>
    <row r="15" spans="1:5" x14ac:dyDescent="0.3">
      <c r="A15" s="66" t="s">
        <v>308</v>
      </c>
      <c r="B15" s="46">
        <v>5296</v>
      </c>
      <c r="C15" s="46">
        <v>242</v>
      </c>
      <c r="E15" s="55">
        <f t="shared" si="0"/>
        <v>4.569486404833837E-2</v>
      </c>
    </row>
    <row r="16" spans="1:5" x14ac:dyDescent="0.3">
      <c r="A16" s="66" t="s">
        <v>309</v>
      </c>
      <c r="B16" s="46">
        <v>4792</v>
      </c>
      <c r="C16" s="46">
        <v>913</v>
      </c>
      <c r="E16" s="55">
        <f t="shared" si="0"/>
        <v>0.19052587646076793</v>
      </c>
    </row>
    <row r="17" spans="1:5" x14ac:dyDescent="0.3">
      <c r="A17" s="66" t="s">
        <v>310</v>
      </c>
      <c r="B17" s="46">
        <v>4588</v>
      </c>
      <c r="C17" s="46">
        <v>290</v>
      </c>
      <c r="E17" s="55">
        <f t="shared" si="0"/>
        <v>6.3208369659982569E-2</v>
      </c>
    </row>
    <row r="18" spans="1:5" x14ac:dyDescent="0.3">
      <c r="A18" s="66" t="s">
        <v>311</v>
      </c>
      <c r="B18" s="46">
        <v>4192</v>
      </c>
      <c r="C18" s="46">
        <v>699</v>
      </c>
      <c r="E18" s="55">
        <f t="shared" si="0"/>
        <v>0.16674618320610687</v>
      </c>
    </row>
    <row r="19" spans="1:5" x14ac:dyDescent="0.3">
      <c r="A19" s="66" t="s">
        <v>312</v>
      </c>
      <c r="B19" s="46">
        <v>4901</v>
      </c>
      <c r="C19" s="46">
        <v>266</v>
      </c>
      <c r="E19" s="59">
        <f>AVERAGE(E3:E18)</f>
        <v>0.128105409053657</v>
      </c>
    </row>
    <row r="20" spans="1:5" x14ac:dyDescent="0.3">
      <c r="A20" s="66" t="s">
        <v>313</v>
      </c>
      <c r="B20" s="46">
        <v>6028</v>
      </c>
      <c r="C20" s="46">
        <v>706</v>
      </c>
    </row>
    <row r="21" spans="1:5" x14ac:dyDescent="0.3">
      <c r="A21" s="64" t="s">
        <v>314</v>
      </c>
      <c r="B21">
        <v>3989</v>
      </c>
      <c r="C21">
        <v>640</v>
      </c>
    </row>
    <row r="22" spans="1:5" x14ac:dyDescent="0.3">
      <c r="A22" s="64" t="s">
        <v>315</v>
      </c>
      <c r="B22">
        <v>3446</v>
      </c>
      <c r="C22">
        <v>163</v>
      </c>
    </row>
    <row r="23" spans="1:5" x14ac:dyDescent="0.3">
      <c r="A23" s="64" t="s">
        <v>316</v>
      </c>
      <c r="B23">
        <v>3313</v>
      </c>
      <c r="C23">
        <v>581</v>
      </c>
    </row>
    <row r="24" spans="1:5" x14ac:dyDescent="0.3">
      <c r="A24" s="64" t="s">
        <v>317</v>
      </c>
      <c r="B24">
        <v>3499</v>
      </c>
      <c r="C24">
        <v>1111</v>
      </c>
    </row>
    <row r="25" spans="1:5" x14ac:dyDescent="0.3">
      <c r="A25" s="64" t="s">
        <v>318</v>
      </c>
      <c r="B25">
        <v>3577</v>
      </c>
      <c r="C25">
        <v>1089</v>
      </c>
    </row>
    <row r="29" spans="1:5" x14ac:dyDescent="0.3">
      <c r="B29">
        <f>SUM(B3:B15)</f>
        <v>68095</v>
      </c>
      <c r="C29">
        <f>SUM(C3:C15)</f>
        <v>7729</v>
      </c>
    </row>
    <row r="30" spans="1:5" x14ac:dyDescent="0.3">
      <c r="B30">
        <f>B29*8644</f>
        <v>588613180</v>
      </c>
      <c r="C30">
        <f>C29*4142</f>
        <v>32013518</v>
      </c>
    </row>
    <row r="31" spans="1:5" x14ac:dyDescent="0.3">
      <c r="C31" s="55">
        <f>C30/B30</f>
        <v>5.4388041395879036E-2</v>
      </c>
    </row>
  </sheetData>
  <phoneticPr fontId="2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72"/>
  <sheetViews>
    <sheetView topLeftCell="P1" zoomScale="85" zoomScaleNormal="85" workbookViewId="0">
      <selection activeCell="AD75" sqref="AD75"/>
    </sheetView>
  </sheetViews>
  <sheetFormatPr defaultRowHeight="16.5" x14ac:dyDescent="0.3"/>
  <cols>
    <col min="3" max="3" width="22.5" bestFit="1" customWidth="1"/>
    <col min="4" max="5" width="12.875" style="4" bestFit="1" customWidth="1"/>
    <col min="6" max="6" width="12.375" style="4" bestFit="1" customWidth="1"/>
    <col min="7" max="7" width="12.875" style="4" bestFit="1" customWidth="1"/>
    <col min="8" max="8" width="14.125" bestFit="1" customWidth="1"/>
    <col min="14" max="14" width="26.125" bestFit="1" customWidth="1"/>
    <col min="15" max="23" width="12.875" bestFit="1" customWidth="1"/>
    <col min="26" max="26" width="3.375" bestFit="1" customWidth="1"/>
    <col min="27" max="35" width="11.75" bestFit="1" customWidth="1"/>
  </cols>
  <sheetData>
    <row r="2" spans="2:35" x14ac:dyDescent="0.3">
      <c r="B2" s="41">
        <v>0.999</v>
      </c>
      <c r="D2" s="4" t="s">
        <v>111</v>
      </c>
      <c r="E2" s="4" t="s">
        <v>112</v>
      </c>
      <c r="F2" s="4" t="s">
        <v>113</v>
      </c>
      <c r="G2" s="4" t="s">
        <v>114</v>
      </c>
    </row>
    <row r="3" spans="2:35" x14ac:dyDescent="0.3">
      <c r="C3" t="s">
        <v>198</v>
      </c>
      <c r="D3" s="4">
        <v>30</v>
      </c>
      <c r="E3" s="4">
        <v>24</v>
      </c>
      <c r="F3" s="4">
        <v>17</v>
      </c>
      <c r="G3" s="4">
        <v>37</v>
      </c>
      <c r="N3" t="s">
        <v>199</v>
      </c>
      <c r="O3" s="43">
        <v>0.999</v>
      </c>
      <c r="P3" s="43">
        <v>0.97</v>
      </c>
      <c r="Q3" s="43">
        <v>0.96</v>
      </c>
      <c r="R3" s="43">
        <v>0.95</v>
      </c>
      <c r="S3" s="43">
        <v>0.94</v>
      </c>
      <c r="T3" s="43">
        <v>0.93</v>
      </c>
      <c r="U3" s="43">
        <v>0.92</v>
      </c>
      <c r="V3" s="43">
        <v>0.91</v>
      </c>
      <c r="W3" s="43">
        <v>0.9</v>
      </c>
      <c r="AA3" s="43">
        <v>0.999</v>
      </c>
      <c r="AB3" s="43">
        <v>0.97</v>
      </c>
      <c r="AC3" s="43">
        <v>0.96</v>
      </c>
      <c r="AD3" s="43">
        <v>0.95</v>
      </c>
      <c r="AE3" s="43">
        <v>0.94</v>
      </c>
      <c r="AF3" s="43">
        <v>0.93</v>
      </c>
      <c r="AG3" s="43">
        <v>0.92</v>
      </c>
      <c r="AH3" s="43">
        <v>0.91</v>
      </c>
      <c r="AI3" s="43">
        <v>0.9</v>
      </c>
    </row>
    <row r="4" spans="2:35" x14ac:dyDescent="0.3">
      <c r="C4" t="s">
        <v>110</v>
      </c>
      <c r="D4" s="4">
        <v>471</v>
      </c>
      <c r="E4" s="4">
        <v>273</v>
      </c>
      <c r="F4" s="4">
        <v>255</v>
      </c>
      <c r="G4" s="4">
        <v>252</v>
      </c>
      <c r="N4" t="s">
        <v>111</v>
      </c>
      <c r="O4">
        <v>30</v>
      </c>
      <c r="P4">
        <v>17</v>
      </c>
      <c r="Q4">
        <v>16</v>
      </c>
      <c r="R4">
        <v>15</v>
      </c>
      <c r="S4">
        <v>15</v>
      </c>
      <c r="T4">
        <v>14</v>
      </c>
      <c r="U4">
        <v>14</v>
      </c>
      <c r="V4">
        <v>14</v>
      </c>
      <c r="W4">
        <v>13</v>
      </c>
      <c r="Z4" s="10" t="s">
        <v>111</v>
      </c>
      <c r="AA4">
        <v>30</v>
      </c>
      <c r="AB4">
        <v>17</v>
      </c>
      <c r="AC4">
        <v>16</v>
      </c>
      <c r="AD4">
        <v>15</v>
      </c>
      <c r="AE4">
        <v>15</v>
      </c>
      <c r="AF4">
        <v>14</v>
      </c>
      <c r="AG4">
        <v>14</v>
      </c>
      <c r="AH4">
        <v>14</v>
      </c>
      <c r="AI4">
        <v>13</v>
      </c>
    </row>
    <row r="5" spans="2:35" x14ac:dyDescent="0.3">
      <c r="C5" t="s">
        <v>115</v>
      </c>
      <c r="D5" s="4">
        <v>453</v>
      </c>
      <c r="E5" s="4">
        <v>292</v>
      </c>
      <c r="F5" s="4">
        <v>272</v>
      </c>
      <c r="G5" s="4">
        <v>297</v>
      </c>
      <c r="N5" t="s">
        <v>112</v>
      </c>
      <c r="O5">
        <v>24</v>
      </c>
      <c r="P5">
        <v>16</v>
      </c>
      <c r="Q5">
        <v>14</v>
      </c>
      <c r="R5">
        <v>14</v>
      </c>
      <c r="S5">
        <v>14</v>
      </c>
      <c r="T5">
        <v>13</v>
      </c>
      <c r="U5">
        <v>13</v>
      </c>
      <c r="V5">
        <v>12</v>
      </c>
      <c r="W5">
        <v>12</v>
      </c>
      <c r="Z5" s="10" t="s">
        <v>111</v>
      </c>
      <c r="AA5" s="35">
        <v>3111840</v>
      </c>
      <c r="AB5" s="35">
        <v>3047010</v>
      </c>
      <c r="AC5" s="35">
        <v>3021078</v>
      </c>
      <c r="AD5" s="35">
        <v>3047010</v>
      </c>
      <c r="AE5" s="35">
        <v>2982180</v>
      </c>
      <c r="AF5" s="35">
        <v>3098874</v>
      </c>
      <c r="AG5" s="35">
        <v>3021078</v>
      </c>
      <c r="AH5" s="35">
        <v>2995146</v>
      </c>
      <c r="AI5" s="35">
        <v>3124806</v>
      </c>
    </row>
    <row r="6" spans="2:35" x14ac:dyDescent="0.3">
      <c r="C6" t="s">
        <v>70</v>
      </c>
      <c r="D6" s="4">
        <v>240</v>
      </c>
      <c r="E6" s="34">
        <v>92</v>
      </c>
      <c r="F6" s="11">
        <v>105</v>
      </c>
      <c r="G6" s="4">
        <v>163</v>
      </c>
      <c r="N6" t="s">
        <v>113</v>
      </c>
      <c r="O6">
        <v>17</v>
      </c>
      <c r="P6">
        <v>11</v>
      </c>
      <c r="Q6">
        <v>10</v>
      </c>
      <c r="R6">
        <v>10</v>
      </c>
      <c r="S6">
        <v>10</v>
      </c>
      <c r="T6">
        <v>9</v>
      </c>
      <c r="U6">
        <v>9</v>
      </c>
      <c r="V6">
        <v>9</v>
      </c>
      <c r="W6">
        <v>9</v>
      </c>
      <c r="Z6" s="10" t="s">
        <v>112</v>
      </c>
      <c r="AA6">
        <v>24</v>
      </c>
      <c r="AB6">
        <v>16</v>
      </c>
      <c r="AC6">
        <v>14</v>
      </c>
      <c r="AD6">
        <v>14</v>
      </c>
      <c r="AE6">
        <v>14</v>
      </c>
      <c r="AF6">
        <v>13</v>
      </c>
      <c r="AG6">
        <v>13</v>
      </c>
      <c r="AH6">
        <v>12</v>
      </c>
      <c r="AI6">
        <v>12</v>
      </c>
    </row>
    <row r="7" spans="2:35" x14ac:dyDescent="0.3">
      <c r="C7" t="s">
        <v>116</v>
      </c>
      <c r="D7" s="19">
        <v>2324560</v>
      </c>
      <c r="E7" s="19">
        <v>945248</v>
      </c>
      <c r="F7" s="19">
        <v>1157620</v>
      </c>
      <c r="G7" s="19">
        <v>1558972</v>
      </c>
      <c r="H7" s="22">
        <f>SUM(D7:G7)</f>
        <v>5986400</v>
      </c>
      <c r="N7" t="s">
        <v>114</v>
      </c>
      <c r="O7" s="37">
        <v>37</v>
      </c>
      <c r="P7" s="37">
        <v>24</v>
      </c>
      <c r="Q7" s="37">
        <v>23</v>
      </c>
      <c r="R7" s="37">
        <v>22</v>
      </c>
      <c r="S7" s="37">
        <v>21</v>
      </c>
      <c r="T7" s="37">
        <v>20</v>
      </c>
      <c r="U7" s="37">
        <v>20</v>
      </c>
      <c r="V7" s="37">
        <v>19</v>
      </c>
      <c r="W7" s="37">
        <v>19</v>
      </c>
      <c r="Z7" s="10" t="s">
        <v>112</v>
      </c>
      <c r="AA7" s="35">
        <v>1192872</v>
      </c>
      <c r="AB7" s="35">
        <v>1659648</v>
      </c>
      <c r="AC7" s="35">
        <v>1763376</v>
      </c>
      <c r="AD7" s="35">
        <v>1815240</v>
      </c>
      <c r="AE7" s="35">
        <v>1776342</v>
      </c>
      <c r="AF7" s="35">
        <v>1906002</v>
      </c>
      <c r="AG7" s="35">
        <v>1906002</v>
      </c>
      <c r="AH7" s="35">
        <v>1854138</v>
      </c>
      <c r="AI7" s="35">
        <v>1854138</v>
      </c>
    </row>
    <row r="8" spans="2:35" x14ac:dyDescent="0.3">
      <c r="C8" t="s">
        <v>117</v>
      </c>
      <c r="D8" s="4">
        <v>43</v>
      </c>
      <c r="E8" s="4">
        <v>29</v>
      </c>
      <c r="F8" s="4">
        <v>47</v>
      </c>
      <c r="G8" s="4">
        <v>19</v>
      </c>
      <c r="Z8" s="10" t="s">
        <v>113</v>
      </c>
      <c r="AA8">
        <v>17</v>
      </c>
      <c r="AB8">
        <v>11</v>
      </c>
      <c r="AC8">
        <v>10</v>
      </c>
      <c r="AD8">
        <v>10</v>
      </c>
      <c r="AE8">
        <v>10</v>
      </c>
      <c r="AF8">
        <v>9</v>
      </c>
      <c r="AG8">
        <v>9</v>
      </c>
      <c r="AH8">
        <v>9</v>
      </c>
      <c r="AI8">
        <v>9</v>
      </c>
    </row>
    <row r="9" spans="2:35" x14ac:dyDescent="0.3">
      <c r="Z9" s="10" t="s">
        <v>113</v>
      </c>
      <c r="AA9" s="35">
        <v>1361430</v>
      </c>
      <c r="AB9" s="35">
        <v>1517022</v>
      </c>
      <c r="AC9" s="35">
        <v>1452192</v>
      </c>
      <c r="AD9" s="35">
        <v>1426260</v>
      </c>
      <c r="AE9" s="35">
        <v>1413294</v>
      </c>
      <c r="AF9" s="35">
        <v>1491090</v>
      </c>
      <c r="AG9" s="35">
        <v>1478124</v>
      </c>
      <c r="AH9" s="35">
        <v>1504056</v>
      </c>
      <c r="AI9" s="35">
        <v>1517022</v>
      </c>
    </row>
    <row r="10" spans="2:35" x14ac:dyDescent="0.3">
      <c r="N10" t="s">
        <v>200</v>
      </c>
      <c r="O10" s="43">
        <v>0.999</v>
      </c>
      <c r="P10" s="43">
        <v>0.97</v>
      </c>
      <c r="Q10" s="43">
        <v>0.96</v>
      </c>
      <c r="R10" s="43">
        <v>0.95</v>
      </c>
      <c r="S10" s="43">
        <v>0.94</v>
      </c>
      <c r="T10" s="43">
        <v>0.93</v>
      </c>
      <c r="U10" s="43">
        <v>0.92</v>
      </c>
      <c r="V10" s="43">
        <v>0.91</v>
      </c>
      <c r="W10" s="43">
        <v>0.9</v>
      </c>
      <c r="Z10" s="10" t="s">
        <v>114</v>
      </c>
      <c r="AA10" s="37">
        <v>37</v>
      </c>
      <c r="AB10" s="37">
        <v>24</v>
      </c>
      <c r="AC10" s="37">
        <v>23</v>
      </c>
      <c r="AD10" s="37">
        <v>22</v>
      </c>
      <c r="AE10" s="37">
        <v>21</v>
      </c>
      <c r="AF10" s="37">
        <v>20</v>
      </c>
      <c r="AG10" s="37">
        <v>20</v>
      </c>
      <c r="AH10" s="37">
        <v>19</v>
      </c>
      <c r="AI10" s="37">
        <v>19</v>
      </c>
    </row>
    <row r="11" spans="2:35" x14ac:dyDescent="0.3">
      <c r="B11" s="24">
        <v>0.97</v>
      </c>
      <c r="D11" s="4" t="s">
        <v>111</v>
      </c>
      <c r="E11" s="4" t="s">
        <v>112</v>
      </c>
      <c r="F11" s="4" t="s">
        <v>113</v>
      </c>
      <c r="G11" s="4" t="s">
        <v>114</v>
      </c>
      <c r="N11" t="s">
        <v>111</v>
      </c>
      <c r="O11" s="44">
        <v>453</v>
      </c>
      <c r="P11" s="44">
        <v>488</v>
      </c>
      <c r="Q11" s="44">
        <v>486</v>
      </c>
      <c r="R11" s="44">
        <v>486</v>
      </c>
      <c r="S11" s="44">
        <v>485</v>
      </c>
      <c r="T11" s="44">
        <v>484</v>
      </c>
      <c r="U11" s="44">
        <v>447</v>
      </c>
      <c r="V11" s="44">
        <v>483</v>
      </c>
      <c r="W11" s="44">
        <v>483</v>
      </c>
      <c r="Z11" s="10" t="s">
        <v>114</v>
      </c>
      <c r="AA11" s="35">
        <v>2113458</v>
      </c>
      <c r="AB11" s="35">
        <v>1957866</v>
      </c>
      <c r="AC11" s="35">
        <v>1918968</v>
      </c>
      <c r="AD11" s="35">
        <v>1893036</v>
      </c>
      <c r="AE11" s="35">
        <v>1854138</v>
      </c>
      <c r="AF11" s="35">
        <v>1867104</v>
      </c>
      <c r="AG11" s="35">
        <v>1828206</v>
      </c>
      <c r="AH11" s="35">
        <v>1789308</v>
      </c>
      <c r="AI11" s="35">
        <v>1776342</v>
      </c>
    </row>
    <row r="12" spans="2:35" x14ac:dyDescent="0.3">
      <c r="C12" t="s">
        <v>198</v>
      </c>
      <c r="D12" s="4">
        <v>17</v>
      </c>
      <c r="E12" s="4">
        <v>16</v>
      </c>
      <c r="F12" s="4">
        <v>11</v>
      </c>
      <c r="G12" s="4">
        <v>24</v>
      </c>
      <c r="N12" t="s">
        <v>112</v>
      </c>
      <c r="O12">
        <v>292</v>
      </c>
      <c r="P12">
        <v>285</v>
      </c>
      <c r="Q12">
        <v>284</v>
      </c>
      <c r="R12">
        <v>283</v>
      </c>
      <c r="S12">
        <v>283</v>
      </c>
      <c r="T12">
        <v>282</v>
      </c>
      <c r="U12">
        <v>282</v>
      </c>
      <c r="V12">
        <v>282</v>
      </c>
      <c r="W12">
        <v>281</v>
      </c>
    </row>
    <row r="13" spans="2:35" x14ac:dyDescent="0.3">
      <c r="C13" t="s">
        <v>110</v>
      </c>
      <c r="D13" s="4">
        <v>471</v>
      </c>
      <c r="E13" s="4">
        <v>273</v>
      </c>
      <c r="F13" s="4">
        <v>255</v>
      </c>
      <c r="G13" s="4">
        <v>252</v>
      </c>
      <c r="N13" t="s">
        <v>113</v>
      </c>
      <c r="O13">
        <v>272</v>
      </c>
      <c r="P13">
        <v>267</v>
      </c>
      <c r="Q13">
        <v>266</v>
      </c>
      <c r="R13">
        <v>266</v>
      </c>
      <c r="S13">
        <v>266</v>
      </c>
      <c r="T13">
        <v>265</v>
      </c>
      <c r="U13">
        <v>265</v>
      </c>
      <c r="V13">
        <v>265</v>
      </c>
      <c r="W13">
        <v>265</v>
      </c>
    </row>
    <row r="14" spans="2:35" x14ac:dyDescent="0.3">
      <c r="C14" t="s">
        <v>115</v>
      </c>
      <c r="D14" s="4">
        <v>488</v>
      </c>
      <c r="E14" s="4">
        <v>285</v>
      </c>
      <c r="F14" s="4">
        <v>267</v>
      </c>
      <c r="G14" s="4">
        <v>283</v>
      </c>
      <c r="N14" t="s">
        <v>114</v>
      </c>
      <c r="O14">
        <v>297</v>
      </c>
      <c r="P14">
        <v>283</v>
      </c>
      <c r="Q14">
        <v>281</v>
      </c>
      <c r="R14">
        <v>280</v>
      </c>
      <c r="S14">
        <v>279</v>
      </c>
      <c r="T14">
        <v>278</v>
      </c>
      <c r="U14">
        <v>277</v>
      </c>
      <c r="V14">
        <v>277</v>
      </c>
      <c r="W14">
        <v>276</v>
      </c>
    </row>
    <row r="15" spans="2:35" x14ac:dyDescent="0.3">
      <c r="C15" t="s">
        <v>70</v>
      </c>
      <c r="D15" s="4">
        <v>235</v>
      </c>
      <c r="E15" s="4">
        <v>128</v>
      </c>
      <c r="F15" s="4">
        <v>117</v>
      </c>
      <c r="G15" s="4">
        <v>151</v>
      </c>
    </row>
    <row r="16" spans="2:35" x14ac:dyDescent="0.3">
      <c r="D16" s="19">
        <v>2331340</v>
      </c>
      <c r="E16" s="19">
        <v>1381432</v>
      </c>
      <c r="F16" s="19">
        <v>1461348</v>
      </c>
      <c r="G16" s="19">
        <v>1455244</v>
      </c>
      <c r="H16" s="22">
        <f>SUM(D16:G16)</f>
        <v>6629364</v>
      </c>
      <c r="O16" s="43"/>
      <c r="P16" s="43"/>
      <c r="Q16" s="43"/>
      <c r="R16" s="43"/>
      <c r="S16" s="43"/>
      <c r="T16" s="43"/>
      <c r="U16" s="43"/>
      <c r="V16" s="43"/>
      <c r="W16" s="43"/>
    </row>
    <row r="17" spans="2:23" x14ac:dyDescent="0.3">
      <c r="N17" t="s">
        <v>201</v>
      </c>
      <c r="O17" s="43">
        <v>0.999</v>
      </c>
      <c r="P17" s="43">
        <v>0.97</v>
      </c>
      <c r="Q17" s="43">
        <v>0.96</v>
      </c>
      <c r="R17" s="43">
        <v>0.95</v>
      </c>
      <c r="S17" s="43">
        <v>0.94</v>
      </c>
      <c r="T17" s="43">
        <v>0.93</v>
      </c>
      <c r="U17" s="43">
        <v>0.92</v>
      </c>
      <c r="V17" s="43">
        <v>0.91</v>
      </c>
      <c r="W17" s="43">
        <v>0.9</v>
      </c>
    </row>
    <row r="18" spans="2:23" x14ac:dyDescent="0.3">
      <c r="D18" s="25"/>
      <c r="E18" s="25"/>
      <c r="F18" s="25"/>
      <c r="G18" s="25"/>
      <c r="H18" s="25"/>
      <c r="I18" s="26"/>
      <c r="N18" t="s">
        <v>111</v>
      </c>
      <c r="O18">
        <v>240</v>
      </c>
      <c r="P18">
        <v>235</v>
      </c>
      <c r="Q18">
        <v>233</v>
      </c>
      <c r="R18">
        <v>235</v>
      </c>
      <c r="S18">
        <v>230</v>
      </c>
      <c r="T18">
        <v>239</v>
      </c>
      <c r="U18">
        <v>233</v>
      </c>
      <c r="V18">
        <v>231</v>
      </c>
      <c r="W18">
        <v>241</v>
      </c>
    </row>
    <row r="19" spans="2:23" x14ac:dyDescent="0.3">
      <c r="B19" s="42">
        <v>0.96</v>
      </c>
      <c r="D19" s="4" t="s">
        <v>111</v>
      </c>
      <c r="E19" s="4" t="s">
        <v>112</v>
      </c>
      <c r="F19" s="4" t="s">
        <v>113</v>
      </c>
      <c r="G19" s="4" t="s">
        <v>114</v>
      </c>
      <c r="N19" t="s">
        <v>112</v>
      </c>
      <c r="O19">
        <v>92</v>
      </c>
      <c r="P19">
        <v>128</v>
      </c>
      <c r="Q19">
        <v>136</v>
      </c>
      <c r="R19">
        <v>140</v>
      </c>
      <c r="S19">
        <v>137</v>
      </c>
      <c r="T19">
        <v>147</v>
      </c>
      <c r="U19">
        <v>147</v>
      </c>
      <c r="V19">
        <v>143</v>
      </c>
      <c r="W19">
        <v>143</v>
      </c>
    </row>
    <row r="20" spans="2:23" x14ac:dyDescent="0.3">
      <c r="C20" t="s">
        <v>198</v>
      </c>
      <c r="D20" s="4">
        <v>16</v>
      </c>
      <c r="E20" s="4">
        <v>14</v>
      </c>
      <c r="F20" s="4">
        <v>10</v>
      </c>
      <c r="G20" s="4">
        <v>23</v>
      </c>
      <c r="N20" t="s">
        <v>113</v>
      </c>
      <c r="O20">
        <v>105</v>
      </c>
      <c r="P20">
        <v>117</v>
      </c>
      <c r="Q20">
        <v>112</v>
      </c>
      <c r="R20">
        <v>110</v>
      </c>
      <c r="S20">
        <v>109</v>
      </c>
      <c r="T20">
        <v>115</v>
      </c>
      <c r="U20">
        <v>114</v>
      </c>
      <c r="V20">
        <v>116</v>
      </c>
      <c r="W20">
        <v>117</v>
      </c>
    </row>
    <row r="21" spans="2:23" x14ac:dyDescent="0.3">
      <c r="C21" t="s">
        <v>110</v>
      </c>
      <c r="D21" s="4">
        <v>471</v>
      </c>
      <c r="E21" s="4">
        <v>273</v>
      </c>
      <c r="F21" s="4">
        <v>255</v>
      </c>
      <c r="G21" s="4">
        <v>252</v>
      </c>
      <c r="N21" t="s">
        <v>114</v>
      </c>
      <c r="O21">
        <v>163</v>
      </c>
      <c r="P21">
        <v>151</v>
      </c>
      <c r="Q21">
        <v>148</v>
      </c>
      <c r="R21">
        <v>146</v>
      </c>
      <c r="S21">
        <v>143</v>
      </c>
      <c r="T21">
        <v>144</v>
      </c>
      <c r="U21">
        <v>141</v>
      </c>
      <c r="V21">
        <v>138</v>
      </c>
      <c r="W21">
        <v>137</v>
      </c>
    </row>
    <row r="22" spans="2:23" x14ac:dyDescent="0.3">
      <c r="C22" t="s">
        <v>115</v>
      </c>
      <c r="D22" s="4">
        <v>486</v>
      </c>
      <c r="E22" s="4">
        <v>284</v>
      </c>
      <c r="F22" s="4">
        <v>266</v>
      </c>
      <c r="G22" s="4">
        <v>281</v>
      </c>
    </row>
    <row r="23" spans="2:23" x14ac:dyDescent="0.3">
      <c r="C23" t="s">
        <v>70</v>
      </c>
      <c r="D23" s="4">
        <v>233</v>
      </c>
      <c r="E23" s="4">
        <v>136</v>
      </c>
      <c r="F23" s="4">
        <v>112</v>
      </c>
      <c r="G23" s="4">
        <v>148</v>
      </c>
    </row>
    <row r="24" spans="2:23" x14ac:dyDescent="0.3">
      <c r="D24" s="19">
        <v>2364052</v>
      </c>
      <c r="E24" s="19">
        <v>1500584</v>
      </c>
      <c r="F24" s="19">
        <v>1418128</v>
      </c>
      <c r="G24" s="19">
        <v>1429312</v>
      </c>
      <c r="H24" s="22">
        <f>SUM(D24:G24)</f>
        <v>6712076</v>
      </c>
      <c r="N24" t="s">
        <v>202</v>
      </c>
      <c r="O24" s="43">
        <v>0.999</v>
      </c>
      <c r="P24" s="43">
        <v>0.97</v>
      </c>
      <c r="Q24" s="43">
        <v>0.96</v>
      </c>
      <c r="R24" s="43">
        <v>0.95</v>
      </c>
      <c r="S24" s="43">
        <v>0.94</v>
      </c>
      <c r="T24" s="43">
        <v>0.93</v>
      </c>
      <c r="U24" s="43">
        <v>0.92</v>
      </c>
      <c r="V24" s="43">
        <v>0.91</v>
      </c>
      <c r="W24" s="43">
        <v>0.9</v>
      </c>
    </row>
    <row r="25" spans="2:23" x14ac:dyDescent="0.3">
      <c r="N25" t="s">
        <v>111</v>
      </c>
      <c r="O25" s="35">
        <v>2324560</v>
      </c>
      <c r="P25" s="35">
        <v>2331340</v>
      </c>
      <c r="Q25" s="35">
        <v>2364052</v>
      </c>
      <c r="R25" s="35">
        <v>2406340</v>
      </c>
      <c r="S25" s="35">
        <v>2438120</v>
      </c>
      <c r="T25" s="35">
        <v>2515916</v>
      </c>
      <c r="U25" s="35">
        <v>2464052</v>
      </c>
      <c r="V25" s="35">
        <v>2446764</v>
      </c>
      <c r="W25" s="35">
        <v>2558204</v>
      </c>
    </row>
    <row r="26" spans="2:23" x14ac:dyDescent="0.3">
      <c r="N26" t="s">
        <v>112</v>
      </c>
      <c r="O26" s="35">
        <v>945248</v>
      </c>
      <c r="P26" s="35">
        <v>1381432</v>
      </c>
      <c r="Q26" s="35">
        <v>1500584</v>
      </c>
      <c r="R26" s="35">
        <v>1535160</v>
      </c>
      <c r="S26" s="35">
        <v>1509228</v>
      </c>
      <c r="T26" s="35">
        <v>1595668</v>
      </c>
      <c r="U26" s="35">
        <v>1595668</v>
      </c>
      <c r="V26" s="35">
        <v>1561092</v>
      </c>
      <c r="W26" s="35">
        <v>1561092</v>
      </c>
    </row>
    <row r="27" spans="2:23" x14ac:dyDescent="0.3">
      <c r="B27" s="24">
        <v>0.95</v>
      </c>
      <c r="D27" s="4" t="s">
        <v>111</v>
      </c>
      <c r="E27" s="4" t="s">
        <v>112</v>
      </c>
      <c r="F27" s="4" t="s">
        <v>113</v>
      </c>
      <c r="G27" s="4" t="s">
        <v>114</v>
      </c>
      <c r="N27" t="s">
        <v>113</v>
      </c>
      <c r="O27" s="35">
        <v>1157620</v>
      </c>
      <c r="P27" s="35">
        <v>1461348</v>
      </c>
      <c r="Q27" s="35">
        <v>1418128</v>
      </c>
      <c r="R27" s="35">
        <v>1400840</v>
      </c>
      <c r="S27" s="35">
        <v>1392196</v>
      </c>
      <c r="T27" s="35">
        <v>1519060</v>
      </c>
      <c r="U27" s="35">
        <v>1535416</v>
      </c>
      <c r="V27" s="35">
        <v>1552704</v>
      </c>
      <c r="W27" s="35">
        <v>1561348</v>
      </c>
    </row>
    <row r="28" spans="2:23" x14ac:dyDescent="0.3">
      <c r="C28" t="s">
        <v>198</v>
      </c>
      <c r="D28" s="4">
        <v>15</v>
      </c>
      <c r="E28" s="4">
        <v>14</v>
      </c>
      <c r="F28" s="4">
        <v>10</v>
      </c>
      <c r="G28" s="4">
        <v>22</v>
      </c>
      <c r="N28" t="s">
        <v>114</v>
      </c>
      <c r="O28" s="35">
        <v>1558972</v>
      </c>
      <c r="P28" s="35">
        <v>1455244</v>
      </c>
      <c r="Q28" s="35">
        <v>1429312</v>
      </c>
      <c r="R28" s="35">
        <v>1412024</v>
      </c>
      <c r="S28" s="35">
        <v>1386092</v>
      </c>
      <c r="T28" s="35">
        <v>1394736</v>
      </c>
      <c r="U28" s="35">
        <v>1393804</v>
      </c>
      <c r="V28" s="35">
        <v>1342872</v>
      </c>
      <c r="W28" s="35">
        <v>1334228</v>
      </c>
    </row>
    <row r="29" spans="2:23" x14ac:dyDescent="0.3">
      <c r="C29" t="s">
        <v>110</v>
      </c>
      <c r="D29" s="4">
        <v>471</v>
      </c>
      <c r="E29" s="4">
        <v>273</v>
      </c>
      <c r="F29" s="4">
        <v>255</v>
      </c>
      <c r="G29" s="4">
        <v>252</v>
      </c>
    </row>
    <row r="30" spans="2:23" x14ac:dyDescent="0.3">
      <c r="C30" t="s">
        <v>115</v>
      </c>
      <c r="D30" s="4">
        <v>486</v>
      </c>
      <c r="E30" s="4">
        <v>283</v>
      </c>
      <c r="F30" s="4">
        <v>266</v>
      </c>
      <c r="G30" s="4">
        <v>280</v>
      </c>
    </row>
    <row r="31" spans="2:23" x14ac:dyDescent="0.3">
      <c r="C31" t="s">
        <v>70</v>
      </c>
      <c r="D31" s="4">
        <v>235</v>
      </c>
      <c r="E31" s="4">
        <v>140</v>
      </c>
      <c r="F31" s="4">
        <v>110</v>
      </c>
      <c r="G31" s="4">
        <v>146</v>
      </c>
    </row>
    <row r="32" spans="2:23" x14ac:dyDescent="0.3">
      <c r="D32" s="19">
        <v>2406340</v>
      </c>
      <c r="E32" s="19">
        <v>1535160</v>
      </c>
      <c r="F32" s="19">
        <v>1400840</v>
      </c>
      <c r="G32" s="19">
        <v>1412024</v>
      </c>
      <c r="H32" s="22">
        <f>SUM(D32:G32)</f>
        <v>6754364</v>
      </c>
    </row>
    <row r="35" spans="2:8" x14ac:dyDescent="0.3">
      <c r="B35" s="42">
        <v>0.94</v>
      </c>
      <c r="D35" s="4" t="s">
        <v>111</v>
      </c>
      <c r="E35" s="4" t="s">
        <v>112</v>
      </c>
      <c r="F35" s="4" t="s">
        <v>113</v>
      </c>
      <c r="G35" s="4" t="s">
        <v>114</v>
      </c>
    </row>
    <row r="36" spans="2:8" x14ac:dyDescent="0.3">
      <c r="C36" t="s">
        <v>198</v>
      </c>
      <c r="D36" s="4">
        <v>15</v>
      </c>
      <c r="E36" s="4">
        <v>14</v>
      </c>
      <c r="F36" s="4">
        <v>10</v>
      </c>
      <c r="G36" s="4">
        <v>21</v>
      </c>
    </row>
    <row r="37" spans="2:8" x14ac:dyDescent="0.3">
      <c r="C37" t="s">
        <v>110</v>
      </c>
      <c r="D37" s="4">
        <v>471</v>
      </c>
      <c r="E37" s="4">
        <v>273</v>
      </c>
      <c r="F37" s="4">
        <v>255</v>
      </c>
      <c r="G37" s="4">
        <v>252</v>
      </c>
    </row>
    <row r="38" spans="2:8" x14ac:dyDescent="0.3">
      <c r="C38" t="s">
        <v>115</v>
      </c>
      <c r="D38" s="4">
        <v>485</v>
      </c>
      <c r="E38" s="4">
        <v>283</v>
      </c>
      <c r="F38" s="4">
        <v>266</v>
      </c>
      <c r="G38" s="4">
        <v>279</v>
      </c>
    </row>
    <row r="39" spans="2:8" x14ac:dyDescent="0.3">
      <c r="C39" t="s">
        <v>70</v>
      </c>
      <c r="D39" s="34">
        <v>230</v>
      </c>
      <c r="E39" s="4">
        <v>137</v>
      </c>
      <c r="F39" s="40">
        <v>109</v>
      </c>
      <c r="G39" s="4">
        <v>143</v>
      </c>
    </row>
    <row r="40" spans="2:8" x14ac:dyDescent="0.3">
      <c r="D40" s="19">
        <v>2438120</v>
      </c>
      <c r="E40" s="19">
        <v>1509228</v>
      </c>
      <c r="F40" s="19">
        <v>1392196</v>
      </c>
      <c r="G40" s="19">
        <v>1386092</v>
      </c>
      <c r="H40" s="22">
        <f>SUM(D40:G40)</f>
        <v>6725636</v>
      </c>
    </row>
    <row r="43" spans="2:8" x14ac:dyDescent="0.3">
      <c r="B43" s="24">
        <v>0.93</v>
      </c>
      <c r="D43" s="4" t="s">
        <v>111</v>
      </c>
      <c r="E43" s="4" t="s">
        <v>112</v>
      </c>
      <c r="F43" s="4" t="s">
        <v>113</v>
      </c>
      <c r="G43" s="4" t="s">
        <v>114</v>
      </c>
    </row>
    <row r="44" spans="2:8" x14ac:dyDescent="0.3">
      <c r="C44" t="s">
        <v>198</v>
      </c>
      <c r="D44" s="4">
        <v>14</v>
      </c>
      <c r="E44" s="4">
        <v>13</v>
      </c>
      <c r="F44" s="4">
        <v>9</v>
      </c>
      <c r="G44" s="4">
        <v>20</v>
      </c>
    </row>
    <row r="45" spans="2:8" x14ac:dyDescent="0.3">
      <c r="C45" t="s">
        <v>110</v>
      </c>
      <c r="D45" s="4">
        <v>471</v>
      </c>
      <c r="E45" s="4">
        <v>273</v>
      </c>
      <c r="F45" s="4">
        <v>255</v>
      </c>
      <c r="G45" s="4">
        <v>252</v>
      </c>
    </row>
    <row r="46" spans="2:8" x14ac:dyDescent="0.3">
      <c r="C46" t="s">
        <v>115</v>
      </c>
      <c r="D46" s="4">
        <v>484</v>
      </c>
      <c r="E46" s="4">
        <v>282</v>
      </c>
      <c r="F46" s="4">
        <v>265</v>
      </c>
      <c r="G46" s="4">
        <v>278</v>
      </c>
    </row>
    <row r="47" spans="2:8" x14ac:dyDescent="0.3">
      <c r="C47" t="s">
        <v>70</v>
      </c>
      <c r="D47" s="4">
        <v>239</v>
      </c>
      <c r="E47" s="4">
        <v>147</v>
      </c>
      <c r="F47" s="4">
        <v>115</v>
      </c>
      <c r="G47" s="4">
        <v>144</v>
      </c>
    </row>
    <row r="48" spans="2:8" x14ac:dyDescent="0.3">
      <c r="D48" s="19">
        <v>2515916</v>
      </c>
      <c r="E48" s="19">
        <v>1595668</v>
      </c>
      <c r="F48" s="19">
        <v>1519060</v>
      </c>
      <c r="G48" s="19">
        <v>1394736</v>
      </c>
      <c r="H48" s="22">
        <f>SUM(D48:G48)</f>
        <v>7025380</v>
      </c>
    </row>
    <row r="51" spans="2:8" x14ac:dyDescent="0.3">
      <c r="B51" s="42">
        <v>0.92</v>
      </c>
      <c r="D51" s="4" t="s">
        <v>111</v>
      </c>
      <c r="E51" s="4" t="s">
        <v>112</v>
      </c>
      <c r="F51" s="4" t="s">
        <v>113</v>
      </c>
      <c r="G51" s="4" t="s">
        <v>114</v>
      </c>
    </row>
    <row r="52" spans="2:8" x14ac:dyDescent="0.3">
      <c r="C52" t="s">
        <v>198</v>
      </c>
      <c r="D52" s="4">
        <v>14</v>
      </c>
      <c r="E52" s="4">
        <v>13</v>
      </c>
      <c r="F52" s="4">
        <v>9</v>
      </c>
      <c r="G52" s="4">
        <v>20</v>
      </c>
    </row>
    <row r="53" spans="2:8" x14ac:dyDescent="0.3">
      <c r="C53" t="s">
        <v>110</v>
      </c>
      <c r="D53" s="4">
        <v>471</v>
      </c>
      <c r="E53" s="4">
        <v>273</v>
      </c>
      <c r="F53" s="4">
        <v>255</v>
      </c>
      <c r="G53" s="4">
        <v>252</v>
      </c>
    </row>
    <row r="54" spans="2:8" x14ac:dyDescent="0.3">
      <c r="C54" t="s">
        <v>115</v>
      </c>
      <c r="D54" s="4">
        <v>447</v>
      </c>
      <c r="E54" s="4">
        <v>282</v>
      </c>
      <c r="F54" s="4">
        <v>265</v>
      </c>
      <c r="G54" s="4">
        <v>277</v>
      </c>
    </row>
    <row r="55" spans="2:8" x14ac:dyDescent="0.3">
      <c r="C55" t="s">
        <v>70</v>
      </c>
      <c r="D55" s="4">
        <v>233</v>
      </c>
      <c r="E55" s="4">
        <v>147</v>
      </c>
      <c r="F55" s="4">
        <v>114</v>
      </c>
      <c r="G55" s="4">
        <v>141</v>
      </c>
    </row>
    <row r="56" spans="2:8" x14ac:dyDescent="0.3">
      <c r="D56" s="19">
        <v>2464052</v>
      </c>
      <c r="E56" s="19">
        <v>1595668</v>
      </c>
      <c r="F56" s="19">
        <v>1535416</v>
      </c>
      <c r="G56" s="19">
        <v>1393804</v>
      </c>
      <c r="H56" s="22">
        <f>SUM(D56:G56)</f>
        <v>6988940</v>
      </c>
    </row>
    <row r="59" spans="2:8" x14ac:dyDescent="0.3">
      <c r="B59" s="24">
        <v>0.91</v>
      </c>
      <c r="D59" s="4" t="s">
        <v>111</v>
      </c>
      <c r="E59" s="4" t="s">
        <v>112</v>
      </c>
      <c r="F59" s="4" t="s">
        <v>113</v>
      </c>
      <c r="G59" s="4" t="s">
        <v>114</v>
      </c>
    </row>
    <row r="60" spans="2:8" x14ac:dyDescent="0.3">
      <c r="C60" t="s">
        <v>198</v>
      </c>
      <c r="D60" s="4">
        <v>14</v>
      </c>
      <c r="E60" s="4">
        <v>12</v>
      </c>
      <c r="F60" s="4">
        <v>9</v>
      </c>
      <c r="G60" s="4">
        <v>19</v>
      </c>
    </row>
    <row r="61" spans="2:8" x14ac:dyDescent="0.3">
      <c r="C61" t="s">
        <v>110</v>
      </c>
      <c r="D61" s="4">
        <v>471</v>
      </c>
      <c r="E61" s="4">
        <v>273</v>
      </c>
      <c r="F61" s="4">
        <v>255</v>
      </c>
      <c r="G61" s="4">
        <v>252</v>
      </c>
    </row>
    <row r="62" spans="2:8" x14ac:dyDescent="0.3">
      <c r="C62" t="s">
        <v>115</v>
      </c>
      <c r="D62" s="4">
        <v>483</v>
      </c>
      <c r="E62" s="4">
        <v>282</v>
      </c>
      <c r="F62" s="4">
        <v>265</v>
      </c>
      <c r="G62" s="4">
        <v>277</v>
      </c>
    </row>
    <row r="63" spans="2:8" x14ac:dyDescent="0.3">
      <c r="C63" t="s">
        <v>70</v>
      </c>
      <c r="D63" s="4">
        <v>231</v>
      </c>
      <c r="E63" s="4">
        <v>143</v>
      </c>
      <c r="F63" s="4">
        <v>116</v>
      </c>
      <c r="G63" s="4">
        <v>138</v>
      </c>
    </row>
    <row r="64" spans="2:8" x14ac:dyDescent="0.3">
      <c r="D64" s="19">
        <v>2446764</v>
      </c>
      <c r="E64" s="19">
        <v>1561092</v>
      </c>
      <c r="F64" s="19">
        <v>1552704</v>
      </c>
      <c r="G64" s="19">
        <v>1342872</v>
      </c>
      <c r="H64" s="22">
        <f>SUM(D64:G64)</f>
        <v>6903432</v>
      </c>
    </row>
    <row r="67" spans="2:8" x14ac:dyDescent="0.3">
      <c r="B67" s="42">
        <v>0.9</v>
      </c>
      <c r="D67" s="4" t="s">
        <v>111</v>
      </c>
      <c r="E67" s="4" t="s">
        <v>112</v>
      </c>
      <c r="F67" s="4" t="s">
        <v>113</v>
      </c>
      <c r="G67" s="4" t="s">
        <v>114</v>
      </c>
    </row>
    <row r="68" spans="2:8" x14ac:dyDescent="0.3">
      <c r="C68" t="s">
        <v>198</v>
      </c>
      <c r="D68" s="4">
        <v>13</v>
      </c>
      <c r="E68" s="4">
        <v>12</v>
      </c>
      <c r="F68" s="4">
        <v>9</v>
      </c>
      <c r="G68" s="4">
        <v>19</v>
      </c>
    </row>
    <row r="69" spans="2:8" x14ac:dyDescent="0.3">
      <c r="C69" t="s">
        <v>110</v>
      </c>
      <c r="D69" s="4">
        <v>471</v>
      </c>
      <c r="E69" s="4">
        <v>273</v>
      </c>
      <c r="F69" s="4">
        <v>253</v>
      </c>
      <c r="G69" s="4">
        <v>252</v>
      </c>
    </row>
    <row r="70" spans="2:8" x14ac:dyDescent="0.3">
      <c r="C70" t="s">
        <v>115</v>
      </c>
      <c r="D70" s="4">
        <v>483</v>
      </c>
      <c r="E70" s="4">
        <v>281</v>
      </c>
      <c r="F70" s="4">
        <v>265</v>
      </c>
      <c r="G70" s="4">
        <v>276</v>
      </c>
    </row>
    <row r="71" spans="2:8" x14ac:dyDescent="0.3">
      <c r="C71" t="s">
        <v>70</v>
      </c>
      <c r="D71" s="4">
        <v>241</v>
      </c>
      <c r="E71" s="4">
        <v>143</v>
      </c>
      <c r="F71" s="4">
        <v>117</v>
      </c>
      <c r="G71" s="34">
        <v>137</v>
      </c>
    </row>
    <row r="72" spans="2:8" x14ac:dyDescent="0.3">
      <c r="D72" s="19">
        <v>2558204</v>
      </c>
      <c r="E72" s="19">
        <v>1561092</v>
      </c>
      <c r="F72" s="19">
        <v>1561348</v>
      </c>
      <c r="G72" s="19">
        <v>1334228</v>
      </c>
      <c r="H72" s="22">
        <f>SUM(D72:G72)</f>
        <v>7014872</v>
      </c>
    </row>
  </sheetData>
  <phoneticPr fontId="2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5"/>
  <sheetViews>
    <sheetView zoomScale="70" zoomScaleNormal="70" workbookViewId="0">
      <selection activeCell="A47" sqref="A47"/>
    </sheetView>
  </sheetViews>
  <sheetFormatPr defaultRowHeight="16.5" x14ac:dyDescent="0.3"/>
  <cols>
    <col min="1" max="1" width="3.25" customWidth="1"/>
    <col min="2" max="2" width="7.875" bestFit="1" customWidth="1"/>
    <col min="3" max="3" width="20.125" bestFit="1" customWidth="1"/>
    <col min="4" max="12" width="13" bestFit="1" customWidth="1"/>
    <col min="13" max="13" width="11.5" bestFit="1" customWidth="1"/>
    <col min="14" max="22" width="9.25" bestFit="1" customWidth="1"/>
    <col min="23" max="32" width="11.75" bestFit="1" customWidth="1"/>
  </cols>
  <sheetData>
    <row r="1" spans="2:32" x14ac:dyDescent="0.3">
      <c r="D1" s="65" t="s">
        <v>213</v>
      </c>
      <c r="E1" s="65"/>
      <c r="F1" s="65"/>
      <c r="G1" s="65"/>
      <c r="H1" s="65"/>
      <c r="I1" s="65"/>
      <c r="J1" s="65"/>
      <c r="K1" s="65"/>
      <c r="L1" s="65"/>
      <c r="M1" s="65" t="s">
        <v>216</v>
      </c>
      <c r="N1" s="65"/>
      <c r="O1" s="65"/>
      <c r="P1" s="65"/>
      <c r="Q1" s="65"/>
      <c r="R1" s="65"/>
      <c r="S1" s="65"/>
      <c r="T1" s="65"/>
      <c r="U1" s="65"/>
      <c r="V1" s="65"/>
      <c r="W1" s="65" t="s">
        <v>218</v>
      </c>
      <c r="X1" s="65"/>
      <c r="Y1" s="65"/>
      <c r="Z1" s="65"/>
      <c r="AA1" s="65"/>
      <c r="AB1" s="65"/>
      <c r="AC1" s="65"/>
      <c r="AD1" s="65"/>
      <c r="AE1" s="65"/>
      <c r="AF1" s="65"/>
    </row>
    <row r="2" spans="2:32" x14ac:dyDescent="0.3">
      <c r="B2" s="4" t="s">
        <v>211</v>
      </c>
      <c r="C2" s="52" t="s">
        <v>214</v>
      </c>
      <c r="D2" s="52">
        <v>0.999</v>
      </c>
      <c r="E2" s="52">
        <v>0.97</v>
      </c>
      <c r="F2" s="52">
        <v>0.96</v>
      </c>
      <c r="G2" s="52">
        <v>0.95</v>
      </c>
      <c r="H2" s="52">
        <v>0.94</v>
      </c>
      <c r="I2" s="52">
        <v>0.93</v>
      </c>
      <c r="J2" s="52">
        <v>0.92</v>
      </c>
      <c r="K2" s="52">
        <v>0.91</v>
      </c>
      <c r="L2" s="52">
        <v>0.9</v>
      </c>
      <c r="M2" s="52" t="s">
        <v>214</v>
      </c>
      <c r="N2" s="52">
        <v>0.999</v>
      </c>
      <c r="O2" s="52">
        <v>0.97</v>
      </c>
      <c r="P2" s="52">
        <v>0.96</v>
      </c>
      <c r="Q2" s="52">
        <v>0.95</v>
      </c>
      <c r="R2" s="52">
        <v>0.94</v>
      </c>
      <c r="S2" s="52">
        <v>0.93</v>
      </c>
      <c r="T2" s="52">
        <v>0.92</v>
      </c>
      <c r="U2" s="52">
        <v>0.91</v>
      </c>
      <c r="V2" s="52">
        <v>0.9</v>
      </c>
      <c r="W2" s="52" t="s">
        <v>214</v>
      </c>
      <c r="X2" s="52">
        <v>0.999</v>
      </c>
      <c r="Y2" s="52">
        <v>0.97</v>
      </c>
      <c r="Z2" s="52">
        <v>0.96</v>
      </c>
      <c r="AA2" s="52">
        <v>0.95</v>
      </c>
      <c r="AB2" s="52">
        <v>0.94</v>
      </c>
      <c r="AC2" s="52">
        <v>0.93</v>
      </c>
      <c r="AD2" s="52">
        <v>0.92</v>
      </c>
      <c r="AE2" s="52">
        <v>0.91</v>
      </c>
      <c r="AF2" s="52">
        <v>0.9</v>
      </c>
    </row>
    <row r="3" spans="2:32" x14ac:dyDescent="0.3">
      <c r="B3" s="4" t="s">
        <v>206</v>
      </c>
      <c r="C3" s="35">
        <v>5117248</v>
      </c>
      <c r="D3" s="35">
        <v>4399796</v>
      </c>
      <c r="E3" s="35">
        <v>4218272</v>
      </c>
      <c r="F3" s="35">
        <v>4200984</v>
      </c>
      <c r="G3" s="35">
        <v>4200984</v>
      </c>
      <c r="H3" s="35">
        <v>4192340</v>
      </c>
      <c r="I3" s="35">
        <v>4183696</v>
      </c>
      <c r="J3" s="35">
        <v>3846580</v>
      </c>
      <c r="K3" s="35">
        <v>4175052</v>
      </c>
      <c r="L3" s="35">
        <v>4175052</v>
      </c>
      <c r="M3" s="35">
        <f>((121*8644)*12.34%)*1.3</f>
        <v>167787.12807999999</v>
      </c>
      <c r="N3" s="35">
        <v>37438.101988744937</v>
      </c>
      <c r="O3" s="35">
        <v>23572.138289209775</v>
      </c>
      <c r="P3" s="35">
        <v>22185.541919256259</v>
      </c>
      <c r="Q3" s="35">
        <v>20798.945549302745</v>
      </c>
      <c r="R3" s="35">
        <v>20798.945549302745</v>
      </c>
      <c r="S3" s="35">
        <v>19412.349179349225</v>
      </c>
      <c r="T3" s="35">
        <v>18025.752809395712</v>
      </c>
      <c r="U3" s="35">
        <v>18025.752809395712</v>
      </c>
      <c r="V3" s="35">
        <v>18025.752809395712</v>
      </c>
      <c r="W3" s="54">
        <f>C3-M3</f>
        <v>4949460.8719199998</v>
      </c>
      <c r="X3" s="54">
        <f t="shared" ref="X3:X6" si="0">D3-N3</f>
        <v>4362357.8980112551</v>
      </c>
      <c r="Y3" s="54">
        <f t="shared" ref="Y3:Y6" si="1">E3-O3</f>
        <v>4194699.8617107905</v>
      </c>
      <c r="Z3" s="54">
        <f t="shared" ref="Z3:Z6" si="2">F3-P3</f>
        <v>4178798.4580807439</v>
      </c>
      <c r="AA3" s="54">
        <f t="shared" ref="AA3:AA6" si="3">G3-Q3</f>
        <v>4180185.0544506973</v>
      </c>
      <c r="AB3" s="54">
        <f t="shared" ref="AB3:AB6" si="4">H3-R3</f>
        <v>4171541.0544506973</v>
      </c>
      <c r="AC3" s="54">
        <f t="shared" ref="AC3:AC6" si="5">I3-S3</f>
        <v>4164283.6508206506</v>
      </c>
      <c r="AD3" s="54">
        <f t="shared" ref="AD3:AD6" si="6">J3-T3</f>
        <v>3828554.2471906045</v>
      </c>
      <c r="AE3" s="54">
        <f t="shared" ref="AE3:AE6" si="7">K3-U3</f>
        <v>4157026.2471906045</v>
      </c>
      <c r="AF3" s="54">
        <f t="shared" ref="AF3:AF6" si="8">L3-V3</f>
        <v>4157026.2471906045</v>
      </c>
    </row>
    <row r="4" spans="2:32" x14ac:dyDescent="0.3">
      <c r="B4" s="4" t="s">
        <v>207</v>
      </c>
      <c r="C4" s="35">
        <v>5074028</v>
      </c>
      <c r="D4" s="35">
        <v>2524048</v>
      </c>
      <c r="E4" s="35">
        <v>2463540</v>
      </c>
      <c r="F4" s="35">
        <v>2454896</v>
      </c>
      <c r="G4" s="35">
        <v>2446252</v>
      </c>
      <c r="H4" s="35">
        <v>2446252</v>
      </c>
      <c r="I4" s="35">
        <v>2437608</v>
      </c>
      <c r="J4" s="35">
        <v>2437608</v>
      </c>
      <c r="K4" s="35">
        <v>2437608</v>
      </c>
      <c r="L4" s="35">
        <v>2428964</v>
      </c>
      <c r="M4" s="35">
        <f>((314*8644)*12.34%)*1.3</f>
        <v>435414.53071999998</v>
      </c>
      <c r="N4" s="35">
        <v>33278.31287888439</v>
      </c>
      <c r="O4" s="35">
        <v>22185.541919256259</v>
      </c>
      <c r="P4" s="35">
        <v>19412.349179349225</v>
      </c>
      <c r="Q4" s="35">
        <v>19412.349179349225</v>
      </c>
      <c r="R4" s="35">
        <v>18025.752809395712</v>
      </c>
      <c r="S4" s="35">
        <v>16639.156439442195</v>
      </c>
      <c r="T4" s="35">
        <v>16639.156439442195</v>
      </c>
      <c r="U4" s="35">
        <v>16639.156439442195</v>
      </c>
      <c r="V4" s="35">
        <v>15252.560069488678</v>
      </c>
      <c r="W4" s="54">
        <f t="shared" ref="W4:W6" si="9">C4-M4</f>
        <v>4638613.4692799998</v>
      </c>
      <c r="X4" s="54">
        <f t="shared" si="0"/>
        <v>2490769.6871211156</v>
      </c>
      <c r="Y4" s="54">
        <f t="shared" si="1"/>
        <v>2441354.4580807439</v>
      </c>
      <c r="Z4" s="54">
        <f t="shared" si="2"/>
        <v>2435483.6508206506</v>
      </c>
      <c r="AA4" s="54">
        <f t="shared" si="3"/>
        <v>2426839.6508206506</v>
      </c>
      <c r="AB4" s="54">
        <f t="shared" si="4"/>
        <v>2428226.2471906045</v>
      </c>
      <c r="AC4" s="54">
        <f t="shared" si="5"/>
        <v>2420968.8435605578</v>
      </c>
      <c r="AD4" s="54">
        <f t="shared" si="6"/>
        <v>2420968.8435605578</v>
      </c>
      <c r="AE4" s="54">
        <f t="shared" si="7"/>
        <v>2420968.8435605578</v>
      </c>
      <c r="AF4" s="54">
        <f t="shared" si="8"/>
        <v>2413711.4399305112</v>
      </c>
    </row>
    <row r="5" spans="2:32" x14ac:dyDescent="0.3">
      <c r="B5" s="4" t="s">
        <v>208</v>
      </c>
      <c r="C5" s="35">
        <v>2990824</v>
      </c>
      <c r="D5" s="35">
        <v>2567268</v>
      </c>
      <c r="E5" s="35">
        <v>2446252</v>
      </c>
      <c r="F5" s="35">
        <v>2428964</v>
      </c>
      <c r="G5" s="35">
        <v>2420320</v>
      </c>
      <c r="H5" s="35">
        <v>2411676</v>
      </c>
      <c r="I5" s="35">
        <v>2403032</v>
      </c>
      <c r="J5" s="35">
        <v>2394388</v>
      </c>
      <c r="K5" s="35">
        <v>2394388</v>
      </c>
      <c r="L5" s="35">
        <v>2385744</v>
      </c>
      <c r="M5" s="35">
        <f>((94*8644)*12.34%)*1.3</f>
        <v>130347.02512000001</v>
      </c>
      <c r="N5" s="35">
        <v>56850.451168094165</v>
      </c>
      <c r="O5" s="35">
        <v>36051.505618791423</v>
      </c>
      <c r="P5" s="35">
        <v>33278.31287888439</v>
      </c>
      <c r="Q5" s="35">
        <v>33278.31287888439</v>
      </c>
      <c r="R5" s="35">
        <v>31891.716508930876</v>
      </c>
      <c r="S5" s="35">
        <v>30505.120138977356</v>
      </c>
      <c r="T5" s="35">
        <v>30505.120138977356</v>
      </c>
      <c r="U5" s="35">
        <v>29118.523769023843</v>
      </c>
      <c r="V5" s="35">
        <v>29118.523769023843</v>
      </c>
      <c r="W5" s="54">
        <f t="shared" si="9"/>
        <v>2860476.9748800001</v>
      </c>
      <c r="X5" s="54">
        <f t="shared" si="0"/>
        <v>2510417.5488319057</v>
      </c>
      <c r="Y5" s="54">
        <f t="shared" si="1"/>
        <v>2410200.4943812084</v>
      </c>
      <c r="Z5" s="54">
        <f t="shared" si="2"/>
        <v>2395685.6871211156</v>
      </c>
      <c r="AA5" s="54">
        <f t="shared" si="3"/>
        <v>2387041.6871211156</v>
      </c>
      <c r="AB5" s="54">
        <f t="shared" si="4"/>
        <v>2379784.283491069</v>
      </c>
      <c r="AC5" s="54">
        <f t="shared" si="5"/>
        <v>2372526.8798610228</v>
      </c>
      <c r="AD5" s="54">
        <f t="shared" si="6"/>
        <v>2363882.8798610228</v>
      </c>
      <c r="AE5" s="54">
        <f t="shared" si="7"/>
        <v>2365269.4762309762</v>
      </c>
      <c r="AF5" s="54">
        <f t="shared" si="8"/>
        <v>2356625.4762309762</v>
      </c>
    </row>
    <row r="6" spans="2:32" x14ac:dyDescent="0.3">
      <c r="B6" s="4" t="s">
        <v>209</v>
      </c>
      <c r="C6" s="35">
        <v>2204220</v>
      </c>
      <c r="D6" s="35">
        <v>2385744</v>
      </c>
      <c r="E6" s="35">
        <v>2316592</v>
      </c>
      <c r="F6" s="35">
        <v>2307948</v>
      </c>
      <c r="G6" s="35">
        <v>2307948</v>
      </c>
      <c r="H6" s="35">
        <v>2299304</v>
      </c>
      <c r="I6" s="35">
        <v>2299304</v>
      </c>
      <c r="J6" s="35">
        <v>2299304</v>
      </c>
      <c r="K6" s="35">
        <v>2290660</v>
      </c>
      <c r="L6" s="35">
        <v>2290660</v>
      </c>
      <c r="M6" s="35">
        <f>((0*8644)*12.34%)*1.3</f>
        <v>0</v>
      </c>
      <c r="N6" s="35">
        <v>22185.541919256259</v>
      </c>
      <c r="O6" s="35">
        <v>15252.560069488678</v>
      </c>
      <c r="P6" s="35">
        <v>13865.963699535161</v>
      </c>
      <c r="Q6" s="35">
        <v>13865.963699535161</v>
      </c>
      <c r="R6" s="35">
        <v>12479.367329581646</v>
      </c>
      <c r="S6" s="35">
        <v>12479.367329581646</v>
      </c>
      <c r="T6" s="35">
        <v>11092.770959628129</v>
      </c>
      <c r="U6" s="35">
        <v>11092.770959628129</v>
      </c>
      <c r="V6" s="35">
        <v>11092.770959628129</v>
      </c>
      <c r="W6" s="54">
        <f t="shared" si="9"/>
        <v>2204220</v>
      </c>
      <c r="X6" s="54">
        <f t="shared" si="0"/>
        <v>2363558.4580807439</v>
      </c>
      <c r="Y6" s="54">
        <f t="shared" si="1"/>
        <v>2301339.4399305112</v>
      </c>
      <c r="Z6" s="54">
        <f t="shared" si="2"/>
        <v>2294082.036300465</v>
      </c>
      <c r="AA6" s="54">
        <f t="shared" si="3"/>
        <v>2294082.036300465</v>
      </c>
      <c r="AB6" s="54">
        <f t="shared" si="4"/>
        <v>2286824.6326704184</v>
      </c>
      <c r="AC6" s="54">
        <f t="shared" si="5"/>
        <v>2286824.6326704184</v>
      </c>
      <c r="AD6" s="54">
        <f t="shared" si="6"/>
        <v>2288211.2290403717</v>
      </c>
      <c r="AE6" s="54">
        <f t="shared" si="7"/>
        <v>2279567.2290403717</v>
      </c>
      <c r="AF6" s="54">
        <f t="shared" si="8"/>
        <v>2279567.2290403717</v>
      </c>
    </row>
    <row r="7" spans="2:32" x14ac:dyDescent="0.3">
      <c r="C7" s="54">
        <f>SUM(C3:C6)</f>
        <v>15386320</v>
      </c>
      <c r="D7" s="54">
        <f t="shared" ref="D7:L7" si="10">SUM(D3:D6)</f>
        <v>11876856</v>
      </c>
      <c r="E7" s="54">
        <f t="shared" si="10"/>
        <v>11444656</v>
      </c>
      <c r="F7" s="54">
        <f t="shared" si="10"/>
        <v>11392792</v>
      </c>
      <c r="G7" s="54">
        <f t="shared" si="10"/>
        <v>11375504</v>
      </c>
      <c r="H7" s="54">
        <f t="shared" si="10"/>
        <v>11349572</v>
      </c>
      <c r="I7" s="54">
        <f t="shared" si="10"/>
        <v>11323640</v>
      </c>
      <c r="J7" s="54">
        <f t="shared" si="10"/>
        <v>10977880</v>
      </c>
      <c r="K7" s="54">
        <f t="shared" si="10"/>
        <v>11297708</v>
      </c>
      <c r="L7" s="54">
        <f t="shared" si="10"/>
        <v>11280420</v>
      </c>
      <c r="M7" s="54">
        <f>SUM(M3:M6)</f>
        <v>733548.68391999998</v>
      </c>
      <c r="N7" s="54">
        <f t="shared" ref="N7:V7" si="11">SUM(N3:N6)</f>
        <v>149752.40795497975</v>
      </c>
      <c r="O7" s="54">
        <f t="shared" si="11"/>
        <v>97061.745896746143</v>
      </c>
      <c r="P7" s="54">
        <f t="shared" si="11"/>
        <v>88742.167677025034</v>
      </c>
      <c r="Q7" s="54">
        <f t="shared" si="11"/>
        <v>87355.571307071528</v>
      </c>
      <c r="R7" s="54">
        <f t="shared" si="11"/>
        <v>83195.782197210967</v>
      </c>
      <c r="S7" s="54">
        <f t="shared" si="11"/>
        <v>79035.99308735042</v>
      </c>
      <c r="T7" s="54">
        <f t="shared" si="11"/>
        <v>76262.800347443394</v>
      </c>
      <c r="U7" s="54">
        <f t="shared" si="11"/>
        <v>74876.203977489888</v>
      </c>
      <c r="V7" s="54">
        <f t="shared" si="11"/>
        <v>73489.607607536367</v>
      </c>
      <c r="W7" s="54">
        <f t="shared" ref="W7" si="12">SUM(W3:W6)</f>
        <v>14652771.31608</v>
      </c>
      <c r="X7" s="54">
        <f t="shared" ref="X7" si="13">SUM(X3:X6)</f>
        <v>11727103.59204502</v>
      </c>
      <c r="Y7" s="54">
        <f t="shared" ref="Y7" si="14">SUM(Y3:Y6)</f>
        <v>11347594.254103255</v>
      </c>
      <c r="Z7" s="54">
        <f t="shared" ref="Z7" si="15">SUM(Z3:Z6)</f>
        <v>11304049.832322976</v>
      </c>
      <c r="AA7" s="54">
        <f t="shared" ref="AA7" si="16">SUM(AA3:AA6)</f>
        <v>11288148.428692929</v>
      </c>
      <c r="AB7" s="54">
        <f t="shared" ref="AB7" si="17">SUM(AB3:AB6)</f>
        <v>11266376.217802789</v>
      </c>
      <c r="AC7" s="54">
        <f t="shared" ref="AC7" si="18">SUM(AC3:AC6)</f>
        <v>11244604.006912649</v>
      </c>
      <c r="AD7" s="54">
        <f t="shared" ref="AD7" si="19">SUM(AD3:AD6)</f>
        <v>10901617.199652556</v>
      </c>
      <c r="AE7" s="54">
        <f t="shared" ref="AE7" si="20">SUM(AE3:AE6)</f>
        <v>11222831.79602251</v>
      </c>
      <c r="AF7" s="54">
        <f t="shared" ref="AF7" si="21">SUM(AF3:AF6)</f>
        <v>11206930.392392462</v>
      </c>
    </row>
    <row r="8" spans="2:32" x14ac:dyDescent="0.3">
      <c r="D8" s="20">
        <f>D7/$C$7</f>
        <v>0.77191011235955054</v>
      </c>
      <c r="E8" s="20">
        <f t="shared" ref="E8:L8" si="22">E7/$C$7</f>
        <v>0.74382022471910114</v>
      </c>
      <c r="F8" s="20">
        <f t="shared" si="22"/>
        <v>0.74044943820224718</v>
      </c>
      <c r="G8" s="20">
        <f t="shared" si="22"/>
        <v>0.73932584269662927</v>
      </c>
      <c r="H8" s="20">
        <f t="shared" si="22"/>
        <v>0.73764044943820228</v>
      </c>
      <c r="I8" s="20">
        <f t="shared" si="22"/>
        <v>0.7359550561797753</v>
      </c>
      <c r="J8" s="20">
        <f t="shared" si="22"/>
        <v>0.7134831460674157</v>
      </c>
      <c r="K8" s="20">
        <f t="shared" si="22"/>
        <v>0.73426966292134832</v>
      </c>
      <c r="L8" s="20">
        <f t="shared" si="22"/>
        <v>0.7331460674157303</v>
      </c>
      <c r="N8" s="20">
        <f>N7/$M$7</f>
        <v>0.2041478789856456</v>
      </c>
      <c r="O8" s="20">
        <f t="shared" ref="O8:V8" si="23">O7/$M$7</f>
        <v>0.13231806971291846</v>
      </c>
      <c r="P8" s="20">
        <f t="shared" si="23"/>
        <v>0.12097652088038258</v>
      </c>
      <c r="Q8" s="20">
        <f t="shared" si="23"/>
        <v>0.11908626274162661</v>
      </c>
      <c r="R8" s="20">
        <f t="shared" si="23"/>
        <v>0.11341548832535867</v>
      </c>
      <c r="S8" s="20">
        <f t="shared" si="23"/>
        <v>0.10774471390909073</v>
      </c>
      <c r="T8" s="20">
        <f t="shared" si="23"/>
        <v>0.10396419763157878</v>
      </c>
      <c r="U8" s="20">
        <f t="shared" si="23"/>
        <v>0.10207393949282281</v>
      </c>
      <c r="V8" s="20">
        <f t="shared" si="23"/>
        <v>0.10018368135406683</v>
      </c>
    </row>
    <row r="9" spans="2:32" x14ac:dyDescent="0.3">
      <c r="D9" s="20"/>
      <c r="E9" s="20"/>
      <c r="F9" s="20"/>
      <c r="G9" s="20"/>
      <c r="H9" s="20"/>
      <c r="I9" s="20"/>
      <c r="J9" s="20"/>
      <c r="K9" s="20"/>
      <c r="L9" s="20"/>
      <c r="M9" s="20">
        <f t="shared" ref="M9:V9" si="24">M7/C7</f>
        <v>4.7675382022471909E-2</v>
      </c>
      <c r="N9" s="20">
        <f t="shared" si="24"/>
        <v>1.2608758408368321E-2</v>
      </c>
      <c r="O9" s="20">
        <f t="shared" si="24"/>
        <v>8.4809666534971552E-3</v>
      </c>
      <c r="P9" s="20">
        <f t="shared" si="24"/>
        <v>7.7893257137517328E-3</v>
      </c>
      <c r="Q9" s="20">
        <f t="shared" si="24"/>
        <v>7.6792704136073031E-3</v>
      </c>
      <c r="R9" s="20">
        <f t="shared" si="24"/>
        <v>7.3303012833621358E-3</v>
      </c>
      <c r="S9" s="20">
        <f t="shared" si="24"/>
        <v>6.9797338212227184E-3</v>
      </c>
      <c r="T9" s="20">
        <f t="shared" si="24"/>
        <v>6.9469515377689854E-3</v>
      </c>
      <c r="U9" s="20">
        <f t="shared" si="24"/>
        <v>6.6275570210780708E-3</v>
      </c>
      <c r="V9" s="20">
        <f t="shared" si="24"/>
        <v>6.5147935633191288E-3</v>
      </c>
    </row>
    <row r="10" spans="2:32" x14ac:dyDescent="0.3">
      <c r="D10" s="65" t="s">
        <v>210</v>
      </c>
      <c r="E10" s="65"/>
      <c r="F10" s="65"/>
      <c r="G10" s="65"/>
      <c r="H10" s="65"/>
      <c r="I10" s="65"/>
      <c r="J10" s="65"/>
      <c r="K10" s="65"/>
      <c r="L10" s="65"/>
      <c r="M10" s="4"/>
    </row>
    <row r="11" spans="2:32" x14ac:dyDescent="0.3">
      <c r="B11" s="4" t="s">
        <v>211</v>
      </c>
      <c r="C11" s="4" t="s">
        <v>212</v>
      </c>
      <c r="D11" s="52">
        <v>0.999</v>
      </c>
      <c r="E11" s="52">
        <v>0.97</v>
      </c>
      <c r="F11" s="52">
        <v>0.96</v>
      </c>
      <c r="G11" s="52">
        <v>0.95</v>
      </c>
      <c r="H11" s="52">
        <v>0.94</v>
      </c>
      <c r="I11" s="52">
        <v>0.93</v>
      </c>
      <c r="J11" s="52">
        <v>0.92</v>
      </c>
      <c r="K11" s="52">
        <v>0.91</v>
      </c>
      <c r="L11" s="52">
        <v>0.9</v>
      </c>
      <c r="M11" s="52"/>
    </row>
    <row r="12" spans="2:32" x14ac:dyDescent="0.3">
      <c r="B12" s="4" t="s">
        <v>206</v>
      </c>
      <c r="C12" s="35">
        <v>592</v>
      </c>
      <c r="D12" s="50">
        <v>509</v>
      </c>
      <c r="E12" s="50">
        <v>488</v>
      </c>
      <c r="F12" s="50">
        <v>486</v>
      </c>
      <c r="G12" s="50">
        <v>486</v>
      </c>
      <c r="H12" s="50">
        <v>485</v>
      </c>
      <c r="I12" s="50">
        <v>484</v>
      </c>
      <c r="J12" s="50">
        <v>445</v>
      </c>
      <c r="K12" s="50">
        <v>483</v>
      </c>
      <c r="L12" s="50">
        <v>483</v>
      </c>
      <c r="M12" s="50"/>
    </row>
    <row r="13" spans="2:32" x14ac:dyDescent="0.3">
      <c r="B13" s="4" t="s">
        <v>207</v>
      </c>
      <c r="C13" s="35">
        <v>587</v>
      </c>
      <c r="D13" s="46">
        <v>292</v>
      </c>
      <c r="E13" s="46">
        <v>285</v>
      </c>
      <c r="F13" s="46">
        <v>284</v>
      </c>
      <c r="G13" s="46">
        <v>283</v>
      </c>
      <c r="H13" s="46">
        <v>283</v>
      </c>
      <c r="I13" s="46">
        <v>282</v>
      </c>
      <c r="J13" s="46">
        <v>282</v>
      </c>
      <c r="K13" s="46">
        <v>282</v>
      </c>
      <c r="L13" s="46">
        <v>281</v>
      </c>
      <c r="M13" s="46"/>
    </row>
    <row r="14" spans="2:32" x14ac:dyDescent="0.3">
      <c r="B14" s="4" t="s">
        <v>208</v>
      </c>
      <c r="C14" s="35">
        <v>346</v>
      </c>
      <c r="D14" s="46">
        <v>297</v>
      </c>
      <c r="E14" s="46">
        <v>283</v>
      </c>
      <c r="F14" s="46">
        <v>281</v>
      </c>
      <c r="G14" s="46">
        <v>280</v>
      </c>
      <c r="H14" s="46">
        <v>279</v>
      </c>
      <c r="I14" s="46">
        <v>278</v>
      </c>
      <c r="J14" s="46">
        <v>277</v>
      </c>
      <c r="K14" s="46">
        <v>277</v>
      </c>
      <c r="L14" s="46">
        <v>276</v>
      </c>
      <c r="M14" s="46"/>
    </row>
    <row r="15" spans="2:32" x14ac:dyDescent="0.3">
      <c r="B15" s="4" t="s">
        <v>209</v>
      </c>
      <c r="C15" s="35">
        <v>255</v>
      </c>
      <c r="D15" s="46">
        <v>276</v>
      </c>
      <c r="E15" s="46">
        <v>268</v>
      </c>
      <c r="F15" s="46">
        <v>267</v>
      </c>
      <c r="G15" s="46">
        <v>267</v>
      </c>
      <c r="H15" s="46">
        <v>266</v>
      </c>
      <c r="I15" s="46">
        <v>266</v>
      </c>
      <c r="J15" s="46">
        <v>266</v>
      </c>
      <c r="K15" s="46">
        <v>265</v>
      </c>
      <c r="L15" s="46">
        <v>265</v>
      </c>
      <c r="M15" s="46"/>
    </row>
  </sheetData>
  <mergeCells count="4">
    <mergeCell ref="D1:L1"/>
    <mergeCell ref="D10:L10"/>
    <mergeCell ref="M1:V1"/>
    <mergeCell ref="W1:AF1"/>
  </mergeCells>
  <phoneticPr fontId="2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G79"/>
  <sheetViews>
    <sheetView zoomScale="70" zoomScaleNormal="70" workbookViewId="0">
      <selection activeCell="A27" sqref="A27"/>
    </sheetView>
  </sheetViews>
  <sheetFormatPr defaultRowHeight="16.5" x14ac:dyDescent="0.3"/>
  <cols>
    <col min="2" max="2" width="32.125" bestFit="1" customWidth="1"/>
    <col min="3" max="11" width="13" bestFit="1" customWidth="1"/>
    <col min="13" max="13" width="24" customWidth="1"/>
    <col min="14" max="15" width="13" bestFit="1" customWidth="1"/>
    <col min="16" max="20" width="13.125" bestFit="1" customWidth="1"/>
    <col min="21" max="21" width="14.75" bestFit="1" customWidth="1"/>
    <col min="22" max="22" width="13.125" bestFit="1" customWidth="1"/>
    <col min="24" max="24" width="26.125" bestFit="1" customWidth="1"/>
    <col min="25" max="27" width="12.375" bestFit="1" customWidth="1"/>
    <col min="28" max="28" width="11.25" customWidth="1"/>
    <col min="29" max="31" width="12.375" bestFit="1" customWidth="1"/>
    <col min="32" max="32" width="14.75" bestFit="1" customWidth="1"/>
    <col min="33" max="33" width="12.375" bestFit="1" customWidth="1"/>
  </cols>
  <sheetData>
    <row r="1" spans="2:33" x14ac:dyDescent="0.3">
      <c r="B1" t="s">
        <v>244</v>
      </c>
      <c r="M1" t="s">
        <v>235</v>
      </c>
      <c r="X1" t="s">
        <v>236</v>
      </c>
    </row>
    <row r="2" spans="2:33" x14ac:dyDescent="0.3">
      <c r="B2" s="46" t="s">
        <v>215</v>
      </c>
      <c r="C2" s="53">
        <v>0.128105409053657</v>
      </c>
      <c r="D2" s="46"/>
      <c r="E2" s="46"/>
      <c r="F2" s="46"/>
      <c r="G2" s="46"/>
      <c r="H2" s="46"/>
      <c r="I2" s="46"/>
      <c r="J2" s="46"/>
      <c r="K2" s="46"/>
    </row>
    <row r="3" spans="2:33" x14ac:dyDescent="0.3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33" x14ac:dyDescent="0.3">
      <c r="B4" s="46" t="s">
        <v>217</v>
      </c>
      <c r="C4" s="47">
        <v>0.999</v>
      </c>
      <c r="D4" s="47">
        <v>0.97</v>
      </c>
      <c r="E4" s="47">
        <v>0.96</v>
      </c>
      <c r="F4" s="47">
        <v>0.95</v>
      </c>
      <c r="G4" s="47">
        <v>0.94</v>
      </c>
      <c r="H4" s="47">
        <v>0.93</v>
      </c>
      <c r="I4" s="47">
        <v>0.92</v>
      </c>
      <c r="J4" s="47">
        <v>0.91</v>
      </c>
      <c r="K4" s="47">
        <v>0.9</v>
      </c>
      <c r="M4" t="s">
        <v>228</v>
      </c>
      <c r="Q4" t="s">
        <v>237</v>
      </c>
      <c r="T4" t="s">
        <v>238</v>
      </c>
      <c r="X4" t="s">
        <v>228</v>
      </c>
      <c r="AB4" t="s">
        <v>237</v>
      </c>
      <c r="AE4" t="s">
        <v>238</v>
      </c>
    </row>
    <row r="5" spans="2:33" x14ac:dyDescent="0.3">
      <c r="B5" s="46" t="s">
        <v>111</v>
      </c>
      <c r="C5" s="46">
        <v>27</v>
      </c>
      <c r="D5" s="46">
        <v>17</v>
      </c>
      <c r="E5" s="46">
        <v>16</v>
      </c>
      <c r="F5" s="46">
        <v>15</v>
      </c>
      <c r="G5" s="46">
        <v>15</v>
      </c>
      <c r="H5" s="46">
        <v>14</v>
      </c>
      <c r="I5" s="46">
        <v>13</v>
      </c>
      <c r="J5" s="46">
        <v>13</v>
      </c>
      <c r="K5" s="46">
        <v>13</v>
      </c>
      <c r="M5" t="s">
        <v>111</v>
      </c>
      <c r="N5">
        <v>592</v>
      </c>
      <c r="O5" s="35">
        <f>N5*8644</f>
        <v>5117248</v>
      </c>
      <c r="P5" s="35">
        <f>N5*4142</f>
        <v>2452064</v>
      </c>
      <c r="Q5" t="s">
        <v>111</v>
      </c>
      <c r="R5" s="35">
        <f>(C51*0.3)*4142</f>
        <v>19261.237536098975</v>
      </c>
      <c r="S5" s="55"/>
      <c r="T5" t="s">
        <v>239</v>
      </c>
      <c r="U5" s="58">
        <f>O5-((N5*4142)+R5)</f>
        <v>2645922.7624639012</v>
      </c>
      <c r="V5" s="20">
        <f>U5/O5</f>
        <v>0.51705970913739208</v>
      </c>
      <c r="X5" t="s">
        <v>111</v>
      </c>
      <c r="Y5">
        <v>592</v>
      </c>
      <c r="Z5" s="35">
        <f>Y5*(24200/2)</f>
        <v>7163200</v>
      </c>
      <c r="AB5" t="s">
        <v>111</v>
      </c>
      <c r="AC5" s="35">
        <f>R5</f>
        <v>19261.237536098975</v>
      </c>
      <c r="AD5" s="55"/>
      <c r="AE5" t="s">
        <v>239</v>
      </c>
      <c r="AF5" s="58">
        <f>Z5-((Y5*4142)+AC5)</f>
        <v>4691874.7624639012</v>
      </c>
      <c r="AG5" s="55">
        <f>AF5/Z5</f>
        <v>0.65499703518872865</v>
      </c>
    </row>
    <row r="6" spans="2:33" x14ac:dyDescent="0.3">
      <c r="B6" s="46" t="s">
        <v>112</v>
      </c>
      <c r="C6" s="46">
        <v>24</v>
      </c>
      <c r="D6" s="46">
        <v>16</v>
      </c>
      <c r="E6" s="46">
        <v>14</v>
      </c>
      <c r="F6" s="46">
        <v>14</v>
      </c>
      <c r="G6" s="46">
        <v>13</v>
      </c>
      <c r="H6" s="46">
        <v>12</v>
      </c>
      <c r="I6" s="46">
        <v>12</v>
      </c>
      <c r="J6" s="46">
        <v>12</v>
      </c>
      <c r="K6" s="46">
        <v>11</v>
      </c>
      <c r="M6" t="s">
        <v>112</v>
      </c>
      <c r="N6">
        <v>587</v>
      </c>
      <c r="O6" s="35">
        <f>N6*8644</f>
        <v>5074028</v>
      </c>
      <c r="P6" s="35">
        <f t="shared" ref="P6:P8" si="0">N6*4142</f>
        <v>2431354</v>
      </c>
      <c r="Q6" t="s">
        <v>112</v>
      </c>
      <c r="R6" s="35">
        <f>(C52*0.3)*4142</f>
        <v>49983.707325083298</v>
      </c>
      <c r="S6" s="55"/>
      <c r="T6" t="s">
        <v>240</v>
      </c>
      <c r="U6" s="58">
        <f>O6-((N6*4142)+R6)</f>
        <v>2592690.2926749168</v>
      </c>
      <c r="V6" s="20">
        <f t="shared" ref="V6:V8" si="1">U6/O6</f>
        <v>0.51097279965244902</v>
      </c>
      <c r="X6" t="s">
        <v>112</v>
      </c>
      <c r="Y6">
        <v>587</v>
      </c>
      <c r="Z6" s="35">
        <f>Y6*(24200/2)</f>
        <v>7102700</v>
      </c>
      <c r="AB6" t="s">
        <v>112</v>
      </c>
      <c r="AC6" s="35">
        <f>R6</f>
        <v>49983.707325083298</v>
      </c>
      <c r="AD6" s="55"/>
      <c r="AE6" t="s">
        <v>240</v>
      </c>
      <c r="AF6" s="58">
        <f>Z6-((Y6*4142)+AC6)</f>
        <v>4621362.2926749168</v>
      </c>
      <c r="AG6" s="55">
        <f t="shared" ref="AG6:AG8" si="2">AF6/Z6</f>
        <v>0.65064866778477437</v>
      </c>
    </row>
    <row r="7" spans="2:33" x14ac:dyDescent="0.3">
      <c r="B7" s="46" t="s">
        <v>151</v>
      </c>
      <c r="C7" s="46">
        <v>41</v>
      </c>
      <c r="D7" s="46">
        <v>26</v>
      </c>
      <c r="E7" s="46">
        <v>24</v>
      </c>
      <c r="F7" s="46">
        <v>24</v>
      </c>
      <c r="G7" s="46">
        <v>23</v>
      </c>
      <c r="H7" s="46">
        <v>22</v>
      </c>
      <c r="I7" s="46">
        <v>22</v>
      </c>
      <c r="J7" s="46">
        <v>21</v>
      </c>
      <c r="K7" s="46">
        <v>21</v>
      </c>
      <c r="M7" t="s">
        <v>151</v>
      </c>
      <c r="N7">
        <v>346</v>
      </c>
      <c r="O7" s="35">
        <f>N7*8644</f>
        <v>2990824</v>
      </c>
      <c r="P7" s="35">
        <f t="shared" si="0"/>
        <v>1433132</v>
      </c>
      <c r="Q7" t="s">
        <v>151</v>
      </c>
      <c r="R7" s="35">
        <f>(C53*0.3)*4142</f>
        <v>14963.275441266973</v>
      </c>
      <c r="S7" s="55"/>
      <c r="T7" t="s">
        <v>241</v>
      </c>
      <c r="U7" s="58">
        <f>O7-((N7*4142)+R7)</f>
        <v>1542728.7245587329</v>
      </c>
      <c r="V7" s="20">
        <f t="shared" si="1"/>
        <v>0.51582063155796964</v>
      </c>
      <c r="X7" t="s">
        <v>151</v>
      </c>
      <c r="Y7">
        <v>346</v>
      </c>
      <c r="Z7" s="35">
        <f>Y7*(24200/2)</f>
        <v>4186600</v>
      </c>
      <c r="AB7" t="s">
        <v>151</v>
      </c>
      <c r="AC7" s="35">
        <f>R7</f>
        <v>14963.275441266973</v>
      </c>
      <c r="AD7" s="55"/>
      <c r="AE7" t="s">
        <v>241</v>
      </c>
      <c r="AF7" s="58">
        <f>Z7-((Y7*4142)+AC7)</f>
        <v>2738504.7245587329</v>
      </c>
      <c r="AG7" s="55">
        <f t="shared" si="2"/>
        <v>0.6541118627427347</v>
      </c>
    </row>
    <row r="8" spans="2:33" x14ac:dyDescent="0.3">
      <c r="B8" s="46" t="s">
        <v>152</v>
      </c>
      <c r="C8" s="49">
        <v>16</v>
      </c>
      <c r="D8" s="49">
        <v>11</v>
      </c>
      <c r="E8" s="49">
        <v>10</v>
      </c>
      <c r="F8" s="49">
        <v>10</v>
      </c>
      <c r="G8" s="49">
        <v>9</v>
      </c>
      <c r="H8" s="49">
        <v>9</v>
      </c>
      <c r="I8" s="49">
        <v>8</v>
      </c>
      <c r="J8" s="49">
        <v>8</v>
      </c>
      <c r="K8" s="49">
        <v>8</v>
      </c>
      <c r="M8" t="s">
        <v>152</v>
      </c>
      <c r="N8">
        <v>255</v>
      </c>
      <c r="O8" s="35">
        <f>N8*8644</f>
        <v>2204220</v>
      </c>
      <c r="P8" s="35">
        <f t="shared" si="0"/>
        <v>1056210</v>
      </c>
      <c r="Q8" t="s">
        <v>152</v>
      </c>
      <c r="R8" s="35">
        <f>(C54*0.3)*4142</f>
        <v>0</v>
      </c>
      <c r="S8" s="55"/>
      <c r="T8" t="s">
        <v>242</v>
      </c>
      <c r="U8" s="58">
        <f>O8-((N8*4142)+R8)</f>
        <v>1148010</v>
      </c>
      <c r="V8" s="20">
        <f t="shared" si="1"/>
        <v>0.52082369273484497</v>
      </c>
      <c r="X8" t="s">
        <v>152</v>
      </c>
      <c r="Y8">
        <v>255</v>
      </c>
      <c r="Z8" s="35">
        <f>Y8*(24200/2)</f>
        <v>3085500</v>
      </c>
      <c r="AB8" t="s">
        <v>152</v>
      </c>
      <c r="AC8" s="35">
        <f>R8</f>
        <v>0</v>
      </c>
      <c r="AD8" s="55"/>
      <c r="AE8" t="s">
        <v>242</v>
      </c>
      <c r="AF8" s="58">
        <f>Z8-((Y8*4142)+AC8)</f>
        <v>2029290</v>
      </c>
      <c r="AG8" s="55">
        <f t="shared" si="2"/>
        <v>0.65768595041322309</v>
      </c>
    </row>
    <row r="9" spans="2:33" x14ac:dyDescent="0.3"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2:33" x14ac:dyDescent="0.3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33" x14ac:dyDescent="0.3">
      <c r="B11" s="46" t="s">
        <v>200</v>
      </c>
      <c r="C11" s="47">
        <v>0.999</v>
      </c>
      <c r="D11" s="47">
        <v>0.97</v>
      </c>
      <c r="E11" s="47">
        <v>0.96</v>
      </c>
      <c r="F11" s="47">
        <v>0.95</v>
      </c>
      <c r="G11" s="47">
        <v>0.94</v>
      </c>
      <c r="H11" s="47">
        <v>0.93</v>
      </c>
      <c r="I11" s="47">
        <v>0.92</v>
      </c>
      <c r="J11" s="47">
        <v>0.91</v>
      </c>
      <c r="K11" s="47">
        <v>0.9</v>
      </c>
      <c r="M11" t="s">
        <v>229</v>
      </c>
      <c r="N11" s="47">
        <v>0.999</v>
      </c>
      <c r="O11" s="47">
        <v>0.97</v>
      </c>
      <c r="P11" s="47">
        <v>0.96</v>
      </c>
      <c r="Q11" s="47">
        <v>0.95</v>
      </c>
      <c r="R11" s="47">
        <v>0.94</v>
      </c>
      <c r="S11" s="47">
        <v>0.93</v>
      </c>
      <c r="T11" s="47">
        <v>0.92</v>
      </c>
      <c r="U11" s="47">
        <v>0.91</v>
      </c>
      <c r="V11" s="47">
        <v>0.9</v>
      </c>
      <c r="X11" t="s">
        <v>229</v>
      </c>
      <c r="Y11" s="47">
        <v>0.999</v>
      </c>
      <c r="Z11" s="47">
        <v>0.97</v>
      </c>
      <c r="AA11" s="47">
        <v>0.96</v>
      </c>
      <c r="AB11" s="47">
        <v>0.95</v>
      </c>
      <c r="AC11" s="47">
        <v>0.94</v>
      </c>
      <c r="AD11" s="47">
        <v>0.93</v>
      </c>
      <c r="AE11" s="47">
        <v>0.92</v>
      </c>
      <c r="AF11" s="47">
        <v>0.91</v>
      </c>
      <c r="AG11" s="47">
        <v>0.9</v>
      </c>
    </row>
    <row r="12" spans="2:33" x14ac:dyDescent="0.3">
      <c r="B12" s="46" t="s">
        <v>111</v>
      </c>
      <c r="C12" s="50">
        <v>509</v>
      </c>
      <c r="D12" s="50">
        <v>488</v>
      </c>
      <c r="E12" s="50">
        <v>486</v>
      </c>
      <c r="F12" s="50">
        <v>486</v>
      </c>
      <c r="G12" s="50">
        <v>485</v>
      </c>
      <c r="H12" s="50">
        <v>484</v>
      </c>
      <c r="I12" s="50">
        <v>445</v>
      </c>
      <c r="J12" s="50">
        <v>483</v>
      </c>
      <c r="K12" s="50">
        <v>483</v>
      </c>
      <c r="M12" t="s">
        <v>111</v>
      </c>
      <c r="N12" s="35">
        <f>C12*8644</f>
        <v>4399796</v>
      </c>
      <c r="O12" s="35">
        <f t="shared" ref="O12:O15" si="3">D12*8644</f>
        <v>4218272</v>
      </c>
      <c r="P12" s="35">
        <f t="shared" ref="P12:P15" si="4">E12*8644</f>
        <v>4200984</v>
      </c>
      <c r="Q12" s="35">
        <f t="shared" ref="Q12:Q15" si="5">F12*8644</f>
        <v>4200984</v>
      </c>
      <c r="R12" s="35">
        <f t="shared" ref="R12:R15" si="6">G12*8644</f>
        <v>4192340</v>
      </c>
      <c r="S12" s="35">
        <f t="shared" ref="S12:S15" si="7">H12*8644</f>
        <v>4183696</v>
      </c>
      <c r="T12" s="35">
        <f t="shared" ref="T12:T15" si="8">I12*8644</f>
        <v>3846580</v>
      </c>
      <c r="U12" s="35">
        <f t="shared" ref="U12:U15" si="9">J12*8644</f>
        <v>4175052</v>
      </c>
      <c r="V12" s="35">
        <f t="shared" ref="V12:V15" si="10">K12*8644</f>
        <v>4175052</v>
      </c>
      <c r="X12" t="s">
        <v>111</v>
      </c>
      <c r="Y12" s="35">
        <f>C12*12100</f>
        <v>6158900</v>
      </c>
      <c r="Z12" s="35">
        <f t="shared" ref="Z12:Z15" si="11">D12*12100</f>
        <v>5904800</v>
      </c>
      <c r="AA12" s="35">
        <f t="shared" ref="AA12:AA15" si="12">E12*12100</f>
        <v>5880600</v>
      </c>
      <c r="AB12" s="35">
        <f t="shared" ref="AB12:AB15" si="13">F12*12100</f>
        <v>5880600</v>
      </c>
      <c r="AC12" s="35">
        <f t="shared" ref="AC12:AC15" si="14">G12*12100</f>
        <v>5868500</v>
      </c>
      <c r="AD12" s="35">
        <f t="shared" ref="AD12:AD15" si="15">H12*12100</f>
        <v>5856400</v>
      </c>
      <c r="AE12" s="35">
        <f t="shared" ref="AE12:AE15" si="16">I12*12100</f>
        <v>5384500</v>
      </c>
      <c r="AF12" s="35">
        <f t="shared" ref="AF12:AF15" si="17">J12*12100</f>
        <v>5844300</v>
      </c>
      <c r="AG12" s="35">
        <f t="shared" ref="AG12:AG15" si="18">K12*12100</f>
        <v>5844300</v>
      </c>
    </row>
    <row r="13" spans="2:33" x14ac:dyDescent="0.3">
      <c r="B13" s="46" t="s">
        <v>112</v>
      </c>
      <c r="C13" s="46">
        <v>292</v>
      </c>
      <c r="D13" s="46">
        <v>285</v>
      </c>
      <c r="E13" s="46">
        <v>284</v>
      </c>
      <c r="F13" s="46">
        <v>283</v>
      </c>
      <c r="G13" s="46">
        <v>283</v>
      </c>
      <c r="H13" s="46">
        <v>282</v>
      </c>
      <c r="I13" s="46">
        <v>282</v>
      </c>
      <c r="J13" s="46">
        <v>282</v>
      </c>
      <c r="K13" s="46">
        <v>281</v>
      </c>
      <c r="M13" t="s">
        <v>112</v>
      </c>
      <c r="N13" s="35">
        <f t="shared" ref="N13:N15" si="19">C13*8644</f>
        <v>2524048</v>
      </c>
      <c r="O13" s="35">
        <f t="shared" si="3"/>
        <v>2463540</v>
      </c>
      <c r="P13" s="35">
        <f t="shared" si="4"/>
        <v>2454896</v>
      </c>
      <c r="Q13" s="35">
        <f t="shared" si="5"/>
        <v>2446252</v>
      </c>
      <c r="R13" s="35">
        <f t="shared" si="6"/>
        <v>2446252</v>
      </c>
      <c r="S13" s="35">
        <f t="shared" si="7"/>
        <v>2437608</v>
      </c>
      <c r="T13" s="35">
        <f t="shared" si="8"/>
        <v>2437608</v>
      </c>
      <c r="U13" s="35">
        <f t="shared" si="9"/>
        <v>2437608</v>
      </c>
      <c r="V13" s="35">
        <f t="shared" si="10"/>
        <v>2428964</v>
      </c>
      <c r="X13" t="s">
        <v>112</v>
      </c>
      <c r="Y13" s="35">
        <f t="shared" ref="Y13:Y15" si="20">C13*12100</f>
        <v>3533200</v>
      </c>
      <c r="Z13" s="35">
        <f t="shared" si="11"/>
        <v>3448500</v>
      </c>
      <c r="AA13" s="35">
        <f t="shared" si="12"/>
        <v>3436400</v>
      </c>
      <c r="AB13" s="35">
        <f t="shared" si="13"/>
        <v>3424300</v>
      </c>
      <c r="AC13" s="35">
        <f t="shared" si="14"/>
        <v>3424300</v>
      </c>
      <c r="AD13" s="35">
        <f t="shared" si="15"/>
        <v>3412200</v>
      </c>
      <c r="AE13" s="35">
        <f t="shared" si="16"/>
        <v>3412200</v>
      </c>
      <c r="AF13" s="35">
        <f t="shared" si="17"/>
        <v>3412200</v>
      </c>
      <c r="AG13" s="35">
        <f t="shared" si="18"/>
        <v>3400100</v>
      </c>
    </row>
    <row r="14" spans="2:33" x14ac:dyDescent="0.3">
      <c r="B14" s="46" t="s">
        <v>151</v>
      </c>
      <c r="C14" s="46">
        <v>297</v>
      </c>
      <c r="D14" s="46">
        <v>283</v>
      </c>
      <c r="E14" s="46">
        <v>281</v>
      </c>
      <c r="F14" s="46">
        <v>280</v>
      </c>
      <c r="G14" s="46">
        <v>279</v>
      </c>
      <c r="H14" s="46">
        <v>278</v>
      </c>
      <c r="I14" s="46">
        <v>277</v>
      </c>
      <c r="J14" s="46">
        <v>277</v>
      </c>
      <c r="K14" s="46">
        <v>276</v>
      </c>
      <c r="M14" t="s">
        <v>151</v>
      </c>
      <c r="N14" s="35">
        <f t="shared" si="19"/>
        <v>2567268</v>
      </c>
      <c r="O14" s="35">
        <f t="shared" si="3"/>
        <v>2446252</v>
      </c>
      <c r="P14" s="35">
        <f t="shared" si="4"/>
        <v>2428964</v>
      </c>
      <c r="Q14" s="35">
        <f t="shared" si="5"/>
        <v>2420320</v>
      </c>
      <c r="R14" s="35">
        <f t="shared" si="6"/>
        <v>2411676</v>
      </c>
      <c r="S14" s="35">
        <f t="shared" si="7"/>
        <v>2403032</v>
      </c>
      <c r="T14" s="35">
        <f t="shared" si="8"/>
        <v>2394388</v>
      </c>
      <c r="U14" s="35">
        <f t="shared" si="9"/>
        <v>2394388</v>
      </c>
      <c r="V14" s="35">
        <f t="shared" si="10"/>
        <v>2385744</v>
      </c>
      <c r="X14" t="s">
        <v>151</v>
      </c>
      <c r="Y14" s="35">
        <f t="shared" si="20"/>
        <v>3593700</v>
      </c>
      <c r="Z14" s="35">
        <f t="shared" si="11"/>
        <v>3424300</v>
      </c>
      <c r="AA14" s="35">
        <f t="shared" si="12"/>
        <v>3400100</v>
      </c>
      <c r="AB14" s="35">
        <f t="shared" si="13"/>
        <v>3388000</v>
      </c>
      <c r="AC14" s="35">
        <f t="shared" si="14"/>
        <v>3375900</v>
      </c>
      <c r="AD14" s="35">
        <f t="shared" si="15"/>
        <v>3363800</v>
      </c>
      <c r="AE14" s="35">
        <f t="shared" si="16"/>
        <v>3351700</v>
      </c>
      <c r="AF14" s="35">
        <f t="shared" si="17"/>
        <v>3351700</v>
      </c>
      <c r="AG14" s="35">
        <f t="shared" si="18"/>
        <v>3339600</v>
      </c>
    </row>
    <row r="15" spans="2:33" x14ac:dyDescent="0.3">
      <c r="B15" s="46" t="s">
        <v>152</v>
      </c>
      <c r="C15" s="46">
        <v>276</v>
      </c>
      <c r="D15" s="46">
        <v>268</v>
      </c>
      <c r="E15" s="46">
        <v>267</v>
      </c>
      <c r="F15" s="46">
        <v>267</v>
      </c>
      <c r="G15" s="46">
        <v>266</v>
      </c>
      <c r="H15" s="46">
        <v>266</v>
      </c>
      <c r="I15" s="46">
        <v>266</v>
      </c>
      <c r="J15" s="46">
        <v>265</v>
      </c>
      <c r="K15" s="46">
        <v>265</v>
      </c>
      <c r="M15" t="s">
        <v>152</v>
      </c>
      <c r="N15" s="35">
        <f t="shared" si="19"/>
        <v>2385744</v>
      </c>
      <c r="O15" s="35">
        <f t="shared" si="3"/>
        <v>2316592</v>
      </c>
      <c r="P15" s="35">
        <f t="shared" si="4"/>
        <v>2307948</v>
      </c>
      <c r="Q15" s="35">
        <f t="shared" si="5"/>
        <v>2307948</v>
      </c>
      <c r="R15" s="35">
        <f t="shared" si="6"/>
        <v>2299304</v>
      </c>
      <c r="S15" s="35">
        <f t="shared" si="7"/>
        <v>2299304</v>
      </c>
      <c r="T15" s="35">
        <f t="shared" si="8"/>
        <v>2299304</v>
      </c>
      <c r="U15" s="35">
        <f t="shared" si="9"/>
        <v>2290660</v>
      </c>
      <c r="V15" s="35">
        <f t="shared" si="10"/>
        <v>2290660</v>
      </c>
      <c r="X15" t="s">
        <v>152</v>
      </c>
      <c r="Y15" s="35">
        <f t="shared" si="20"/>
        <v>3339600</v>
      </c>
      <c r="Z15" s="35">
        <f t="shared" si="11"/>
        <v>3242800</v>
      </c>
      <c r="AA15" s="35">
        <f t="shared" si="12"/>
        <v>3230700</v>
      </c>
      <c r="AB15" s="35">
        <f t="shared" si="13"/>
        <v>3230700</v>
      </c>
      <c r="AC15" s="35">
        <f t="shared" si="14"/>
        <v>3218600</v>
      </c>
      <c r="AD15" s="35">
        <f t="shared" si="15"/>
        <v>3218600</v>
      </c>
      <c r="AE15" s="35">
        <f t="shared" si="16"/>
        <v>3218600</v>
      </c>
      <c r="AF15" s="35">
        <f t="shared" si="17"/>
        <v>3206500</v>
      </c>
      <c r="AG15" s="35">
        <f t="shared" si="18"/>
        <v>3206500</v>
      </c>
    </row>
    <row r="18" spans="2:33" x14ac:dyDescent="0.3">
      <c r="B18" t="s">
        <v>219</v>
      </c>
      <c r="C18">
        <f>110000/2</f>
        <v>55000</v>
      </c>
      <c r="D18" t="s">
        <v>220</v>
      </c>
      <c r="M18" s="46" t="s">
        <v>205</v>
      </c>
      <c r="N18" s="47">
        <v>0.999</v>
      </c>
      <c r="O18" s="47">
        <v>0.97</v>
      </c>
      <c r="P18" s="47">
        <v>0.96</v>
      </c>
      <c r="Q18" s="47">
        <v>0.95</v>
      </c>
      <c r="R18" s="47">
        <v>0.94</v>
      </c>
      <c r="S18" s="47">
        <v>0.93</v>
      </c>
      <c r="T18" s="47">
        <v>0.92</v>
      </c>
      <c r="U18" s="47">
        <v>0.91</v>
      </c>
      <c r="V18" s="47">
        <v>0.9</v>
      </c>
      <c r="X18" s="46" t="s">
        <v>205</v>
      </c>
      <c r="Y18" s="47">
        <v>0.999</v>
      </c>
      <c r="Z18" s="47">
        <v>0.97</v>
      </c>
      <c r="AA18" s="47">
        <v>0.96</v>
      </c>
      <c r="AB18" s="47">
        <v>0.95</v>
      </c>
      <c r="AC18" s="47">
        <v>0.94</v>
      </c>
      <c r="AD18" s="47">
        <v>0.93</v>
      </c>
      <c r="AE18" s="47">
        <v>0.92</v>
      </c>
      <c r="AF18" s="47">
        <v>0.91</v>
      </c>
      <c r="AG18" s="47">
        <v>0.9</v>
      </c>
    </row>
    <row r="19" spans="2:33" x14ac:dyDescent="0.3">
      <c r="B19" t="s">
        <v>110</v>
      </c>
      <c r="M19" s="46" t="s">
        <v>111</v>
      </c>
      <c r="N19" s="48">
        <v>325000</v>
      </c>
      <c r="O19" s="48">
        <v>575000</v>
      </c>
      <c r="P19" s="48">
        <v>575000</v>
      </c>
      <c r="Q19" s="48">
        <v>600000</v>
      </c>
      <c r="R19" s="48">
        <v>625000</v>
      </c>
      <c r="S19" s="48">
        <v>625000</v>
      </c>
      <c r="T19" s="48">
        <v>650000</v>
      </c>
      <c r="U19" s="48">
        <v>650000</v>
      </c>
      <c r="V19" s="48">
        <v>675000</v>
      </c>
      <c r="X19" s="46" t="s">
        <v>111</v>
      </c>
      <c r="Y19" s="48">
        <v>325000</v>
      </c>
      <c r="Z19" s="48">
        <v>575000</v>
      </c>
      <c r="AA19" s="48">
        <v>575000</v>
      </c>
      <c r="AB19" s="48">
        <v>600000</v>
      </c>
      <c r="AC19" s="48">
        <v>625000</v>
      </c>
      <c r="AD19" s="48">
        <v>625000</v>
      </c>
      <c r="AE19" s="48">
        <v>650000</v>
      </c>
      <c r="AF19" s="48">
        <v>650000</v>
      </c>
      <c r="AG19" s="48">
        <v>675000</v>
      </c>
    </row>
    <row r="20" spans="2:33" x14ac:dyDescent="0.3">
      <c r="B20" t="s">
        <v>111</v>
      </c>
      <c r="C20">
        <v>471</v>
      </c>
      <c r="D20" s="35">
        <f>C20*C18</f>
        <v>25905000</v>
      </c>
      <c r="F20">
        <v>121</v>
      </c>
      <c r="M20" s="46" t="s">
        <v>112</v>
      </c>
      <c r="N20" s="48">
        <v>225000</v>
      </c>
      <c r="O20" s="48">
        <v>400000</v>
      </c>
      <c r="P20" s="48">
        <v>425000</v>
      </c>
      <c r="Q20" s="48">
        <v>425000</v>
      </c>
      <c r="R20" s="48">
        <v>425000</v>
      </c>
      <c r="S20" s="48">
        <v>450000</v>
      </c>
      <c r="T20" s="48">
        <v>450000</v>
      </c>
      <c r="U20" s="48">
        <v>450000</v>
      </c>
      <c r="V20" s="48">
        <v>450000</v>
      </c>
      <c r="X20" s="46" t="s">
        <v>112</v>
      </c>
      <c r="Y20" s="48">
        <v>225000</v>
      </c>
      <c r="Z20" s="48">
        <v>400000</v>
      </c>
      <c r="AA20" s="48">
        <v>425000</v>
      </c>
      <c r="AB20" s="48">
        <v>425000</v>
      </c>
      <c r="AC20" s="48">
        <v>425000</v>
      </c>
      <c r="AD20" s="48">
        <v>450000</v>
      </c>
      <c r="AE20" s="48">
        <v>450000</v>
      </c>
      <c r="AF20" s="48">
        <v>450000</v>
      </c>
      <c r="AG20" s="48">
        <v>450000</v>
      </c>
    </row>
    <row r="21" spans="2:33" x14ac:dyDescent="0.3">
      <c r="B21" t="s">
        <v>112</v>
      </c>
      <c r="C21">
        <v>273</v>
      </c>
      <c r="D21" s="35">
        <f>C21*C18</f>
        <v>15015000</v>
      </c>
      <c r="F21">
        <v>314</v>
      </c>
      <c r="M21" s="46" t="s">
        <v>151</v>
      </c>
      <c r="N21" s="48">
        <v>150000</v>
      </c>
      <c r="O21" s="48">
        <v>325000</v>
      </c>
      <c r="P21" s="48">
        <v>325000</v>
      </c>
      <c r="Q21" s="48">
        <v>350000</v>
      </c>
      <c r="R21" s="48">
        <v>350000</v>
      </c>
      <c r="S21" s="48">
        <v>350000</v>
      </c>
      <c r="T21" s="48">
        <v>350000</v>
      </c>
      <c r="U21" s="48">
        <v>350000</v>
      </c>
      <c r="V21" s="48">
        <v>350000</v>
      </c>
      <c r="X21" s="46" t="s">
        <v>151</v>
      </c>
      <c r="Y21" s="48">
        <v>150000</v>
      </c>
      <c r="Z21" s="48">
        <v>325000</v>
      </c>
      <c r="AA21" s="48">
        <v>325000</v>
      </c>
      <c r="AB21" s="48">
        <v>350000</v>
      </c>
      <c r="AC21" s="48">
        <v>350000</v>
      </c>
      <c r="AD21" s="48">
        <v>350000</v>
      </c>
      <c r="AE21" s="48">
        <v>350000</v>
      </c>
      <c r="AF21" s="48">
        <v>350000</v>
      </c>
      <c r="AG21" s="48">
        <v>350000</v>
      </c>
    </row>
    <row r="22" spans="2:33" x14ac:dyDescent="0.3">
      <c r="B22" t="s">
        <v>151</v>
      </c>
      <c r="C22">
        <v>252</v>
      </c>
      <c r="D22" s="35">
        <f>C22*C18</f>
        <v>13860000</v>
      </c>
      <c r="F22">
        <v>94</v>
      </c>
      <c r="M22" s="46" t="s">
        <v>152</v>
      </c>
      <c r="N22" s="48">
        <v>350000</v>
      </c>
      <c r="O22" s="48">
        <v>475000</v>
      </c>
      <c r="P22" s="48">
        <v>475000</v>
      </c>
      <c r="Q22" s="48">
        <v>500000</v>
      </c>
      <c r="R22" s="48">
        <v>500000</v>
      </c>
      <c r="S22" s="48">
        <v>625000</v>
      </c>
      <c r="T22" s="48">
        <v>625000</v>
      </c>
      <c r="U22" s="48">
        <v>625000</v>
      </c>
      <c r="V22" s="48">
        <v>625000</v>
      </c>
      <c r="X22" s="46" t="s">
        <v>152</v>
      </c>
      <c r="Y22" s="48">
        <v>350000</v>
      </c>
      <c r="Z22" s="48">
        <v>475000</v>
      </c>
      <c r="AA22" s="48">
        <v>475000</v>
      </c>
      <c r="AB22" s="48">
        <v>500000</v>
      </c>
      <c r="AC22" s="48">
        <v>500000</v>
      </c>
      <c r="AD22" s="48">
        <v>625000</v>
      </c>
      <c r="AE22" s="48">
        <v>625000</v>
      </c>
      <c r="AF22" s="48">
        <v>625000</v>
      </c>
      <c r="AG22" s="48">
        <v>625000</v>
      </c>
    </row>
    <row r="23" spans="2:33" x14ac:dyDescent="0.3">
      <c r="B23" t="s">
        <v>152</v>
      </c>
      <c r="C23">
        <v>255</v>
      </c>
      <c r="D23" s="35">
        <f>C23*C18</f>
        <v>14025000</v>
      </c>
      <c r="F23">
        <v>0</v>
      </c>
      <c r="M23" s="46" t="s">
        <v>259</v>
      </c>
      <c r="N23" s="54">
        <f>SUM(N19:N22)</f>
        <v>1050000</v>
      </c>
      <c r="O23" s="54">
        <f t="shared" ref="O23:V23" si="21">SUM(O19:O22)</f>
        <v>1775000</v>
      </c>
      <c r="P23" s="54">
        <f t="shared" si="21"/>
        <v>1800000</v>
      </c>
      <c r="Q23" s="54">
        <f t="shared" si="21"/>
        <v>1875000</v>
      </c>
      <c r="R23" s="54">
        <f t="shared" si="21"/>
        <v>1900000</v>
      </c>
      <c r="S23" s="54">
        <f t="shared" si="21"/>
        <v>2050000</v>
      </c>
      <c r="T23" s="54">
        <f t="shared" si="21"/>
        <v>2075000</v>
      </c>
      <c r="U23" s="54">
        <f t="shared" si="21"/>
        <v>2075000</v>
      </c>
      <c r="V23" s="54">
        <f t="shared" si="21"/>
        <v>2100000</v>
      </c>
    </row>
    <row r="25" spans="2:33" x14ac:dyDescent="0.3">
      <c r="B25" t="s">
        <v>221</v>
      </c>
      <c r="C25" s="47">
        <v>0.999</v>
      </c>
      <c r="D25" s="47">
        <v>0.97</v>
      </c>
      <c r="E25" s="47">
        <v>0.96</v>
      </c>
      <c r="F25" s="47">
        <v>0.95</v>
      </c>
      <c r="G25" s="47">
        <v>0.94</v>
      </c>
      <c r="H25" s="47">
        <v>0.93</v>
      </c>
      <c r="I25" s="47">
        <v>0.92</v>
      </c>
      <c r="J25" s="47">
        <v>0.91</v>
      </c>
      <c r="K25" s="47">
        <v>0.9</v>
      </c>
      <c r="M25" t="s">
        <v>231</v>
      </c>
      <c r="N25" s="47">
        <v>0.999</v>
      </c>
      <c r="O25" s="47">
        <v>0.97</v>
      </c>
      <c r="P25" s="47">
        <v>0.96</v>
      </c>
      <c r="Q25" s="47">
        <v>0.95</v>
      </c>
      <c r="R25" s="47">
        <v>0.94</v>
      </c>
      <c r="S25" s="47">
        <v>0.93</v>
      </c>
      <c r="T25" s="47">
        <v>0.92</v>
      </c>
      <c r="U25" s="47">
        <v>0.91</v>
      </c>
      <c r="V25" s="47">
        <v>0.9</v>
      </c>
      <c r="X25" t="s">
        <v>231</v>
      </c>
      <c r="Y25" s="47">
        <v>0.999</v>
      </c>
      <c r="Z25" s="47">
        <v>0.97</v>
      </c>
      <c r="AA25" s="47">
        <v>0.96</v>
      </c>
      <c r="AB25" s="47">
        <v>0.95</v>
      </c>
      <c r="AC25" s="47">
        <v>0.94</v>
      </c>
      <c r="AD25" s="47">
        <v>0.93</v>
      </c>
      <c r="AE25" s="47">
        <v>0.92</v>
      </c>
      <c r="AF25" s="47">
        <v>0.91</v>
      </c>
      <c r="AG25" s="47">
        <v>0.9</v>
      </c>
    </row>
    <row r="26" spans="2:33" x14ac:dyDescent="0.3">
      <c r="B26" t="s">
        <v>111</v>
      </c>
      <c r="C26" s="35">
        <f>((C5*$C$2)*8644)*1.3</f>
        <v>38867.744770679368</v>
      </c>
      <c r="D26" s="35">
        <f t="shared" ref="D26:K26" si="22">((D5*$C$2)*8644)*1.3</f>
        <v>24472.283744501823</v>
      </c>
      <c r="E26" s="35">
        <f t="shared" si="22"/>
        <v>23032.737641884072</v>
      </c>
      <c r="F26" s="35">
        <f t="shared" si="22"/>
        <v>21593.191539266314</v>
      </c>
      <c r="G26" s="35">
        <f t="shared" si="22"/>
        <v>21593.191539266314</v>
      </c>
      <c r="H26" s="35">
        <f t="shared" si="22"/>
        <v>20153.645436648563</v>
      </c>
      <c r="I26" s="35">
        <f t="shared" si="22"/>
        <v>18714.099334030809</v>
      </c>
      <c r="J26" s="35">
        <f t="shared" si="22"/>
        <v>18714.099334030809</v>
      </c>
      <c r="K26" s="35">
        <f t="shared" si="22"/>
        <v>18714.099334030809</v>
      </c>
      <c r="M26" t="s">
        <v>111</v>
      </c>
      <c r="N26" s="35">
        <f>(C5*$C$2)*4142</f>
        <v>14326.540316106675</v>
      </c>
      <c r="O26" s="35">
        <f t="shared" ref="O26:V26" si="23">(D5*$C$2)*4142</f>
        <v>9020.4142731042029</v>
      </c>
      <c r="P26" s="35">
        <f t="shared" si="23"/>
        <v>8489.801668803957</v>
      </c>
      <c r="Q26" s="35">
        <f t="shared" si="23"/>
        <v>7959.1890645037092</v>
      </c>
      <c r="R26" s="35">
        <f t="shared" si="23"/>
        <v>7959.1890645037092</v>
      </c>
      <c r="S26" s="35">
        <f t="shared" si="23"/>
        <v>7428.5764602034624</v>
      </c>
      <c r="T26" s="35">
        <f t="shared" si="23"/>
        <v>6897.9638559032146</v>
      </c>
      <c r="U26" s="35">
        <f t="shared" si="23"/>
        <v>6897.9638559032146</v>
      </c>
      <c r="V26" s="35">
        <f t="shared" si="23"/>
        <v>6897.9638559032146</v>
      </c>
      <c r="X26" t="s">
        <v>111</v>
      </c>
      <c r="Y26" s="35">
        <v>13799.578047679273</v>
      </c>
      <c r="Z26" s="35">
        <v>8688.623215205469</v>
      </c>
      <c r="AA26" s="35">
        <v>8177.5277319580882</v>
      </c>
      <c r="AB26" s="35">
        <v>7666.4322487107074</v>
      </c>
      <c r="AC26" s="35">
        <v>7666.4322487107074</v>
      </c>
      <c r="AD26" s="35">
        <v>7155.3367654633266</v>
      </c>
      <c r="AE26" s="35">
        <v>6644.2412822159467</v>
      </c>
      <c r="AF26" s="35">
        <v>6644.2412822159467</v>
      </c>
      <c r="AG26" s="35">
        <v>6644.2412822159467</v>
      </c>
    </row>
    <row r="27" spans="2:33" x14ac:dyDescent="0.3">
      <c r="B27" t="s">
        <v>112</v>
      </c>
      <c r="C27" s="35">
        <f t="shared" ref="C27:K27" si="24">((C6*$C$2)*8644)*1.3</f>
        <v>34549.106462826108</v>
      </c>
      <c r="D27" s="35">
        <f t="shared" si="24"/>
        <v>23032.737641884072</v>
      </c>
      <c r="E27" s="35">
        <f t="shared" si="24"/>
        <v>20153.645436648563</v>
      </c>
      <c r="F27" s="35">
        <f t="shared" si="24"/>
        <v>20153.645436648563</v>
      </c>
      <c r="G27" s="35">
        <f t="shared" si="24"/>
        <v>18714.099334030809</v>
      </c>
      <c r="H27" s="35">
        <f t="shared" si="24"/>
        <v>17274.553231413054</v>
      </c>
      <c r="I27" s="35">
        <f t="shared" si="24"/>
        <v>17274.553231413054</v>
      </c>
      <c r="J27" s="35">
        <f t="shared" si="24"/>
        <v>17274.553231413054</v>
      </c>
      <c r="K27" s="35">
        <f t="shared" si="24"/>
        <v>15835.0071287953</v>
      </c>
      <c r="M27" t="s">
        <v>112</v>
      </c>
      <c r="N27" s="35">
        <f t="shared" ref="N27:V27" si="25">(C6*$C$2)*4142</f>
        <v>12734.702503205935</v>
      </c>
      <c r="O27" s="35">
        <f t="shared" si="25"/>
        <v>8489.801668803957</v>
      </c>
      <c r="P27" s="35">
        <f t="shared" si="25"/>
        <v>7428.5764602034624</v>
      </c>
      <c r="Q27" s="35">
        <f t="shared" si="25"/>
        <v>7428.5764602034624</v>
      </c>
      <c r="R27" s="35">
        <f t="shared" si="25"/>
        <v>6897.9638559032146</v>
      </c>
      <c r="S27" s="35">
        <f t="shared" si="25"/>
        <v>6367.3512516029677</v>
      </c>
      <c r="T27" s="35">
        <f t="shared" si="25"/>
        <v>6367.3512516029677</v>
      </c>
      <c r="U27" s="35">
        <f t="shared" si="25"/>
        <v>6367.3512516029677</v>
      </c>
      <c r="V27" s="35">
        <f t="shared" si="25"/>
        <v>5836.73864730272</v>
      </c>
      <c r="X27" t="s">
        <v>112</v>
      </c>
      <c r="Y27" s="35">
        <v>12266.291597937132</v>
      </c>
      <c r="Z27" s="35">
        <v>8177.5277319580882</v>
      </c>
      <c r="AA27" s="35">
        <v>7155.3367654633266</v>
      </c>
      <c r="AB27" s="35">
        <v>7155.3367654633266</v>
      </c>
      <c r="AC27" s="35">
        <v>6644.2412822159467</v>
      </c>
      <c r="AD27" s="35">
        <v>6133.1457989685659</v>
      </c>
      <c r="AE27" s="35">
        <v>6133.1457989685659</v>
      </c>
      <c r="AF27" s="35">
        <v>6133.1457989685659</v>
      </c>
      <c r="AG27" s="35">
        <v>5622.0503157211851</v>
      </c>
    </row>
    <row r="28" spans="2:33" x14ac:dyDescent="0.3">
      <c r="B28" t="s">
        <v>151</v>
      </c>
      <c r="C28" s="35">
        <f t="shared" ref="C28:K28" si="26">((C7*$C$2)*8644)*1.3</f>
        <v>59021.390207327931</v>
      </c>
      <c r="D28" s="35">
        <f t="shared" si="26"/>
        <v>37428.198668061617</v>
      </c>
      <c r="E28" s="35">
        <f t="shared" si="26"/>
        <v>34549.106462826108</v>
      </c>
      <c r="F28" s="35">
        <f t="shared" si="26"/>
        <v>34549.106462826108</v>
      </c>
      <c r="G28" s="35">
        <f t="shared" si="26"/>
        <v>33109.56036020835</v>
      </c>
      <c r="H28" s="35">
        <f t="shared" si="26"/>
        <v>31670.014257590599</v>
      </c>
      <c r="I28" s="35">
        <f t="shared" si="26"/>
        <v>31670.014257590599</v>
      </c>
      <c r="J28" s="35">
        <f t="shared" si="26"/>
        <v>30230.468154972848</v>
      </c>
      <c r="K28" s="35">
        <f t="shared" si="26"/>
        <v>30230.468154972848</v>
      </c>
      <c r="M28" t="s">
        <v>151</v>
      </c>
      <c r="N28" s="35">
        <f t="shared" ref="N28:V28" si="27">(C7*$C$2)*4142</f>
        <v>21755.11677631014</v>
      </c>
      <c r="O28" s="35">
        <f t="shared" si="27"/>
        <v>13795.927711806429</v>
      </c>
      <c r="P28" s="35">
        <f t="shared" si="27"/>
        <v>12734.702503205935</v>
      </c>
      <c r="Q28" s="35">
        <f t="shared" si="27"/>
        <v>12734.702503205935</v>
      </c>
      <c r="R28" s="35">
        <f t="shared" si="27"/>
        <v>12204.089898905688</v>
      </c>
      <c r="S28" s="35">
        <f t="shared" si="27"/>
        <v>11673.47729460544</v>
      </c>
      <c r="T28" s="35">
        <f t="shared" si="27"/>
        <v>11673.47729460544</v>
      </c>
      <c r="U28" s="35">
        <f t="shared" si="27"/>
        <v>11142.864690305194</v>
      </c>
      <c r="V28" s="35">
        <f t="shared" si="27"/>
        <v>11142.864690305194</v>
      </c>
      <c r="X28" t="s">
        <v>151</v>
      </c>
      <c r="Y28" s="35">
        <v>20954.914813142601</v>
      </c>
      <c r="Z28" s="35">
        <v>13288.482564431893</v>
      </c>
      <c r="AA28" s="35">
        <v>12266.291597937132</v>
      </c>
      <c r="AB28" s="35">
        <v>12266.291597937132</v>
      </c>
      <c r="AC28" s="35">
        <v>11755.196114689752</v>
      </c>
      <c r="AD28" s="35">
        <v>11244.10063144237</v>
      </c>
      <c r="AE28" s="35">
        <v>11244.10063144237</v>
      </c>
      <c r="AF28" s="35">
        <v>10733.00514819499</v>
      </c>
      <c r="AG28" s="35">
        <v>10733.00514819499</v>
      </c>
    </row>
    <row r="29" spans="2:33" x14ac:dyDescent="0.3">
      <c r="B29" t="s">
        <v>152</v>
      </c>
      <c r="C29" s="35">
        <f t="shared" ref="C29:K29" si="28">((C8*$C$2)*8644)*1.3</f>
        <v>23032.737641884072</v>
      </c>
      <c r="D29" s="35">
        <f t="shared" si="28"/>
        <v>15835.0071287953</v>
      </c>
      <c r="E29" s="35">
        <f t="shared" si="28"/>
        <v>14395.461026177545</v>
      </c>
      <c r="F29" s="35">
        <f t="shared" si="28"/>
        <v>14395.461026177545</v>
      </c>
      <c r="G29" s="35">
        <f t="shared" si="28"/>
        <v>12955.914923559791</v>
      </c>
      <c r="H29" s="35">
        <f t="shared" si="28"/>
        <v>12955.914923559791</v>
      </c>
      <c r="I29" s="35">
        <f t="shared" si="28"/>
        <v>11516.368820942036</v>
      </c>
      <c r="J29" s="35">
        <f t="shared" si="28"/>
        <v>11516.368820942036</v>
      </c>
      <c r="K29" s="35">
        <f t="shared" si="28"/>
        <v>11516.368820942036</v>
      </c>
      <c r="M29" t="s">
        <v>152</v>
      </c>
      <c r="N29" s="35">
        <f t="shared" ref="N29:V29" si="29">(C8*$C$2)*4142</f>
        <v>8489.801668803957</v>
      </c>
      <c r="O29" s="35">
        <f t="shared" si="29"/>
        <v>5836.73864730272</v>
      </c>
      <c r="P29" s="35">
        <f t="shared" si="29"/>
        <v>5306.1260430024722</v>
      </c>
      <c r="Q29" s="35">
        <f t="shared" si="29"/>
        <v>5306.1260430024722</v>
      </c>
      <c r="R29" s="35">
        <f t="shared" si="29"/>
        <v>4775.5134387022263</v>
      </c>
      <c r="S29" s="35">
        <f t="shared" si="29"/>
        <v>4775.5134387022263</v>
      </c>
      <c r="T29" s="35">
        <f t="shared" si="29"/>
        <v>4244.9008344019785</v>
      </c>
      <c r="U29" s="35">
        <f t="shared" si="29"/>
        <v>4244.9008344019785</v>
      </c>
      <c r="V29" s="35">
        <f t="shared" si="29"/>
        <v>4244.9008344019785</v>
      </c>
      <c r="X29" t="s">
        <v>152</v>
      </c>
      <c r="Y29" s="35">
        <v>8177.5277319580882</v>
      </c>
      <c r="Z29" s="35">
        <v>5622.0503157211851</v>
      </c>
      <c r="AA29" s="35">
        <v>5110.9548324738043</v>
      </c>
      <c r="AB29" s="35">
        <v>5110.9548324738043</v>
      </c>
      <c r="AC29" s="35">
        <v>4599.8593492264245</v>
      </c>
      <c r="AD29" s="35">
        <v>4599.8593492264245</v>
      </c>
      <c r="AE29" s="35">
        <v>4088.7638659790441</v>
      </c>
      <c r="AF29" s="35">
        <v>4088.7638659790441</v>
      </c>
      <c r="AG29" s="35">
        <v>4088.7638659790441</v>
      </c>
    </row>
    <row r="30" spans="2:33" x14ac:dyDescent="0.3">
      <c r="B30" t="s">
        <v>222</v>
      </c>
      <c r="C30" s="54">
        <f>SUM(C26:C29)</f>
        <v>155470.97908271747</v>
      </c>
      <c r="D30" s="54">
        <f t="shared" ref="D30:K30" si="30">SUM(D26:D29)</f>
        <v>100768.22718324281</v>
      </c>
      <c r="E30" s="54">
        <f t="shared" si="30"/>
        <v>92130.950567536289</v>
      </c>
      <c r="F30" s="54">
        <f t="shared" si="30"/>
        <v>90691.404464918538</v>
      </c>
      <c r="G30" s="54">
        <f t="shared" si="30"/>
        <v>86372.766157065256</v>
      </c>
      <c r="H30" s="54">
        <f t="shared" si="30"/>
        <v>82054.127849212004</v>
      </c>
      <c r="I30" s="54">
        <f t="shared" si="30"/>
        <v>79175.035643976502</v>
      </c>
      <c r="J30" s="54">
        <f t="shared" si="30"/>
        <v>77735.489541358751</v>
      </c>
      <c r="K30" s="54">
        <f t="shared" si="30"/>
        <v>76295.943438741</v>
      </c>
    </row>
    <row r="32" spans="2:33" x14ac:dyDescent="0.3">
      <c r="B32" t="s">
        <v>224</v>
      </c>
      <c r="C32" s="47">
        <v>0.999</v>
      </c>
      <c r="D32" s="47">
        <v>0.97</v>
      </c>
      <c r="E32" s="47">
        <v>0.96</v>
      </c>
      <c r="F32" s="47">
        <v>0.95</v>
      </c>
      <c r="G32" s="47">
        <v>0.94</v>
      </c>
      <c r="H32" s="47">
        <v>0.93</v>
      </c>
      <c r="I32" s="47">
        <v>0.92</v>
      </c>
      <c r="J32" s="47">
        <v>0.91</v>
      </c>
      <c r="K32" s="47">
        <v>0.9</v>
      </c>
      <c r="M32" t="s">
        <v>234</v>
      </c>
      <c r="N32" s="47">
        <v>0.999</v>
      </c>
      <c r="O32" s="47">
        <v>0.97</v>
      </c>
      <c r="P32" s="47">
        <v>0.96</v>
      </c>
      <c r="Q32" s="47">
        <v>0.95</v>
      </c>
      <c r="R32" s="47">
        <v>0.94</v>
      </c>
      <c r="S32" s="47">
        <v>0.93</v>
      </c>
      <c r="T32" s="47">
        <v>0.92</v>
      </c>
      <c r="U32" s="47">
        <v>0.91</v>
      </c>
      <c r="V32" s="47">
        <v>0.9</v>
      </c>
      <c r="X32" t="s">
        <v>234</v>
      </c>
      <c r="Y32" s="47">
        <v>0.999</v>
      </c>
      <c r="Z32" s="47">
        <v>0.97</v>
      </c>
      <c r="AA32" s="47">
        <v>0.96</v>
      </c>
      <c r="AB32" s="47">
        <v>0.95</v>
      </c>
      <c r="AC32" s="47">
        <v>0.94</v>
      </c>
      <c r="AD32" s="47">
        <v>0.93</v>
      </c>
      <c r="AE32" s="47">
        <v>0.92</v>
      </c>
      <c r="AF32" s="47">
        <v>0.91</v>
      </c>
      <c r="AG32" s="47">
        <v>0.9</v>
      </c>
    </row>
    <row r="33" spans="2:33" x14ac:dyDescent="0.3">
      <c r="B33" t="s">
        <v>111</v>
      </c>
      <c r="C33" s="54">
        <f>8644*C12</f>
        <v>4399796</v>
      </c>
      <c r="D33" s="54">
        <f t="shared" ref="D33:K33" si="31">8644*D12</f>
        <v>4218272</v>
      </c>
      <c r="E33" s="54">
        <f t="shared" si="31"/>
        <v>4200984</v>
      </c>
      <c r="F33" s="54">
        <f t="shared" si="31"/>
        <v>4200984</v>
      </c>
      <c r="G33" s="54">
        <f t="shared" si="31"/>
        <v>4192340</v>
      </c>
      <c r="H33" s="54">
        <f t="shared" si="31"/>
        <v>4183696</v>
      </c>
      <c r="I33" s="54">
        <f t="shared" si="31"/>
        <v>3846580</v>
      </c>
      <c r="J33" s="54">
        <f t="shared" si="31"/>
        <v>4175052</v>
      </c>
      <c r="K33" s="54">
        <f t="shared" si="31"/>
        <v>4175052</v>
      </c>
      <c r="M33" t="s">
        <v>111</v>
      </c>
      <c r="N33" s="54">
        <f>C12*4142</f>
        <v>2108278</v>
      </c>
      <c r="O33" s="54">
        <f t="shared" ref="O33:V33" si="32">D12*4142</f>
        <v>2021296</v>
      </c>
      <c r="P33" s="54">
        <f t="shared" si="32"/>
        <v>2013012</v>
      </c>
      <c r="Q33" s="54">
        <f t="shared" si="32"/>
        <v>2013012</v>
      </c>
      <c r="R33" s="54">
        <f t="shared" si="32"/>
        <v>2008870</v>
      </c>
      <c r="S33" s="54">
        <f t="shared" si="32"/>
        <v>2004728</v>
      </c>
      <c r="T33" s="54">
        <f t="shared" si="32"/>
        <v>1843190</v>
      </c>
      <c r="U33" s="54">
        <f t="shared" si="32"/>
        <v>2000586</v>
      </c>
      <c r="V33" s="54">
        <f t="shared" si="32"/>
        <v>2000586</v>
      </c>
      <c r="X33" t="s">
        <v>111</v>
      </c>
      <c r="Y33" s="54">
        <v>2108278</v>
      </c>
      <c r="Z33" s="54">
        <v>2021296</v>
      </c>
      <c r="AA33" s="54">
        <v>2013012</v>
      </c>
      <c r="AB33" s="54">
        <v>2013012</v>
      </c>
      <c r="AC33" s="54">
        <v>2008870</v>
      </c>
      <c r="AD33" s="54">
        <v>2004728</v>
      </c>
      <c r="AE33" s="54">
        <v>1843190</v>
      </c>
      <c r="AF33" s="54">
        <v>2000586</v>
      </c>
      <c r="AG33" s="54">
        <v>2000586</v>
      </c>
    </row>
    <row r="34" spans="2:33" x14ac:dyDescent="0.3">
      <c r="B34" t="s">
        <v>112</v>
      </c>
      <c r="C34" s="54">
        <f t="shared" ref="C34:K34" si="33">8644*C13</f>
        <v>2524048</v>
      </c>
      <c r="D34" s="54">
        <f t="shared" si="33"/>
        <v>2463540</v>
      </c>
      <c r="E34" s="54">
        <f t="shared" si="33"/>
        <v>2454896</v>
      </c>
      <c r="F34" s="54">
        <f t="shared" si="33"/>
        <v>2446252</v>
      </c>
      <c r="G34" s="54">
        <f t="shared" si="33"/>
        <v>2446252</v>
      </c>
      <c r="H34" s="54">
        <f t="shared" si="33"/>
        <v>2437608</v>
      </c>
      <c r="I34" s="54">
        <f t="shared" si="33"/>
        <v>2437608</v>
      </c>
      <c r="J34" s="54">
        <f t="shared" si="33"/>
        <v>2437608</v>
      </c>
      <c r="K34" s="54">
        <f t="shared" si="33"/>
        <v>2428964</v>
      </c>
      <c r="M34" t="s">
        <v>112</v>
      </c>
      <c r="N34" s="54">
        <f t="shared" ref="N34:V34" si="34">C13*4142</f>
        <v>1209464</v>
      </c>
      <c r="O34" s="54">
        <f t="shared" si="34"/>
        <v>1180470</v>
      </c>
      <c r="P34" s="54">
        <f t="shared" si="34"/>
        <v>1176328</v>
      </c>
      <c r="Q34" s="54">
        <f t="shared" si="34"/>
        <v>1172186</v>
      </c>
      <c r="R34" s="54">
        <f t="shared" si="34"/>
        <v>1172186</v>
      </c>
      <c r="S34" s="54">
        <f t="shared" si="34"/>
        <v>1168044</v>
      </c>
      <c r="T34" s="54">
        <f t="shared" si="34"/>
        <v>1168044</v>
      </c>
      <c r="U34" s="54">
        <f t="shared" si="34"/>
        <v>1168044</v>
      </c>
      <c r="V34" s="54">
        <f t="shared" si="34"/>
        <v>1163902</v>
      </c>
      <c r="X34" t="s">
        <v>112</v>
      </c>
      <c r="Y34" s="54">
        <v>1209464</v>
      </c>
      <c r="Z34" s="54">
        <v>1180470</v>
      </c>
      <c r="AA34" s="54">
        <v>1176328</v>
      </c>
      <c r="AB34" s="54">
        <v>1172186</v>
      </c>
      <c r="AC34" s="54">
        <v>1172186</v>
      </c>
      <c r="AD34" s="54">
        <v>1168044</v>
      </c>
      <c r="AE34" s="54">
        <v>1168044</v>
      </c>
      <c r="AF34" s="54">
        <v>1168044</v>
      </c>
      <c r="AG34" s="54">
        <v>1163902</v>
      </c>
    </row>
    <row r="35" spans="2:33" x14ac:dyDescent="0.3">
      <c r="B35" t="s">
        <v>151</v>
      </c>
      <c r="C35" s="54">
        <f t="shared" ref="C35:K35" si="35">8644*C14</f>
        <v>2567268</v>
      </c>
      <c r="D35" s="54">
        <f t="shared" si="35"/>
        <v>2446252</v>
      </c>
      <c r="E35" s="54">
        <f t="shared" si="35"/>
        <v>2428964</v>
      </c>
      <c r="F35" s="54">
        <f t="shared" si="35"/>
        <v>2420320</v>
      </c>
      <c r="G35" s="54">
        <f t="shared" si="35"/>
        <v>2411676</v>
      </c>
      <c r="H35" s="54">
        <f t="shared" si="35"/>
        <v>2403032</v>
      </c>
      <c r="I35" s="54">
        <f t="shared" si="35"/>
        <v>2394388</v>
      </c>
      <c r="J35" s="54">
        <f t="shared" si="35"/>
        <v>2394388</v>
      </c>
      <c r="K35" s="54">
        <f t="shared" si="35"/>
        <v>2385744</v>
      </c>
      <c r="M35" t="s">
        <v>151</v>
      </c>
      <c r="N35" s="54">
        <f t="shared" ref="N35:V35" si="36">C14*4142</f>
        <v>1230174</v>
      </c>
      <c r="O35" s="54">
        <f t="shared" si="36"/>
        <v>1172186</v>
      </c>
      <c r="P35" s="54">
        <f t="shared" si="36"/>
        <v>1163902</v>
      </c>
      <c r="Q35" s="54">
        <f t="shared" si="36"/>
        <v>1159760</v>
      </c>
      <c r="R35" s="54">
        <f t="shared" si="36"/>
        <v>1155618</v>
      </c>
      <c r="S35" s="54">
        <f t="shared" si="36"/>
        <v>1151476</v>
      </c>
      <c r="T35" s="54">
        <f t="shared" si="36"/>
        <v>1147334</v>
      </c>
      <c r="U35" s="54">
        <f t="shared" si="36"/>
        <v>1147334</v>
      </c>
      <c r="V35" s="54">
        <f t="shared" si="36"/>
        <v>1143192</v>
      </c>
      <c r="X35" t="s">
        <v>151</v>
      </c>
      <c r="Y35" s="54">
        <v>1230174</v>
      </c>
      <c r="Z35" s="54">
        <v>1172186</v>
      </c>
      <c r="AA35" s="54">
        <v>1163902</v>
      </c>
      <c r="AB35" s="54">
        <v>1159760</v>
      </c>
      <c r="AC35" s="54">
        <v>1155618</v>
      </c>
      <c r="AD35" s="54">
        <v>1151476</v>
      </c>
      <c r="AE35" s="54">
        <v>1147334</v>
      </c>
      <c r="AF35" s="54">
        <v>1147334</v>
      </c>
      <c r="AG35" s="54">
        <v>1143192</v>
      </c>
    </row>
    <row r="36" spans="2:33" x14ac:dyDescent="0.3">
      <c r="B36" t="s">
        <v>152</v>
      </c>
      <c r="C36" s="54">
        <f t="shared" ref="C36:K36" si="37">8644*C15</f>
        <v>2385744</v>
      </c>
      <c r="D36" s="54">
        <f t="shared" si="37"/>
        <v>2316592</v>
      </c>
      <c r="E36" s="54">
        <f t="shared" si="37"/>
        <v>2307948</v>
      </c>
      <c r="F36" s="54">
        <f t="shared" si="37"/>
        <v>2307948</v>
      </c>
      <c r="G36" s="54">
        <f t="shared" si="37"/>
        <v>2299304</v>
      </c>
      <c r="H36" s="54">
        <f t="shared" si="37"/>
        <v>2299304</v>
      </c>
      <c r="I36" s="54">
        <f t="shared" si="37"/>
        <v>2299304</v>
      </c>
      <c r="J36" s="54">
        <f t="shared" si="37"/>
        <v>2290660</v>
      </c>
      <c r="K36" s="54">
        <f t="shared" si="37"/>
        <v>2290660</v>
      </c>
      <c r="M36" t="s">
        <v>152</v>
      </c>
      <c r="N36" s="54">
        <f t="shared" ref="N36:V36" si="38">C15*4142</f>
        <v>1143192</v>
      </c>
      <c r="O36" s="54">
        <f t="shared" si="38"/>
        <v>1110056</v>
      </c>
      <c r="P36" s="54">
        <f t="shared" si="38"/>
        <v>1105914</v>
      </c>
      <c r="Q36" s="54">
        <f t="shared" si="38"/>
        <v>1105914</v>
      </c>
      <c r="R36" s="54">
        <f t="shared" si="38"/>
        <v>1101772</v>
      </c>
      <c r="S36" s="54">
        <f t="shared" si="38"/>
        <v>1101772</v>
      </c>
      <c r="T36" s="54">
        <f t="shared" si="38"/>
        <v>1101772</v>
      </c>
      <c r="U36" s="54">
        <f t="shared" si="38"/>
        <v>1097630</v>
      </c>
      <c r="V36" s="54">
        <f t="shared" si="38"/>
        <v>1097630</v>
      </c>
      <c r="X36" t="s">
        <v>152</v>
      </c>
      <c r="Y36" s="54">
        <v>1143192</v>
      </c>
      <c r="Z36" s="54">
        <v>1110056</v>
      </c>
      <c r="AA36" s="54">
        <v>1105914</v>
      </c>
      <c r="AB36" s="54">
        <v>1105914</v>
      </c>
      <c r="AC36" s="54">
        <v>1101772</v>
      </c>
      <c r="AD36" s="54">
        <v>1101772</v>
      </c>
      <c r="AE36" s="54">
        <v>1101772</v>
      </c>
      <c r="AF36" s="54">
        <v>1097630</v>
      </c>
      <c r="AG36" s="54">
        <v>1097630</v>
      </c>
    </row>
    <row r="38" spans="2:33" x14ac:dyDescent="0.3">
      <c r="B38" t="s">
        <v>223</v>
      </c>
      <c r="C38" s="47">
        <v>0.999</v>
      </c>
      <c r="D38" s="47">
        <v>0.97</v>
      </c>
      <c r="E38" s="47">
        <v>0.96</v>
      </c>
      <c r="F38" s="47">
        <v>0.95</v>
      </c>
      <c r="G38" s="47">
        <v>0.94</v>
      </c>
      <c r="H38" s="47">
        <v>0.93</v>
      </c>
      <c r="I38" s="47">
        <v>0.92</v>
      </c>
      <c r="J38" s="47">
        <v>0.91</v>
      </c>
      <c r="K38" s="47">
        <v>0.9</v>
      </c>
    </row>
    <row r="39" spans="2:33" x14ac:dyDescent="0.3">
      <c r="B39" t="s">
        <v>111</v>
      </c>
      <c r="C39" s="54">
        <f>$D$20-(C33+C26)</f>
        <v>21466336.25522932</v>
      </c>
      <c r="D39" s="54">
        <f t="shared" ref="D39:K39" si="39">$D$20-(D33+D26)</f>
        <v>21662255.716255497</v>
      </c>
      <c r="E39" s="54">
        <f t="shared" si="39"/>
        <v>21680983.262358114</v>
      </c>
      <c r="F39" s="54">
        <f t="shared" si="39"/>
        <v>21682422.808460735</v>
      </c>
      <c r="G39" s="54">
        <f t="shared" si="39"/>
        <v>21691066.808460735</v>
      </c>
      <c r="H39" s="54">
        <f t="shared" si="39"/>
        <v>21701150.354563352</v>
      </c>
      <c r="I39" s="54">
        <f t="shared" si="39"/>
        <v>22039705.900665969</v>
      </c>
      <c r="J39" s="54">
        <f t="shared" si="39"/>
        <v>21711233.900665969</v>
      </c>
      <c r="K39" s="54">
        <f t="shared" si="39"/>
        <v>21711233.900665969</v>
      </c>
      <c r="M39" t="s">
        <v>232</v>
      </c>
      <c r="N39" s="47">
        <v>0.999</v>
      </c>
      <c r="O39" s="47">
        <v>0.97</v>
      </c>
      <c r="P39" s="47">
        <v>0.96</v>
      </c>
      <c r="Q39" s="47">
        <v>0.95</v>
      </c>
      <c r="R39" s="47">
        <v>0.94</v>
      </c>
      <c r="S39" s="47">
        <v>0.93</v>
      </c>
      <c r="T39" s="47">
        <v>0.92</v>
      </c>
      <c r="U39" s="47">
        <v>0.91</v>
      </c>
      <c r="V39" s="47">
        <v>0.9</v>
      </c>
      <c r="X39" t="s">
        <v>232</v>
      </c>
      <c r="Y39" s="47">
        <v>0.999</v>
      </c>
      <c r="Z39" s="47">
        <v>0.97</v>
      </c>
      <c r="AA39" s="47">
        <v>0.96</v>
      </c>
      <c r="AB39" s="47">
        <v>0.95</v>
      </c>
      <c r="AC39" s="47">
        <v>0.94</v>
      </c>
      <c r="AD39" s="47">
        <v>0.93</v>
      </c>
      <c r="AE39" s="47">
        <v>0.92</v>
      </c>
      <c r="AF39" s="47">
        <v>0.91</v>
      </c>
      <c r="AG39" s="47">
        <v>0.9</v>
      </c>
    </row>
    <row r="40" spans="2:33" x14ac:dyDescent="0.3">
      <c r="B40" t="s">
        <v>112</v>
      </c>
      <c r="C40" s="54">
        <f>$D$21-(C34+C27)</f>
        <v>12456402.893537175</v>
      </c>
      <c r="D40" s="54">
        <f t="shared" ref="D40:K40" si="40">$D$21-(D34+D27)</f>
        <v>12528427.262358116</v>
      </c>
      <c r="E40" s="54">
        <f t="shared" si="40"/>
        <v>12539950.354563352</v>
      </c>
      <c r="F40" s="54">
        <f t="shared" si="40"/>
        <v>12548594.354563352</v>
      </c>
      <c r="G40" s="54">
        <f t="shared" si="40"/>
        <v>12550033.900665969</v>
      </c>
      <c r="H40" s="54">
        <f t="shared" si="40"/>
        <v>12560117.446768587</v>
      </c>
      <c r="I40" s="54">
        <f t="shared" si="40"/>
        <v>12560117.446768587</v>
      </c>
      <c r="J40" s="54">
        <f t="shared" si="40"/>
        <v>12560117.446768587</v>
      </c>
      <c r="K40" s="54">
        <f t="shared" si="40"/>
        <v>12570200.992871204</v>
      </c>
      <c r="M40" t="s">
        <v>111</v>
      </c>
      <c r="N40" s="54">
        <f>N12-(N19+N26+N33)</f>
        <v>1952191.4596838932</v>
      </c>
      <c r="O40" s="54">
        <f t="shared" ref="O40:V40" si="41">O12-(O19+O26+O33)</f>
        <v>1612955.5857268958</v>
      </c>
      <c r="P40" s="54">
        <f t="shared" si="41"/>
        <v>1604482.1983311959</v>
      </c>
      <c r="Q40" s="54">
        <f t="shared" si="41"/>
        <v>1580012.8109354964</v>
      </c>
      <c r="R40" s="54">
        <f t="shared" si="41"/>
        <v>1550510.8109354964</v>
      </c>
      <c r="S40" s="54">
        <f t="shared" si="41"/>
        <v>1546539.4235397964</v>
      </c>
      <c r="T40" s="54">
        <f t="shared" si="41"/>
        <v>1346492.0361440969</v>
      </c>
      <c r="U40" s="54">
        <f t="shared" si="41"/>
        <v>1517568.0361440969</v>
      </c>
      <c r="V40" s="54">
        <f t="shared" si="41"/>
        <v>1492568.0361440969</v>
      </c>
      <c r="X40" t="s">
        <v>111</v>
      </c>
      <c r="Y40" s="54">
        <f>Y12-(Y19+Y26+Y33)</f>
        <v>3711822.4219523207</v>
      </c>
      <c r="Z40" s="54">
        <f t="shared" ref="Z40:AG40" si="42">Z12-(Z19+Z26+Z33)</f>
        <v>3299815.3767847945</v>
      </c>
      <c r="AA40" s="54">
        <f t="shared" si="42"/>
        <v>3284410.4722680422</v>
      </c>
      <c r="AB40" s="54">
        <f t="shared" si="42"/>
        <v>3259921.5677512893</v>
      </c>
      <c r="AC40" s="54">
        <f t="shared" si="42"/>
        <v>3226963.5677512893</v>
      </c>
      <c r="AD40" s="54">
        <f t="shared" si="42"/>
        <v>3219516.6632345365</v>
      </c>
      <c r="AE40" s="54">
        <f t="shared" si="42"/>
        <v>2884665.7587177842</v>
      </c>
      <c r="AF40" s="54">
        <f t="shared" si="42"/>
        <v>3187069.7587177842</v>
      </c>
      <c r="AG40" s="54">
        <f t="shared" si="42"/>
        <v>3162069.7587177842</v>
      </c>
    </row>
    <row r="41" spans="2:33" x14ac:dyDescent="0.3">
      <c r="B41" t="s">
        <v>151</v>
      </c>
      <c r="C41" s="54">
        <f>$D$22-(C35+C28)</f>
        <v>11233710.609792672</v>
      </c>
      <c r="D41" s="54">
        <f t="shared" ref="D41:K41" si="43">$D$22-(D35+D28)</f>
        <v>11376319.801331937</v>
      </c>
      <c r="E41" s="54">
        <f t="shared" si="43"/>
        <v>11396486.893537175</v>
      </c>
      <c r="F41" s="54">
        <f t="shared" si="43"/>
        <v>11405130.893537175</v>
      </c>
      <c r="G41" s="54">
        <f t="shared" si="43"/>
        <v>11415214.439639792</v>
      </c>
      <c r="H41" s="54">
        <f t="shared" si="43"/>
        <v>11425297.985742409</v>
      </c>
      <c r="I41" s="54">
        <f t="shared" si="43"/>
        <v>11433941.985742409</v>
      </c>
      <c r="J41" s="54">
        <f t="shared" si="43"/>
        <v>11435381.531845028</v>
      </c>
      <c r="K41" s="54">
        <f t="shared" si="43"/>
        <v>11444025.531845028</v>
      </c>
      <c r="M41" t="s">
        <v>112</v>
      </c>
      <c r="N41" s="54">
        <f t="shared" ref="N41:V41" si="44">N13-(N20+N27+N34)</f>
        <v>1076849.297496794</v>
      </c>
      <c r="O41" s="54">
        <f t="shared" si="44"/>
        <v>874580.19833119609</v>
      </c>
      <c r="P41" s="54">
        <f t="shared" si="44"/>
        <v>846139.42353979661</v>
      </c>
      <c r="Q41" s="54">
        <f t="shared" si="44"/>
        <v>841637.42353979661</v>
      </c>
      <c r="R41" s="54">
        <f t="shared" si="44"/>
        <v>842168.03614409687</v>
      </c>
      <c r="S41" s="54">
        <f t="shared" si="44"/>
        <v>813196.6487483969</v>
      </c>
      <c r="T41" s="54">
        <f t="shared" si="44"/>
        <v>813196.6487483969</v>
      </c>
      <c r="U41" s="54">
        <f t="shared" si="44"/>
        <v>813196.6487483969</v>
      </c>
      <c r="V41" s="54">
        <f t="shared" si="44"/>
        <v>809225.26135269739</v>
      </c>
      <c r="X41" t="s">
        <v>112</v>
      </c>
      <c r="Y41" s="54">
        <f t="shared" ref="Y41:AG41" si="45">Y13-(Y20+Y27+Y34)</f>
        <v>2086469.7084020628</v>
      </c>
      <c r="Z41" s="54">
        <f t="shared" si="45"/>
        <v>1859852.4722680419</v>
      </c>
      <c r="AA41" s="54">
        <f t="shared" si="45"/>
        <v>1827916.6632345365</v>
      </c>
      <c r="AB41" s="54">
        <f t="shared" si="45"/>
        <v>1819958.6632345365</v>
      </c>
      <c r="AC41" s="54">
        <f t="shared" si="45"/>
        <v>1820469.7587177842</v>
      </c>
      <c r="AD41" s="54">
        <f t="shared" si="45"/>
        <v>1788022.8542010314</v>
      </c>
      <c r="AE41" s="54">
        <f t="shared" si="45"/>
        <v>1788022.8542010314</v>
      </c>
      <c r="AF41" s="54">
        <f t="shared" si="45"/>
        <v>1788022.8542010314</v>
      </c>
      <c r="AG41" s="54">
        <f t="shared" si="45"/>
        <v>1780575.9496842788</v>
      </c>
    </row>
    <row r="42" spans="2:33" x14ac:dyDescent="0.3">
      <c r="B42" t="s">
        <v>152</v>
      </c>
      <c r="C42" s="54">
        <f>$D$23-(C36+C29)</f>
        <v>11616223.262358116</v>
      </c>
      <c r="D42" s="54">
        <f t="shared" ref="D42:K42" si="46">$D$23-(D36+D29)</f>
        <v>11692572.992871204</v>
      </c>
      <c r="E42" s="54">
        <f t="shared" si="46"/>
        <v>11702656.538973823</v>
      </c>
      <c r="F42" s="54">
        <f t="shared" si="46"/>
        <v>11702656.538973823</v>
      </c>
      <c r="G42" s="54">
        <f t="shared" si="46"/>
        <v>11712740.08507644</v>
      </c>
      <c r="H42" s="54">
        <f t="shared" si="46"/>
        <v>11712740.08507644</v>
      </c>
      <c r="I42" s="54">
        <f t="shared" si="46"/>
        <v>11714179.631179057</v>
      </c>
      <c r="J42" s="54">
        <f t="shared" si="46"/>
        <v>11722823.631179057</v>
      </c>
      <c r="K42" s="54">
        <f t="shared" si="46"/>
        <v>11722823.631179057</v>
      </c>
      <c r="M42" t="s">
        <v>151</v>
      </c>
      <c r="N42" s="54">
        <f t="shared" ref="N42:V42" si="47">N14-(N21+N28+N35)</f>
        <v>1165338.8832236899</v>
      </c>
      <c r="O42" s="54">
        <f t="shared" si="47"/>
        <v>935270.07228819351</v>
      </c>
      <c r="P42" s="54">
        <f t="shared" si="47"/>
        <v>927327.29749679402</v>
      </c>
      <c r="Q42" s="54">
        <f t="shared" si="47"/>
        <v>897825.29749679402</v>
      </c>
      <c r="R42" s="54">
        <f t="shared" si="47"/>
        <v>893853.91010109428</v>
      </c>
      <c r="S42" s="54">
        <f t="shared" si="47"/>
        <v>889882.52270539454</v>
      </c>
      <c r="T42" s="54">
        <f t="shared" si="47"/>
        <v>885380.52270539454</v>
      </c>
      <c r="U42" s="54">
        <f t="shared" si="47"/>
        <v>885911.1353096948</v>
      </c>
      <c r="V42" s="54">
        <f t="shared" si="47"/>
        <v>881409.1353096948</v>
      </c>
      <c r="X42" t="s">
        <v>151</v>
      </c>
      <c r="Y42" s="54">
        <f t="shared" ref="Y42:AG42" si="48">Y14-(Y21+Y28+Y35)</f>
        <v>2192571.0851868577</v>
      </c>
      <c r="Z42" s="54">
        <f t="shared" si="48"/>
        <v>1913825.5174355682</v>
      </c>
      <c r="AA42" s="54">
        <f t="shared" si="48"/>
        <v>1898931.7084020628</v>
      </c>
      <c r="AB42" s="54">
        <f t="shared" si="48"/>
        <v>1865973.7084020628</v>
      </c>
      <c r="AC42" s="54">
        <f t="shared" si="48"/>
        <v>1858526.8038853102</v>
      </c>
      <c r="AD42" s="54">
        <f t="shared" si="48"/>
        <v>1851079.8993685576</v>
      </c>
      <c r="AE42" s="54">
        <f t="shared" si="48"/>
        <v>1843121.8993685576</v>
      </c>
      <c r="AF42" s="54">
        <f t="shared" si="48"/>
        <v>1843632.994851805</v>
      </c>
      <c r="AG42" s="54">
        <f t="shared" si="48"/>
        <v>1835674.994851805</v>
      </c>
    </row>
    <row r="43" spans="2:33" x14ac:dyDescent="0.3">
      <c r="M43" t="s">
        <v>152</v>
      </c>
      <c r="N43" s="54">
        <f t="shared" ref="N43:V43" si="49">N15-(N22+N29+N36)</f>
        <v>884062.19833119609</v>
      </c>
      <c r="O43" s="54">
        <f t="shared" si="49"/>
        <v>725699.26135269739</v>
      </c>
      <c r="P43" s="54">
        <f t="shared" si="49"/>
        <v>721727.87395699741</v>
      </c>
      <c r="Q43" s="54">
        <f t="shared" si="49"/>
        <v>696727.87395699741</v>
      </c>
      <c r="R43" s="54">
        <f t="shared" si="49"/>
        <v>692756.4865612979</v>
      </c>
      <c r="S43" s="54">
        <f t="shared" si="49"/>
        <v>567756.4865612979</v>
      </c>
      <c r="T43" s="54">
        <f t="shared" si="49"/>
        <v>568287.09916559793</v>
      </c>
      <c r="U43" s="54">
        <f t="shared" si="49"/>
        <v>563785.09916559793</v>
      </c>
      <c r="V43" s="54">
        <f t="shared" si="49"/>
        <v>563785.09916559793</v>
      </c>
      <c r="X43" t="s">
        <v>152</v>
      </c>
      <c r="Y43" s="54">
        <f t="shared" ref="Y43:AG43" si="50">Y15-(Y22+Y29+Y36)</f>
        <v>1838230.4722680419</v>
      </c>
      <c r="Z43" s="54">
        <f t="shared" si="50"/>
        <v>1652121.9496842788</v>
      </c>
      <c r="AA43" s="54">
        <f t="shared" si="50"/>
        <v>1644675.0451675262</v>
      </c>
      <c r="AB43" s="54">
        <f t="shared" si="50"/>
        <v>1619675.0451675262</v>
      </c>
      <c r="AC43" s="54">
        <f t="shared" si="50"/>
        <v>1612228.1406507737</v>
      </c>
      <c r="AD43" s="54">
        <f t="shared" si="50"/>
        <v>1487228.1406507734</v>
      </c>
      <c r="AE43" s="54">
        <f t="shared" si="50"/>
        <v>1487739.2361340211</v>
      </c>
      <c r="AF43" s="54">
        <f t="shared" si="50"/>
        <v>1479781.2361340211</v>
      </c>
      <c r="AG43" s="54">
        <f t="shared" si="50"/>
        <v>1479781.2361340211</v>
      </c>
    </row>
    <row r="44" spans="2:33" x14ac:dyDescent="0.3">
      <c r="B44" t="s">
        <v>225</v>
      </c>
      <c r="N44" s="47"/>
      <c r="O44" s="47"/>
      <c r="P44" s="47"/>
      <c r="Q44" s="47"/>
      <c r="R44" s="47"/>
      <c r="S44" s="47"/>
      <c r="T44" s="47"/>
      <c r="U44" s="47"/>
      <c r="V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2:33" x14ac:dyDescent="0.3">
      <c r="B45" t="s">
        <v>111</v>
      </c>
      <c r="C45">
        <v>592</v>
      </c>
      <c r="D45" s="35">
        <f>C45*8644</f>
        <v>5117248</v>
      </c>
      <c r="N45" s="55"/>
      <c r="O45" s="55"/>
      <c r="P45" s="55"/>
      <c r="Q45" s="55"/>
      <c r="R45" s="55"/>
      <c r="S45" s="55"/>
      <c r="T45" s="55"/>
      <c r="U45" s="55"/>
      <c r="V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2:33" x14ac:dyDescent="0.3">
      <c r="B46" t="s">
        <v>112</v>
      </c>
      <c r="C46">
        <v>587</v>
      </c>
      <c r="D46" s="35">
        <f t="shared" ref="D46:D48" si="51">C46*8644</f>
        <v>5074028</v>
      </c>
      <c r="M46" t="s">
        <v>232</v>
      </c>
      <c r="N46" s="47">
        <v>0.999</v>
      </c>
      <c r="O46" s="47">
        <v>0.97</v>
      </c>
      <c r="P46" s="47">
        <v>0.96</v>
      </c>
      <c r="Q46" s="47">
        <v>0.95</v>
      </c>
      <c r="R46" s="47">
        <v>0.94</v>
      </c>
      <c r="S46" s="47">
        <v>0.93</v>
      </c>
      <c r="T46" s="47">
        <v>0.92</v>
      </c>
      <c r="U46" s="47">
        <v>0.91</v>
      </c>
      <c r="V46" s="47">
        <v>0.9</v>
      </c>
      <c r="X46" t="s">
        <v>232</v>
      </c>
      <c r="Y46" s="47">
        <v>0.999</v>
      </c>
      <c r="Z46" s="47">
        <v>0.97</v>
      </c>
      <c r="AA46" s="47">
        <v>0.96</v>
      </c>
      <c r="AB46" s="47">
        <v>0.95</v>
      </c>
      <c r="AC46" s="47">
        <v>0.94</v>
      </c>
      <c r="AD46" s="47">
        <v>0.93</v>
      </c>
      <c r="AE46" s="47">
        <v>0.92</v>
      </c>
      <c r="AF46" s="47">
        <v>0.91</v>
      </c>
      <c r="AG46" s="47">
        <v>0.9</v>
      </c>
    </row>
    <row r="47" spans="2:33" x14ac:dyDescent="0.3">
      <c r="B47" t="s">
        <v>151</v>
      </c>
      <c r="C47">
        <v>346</v>
      </c>
      <c r="D47" s="35">
        <f t="shared" si="51"/>
        <v>2990824</v>
      </c>
      <c r="M47" t="s">
        <v>111</v>
      </c>
      <c r="N47" s="55">
        <f>(N12-(N19+N26+N33))/N12</f>
        <v>0.44370044876714587</v>
      </c>
      <c r="O47" s="55">
        <f t="shared" ref="O47:V47" si="52">(O12-(O19+O26+O33))/O12</f>
        <v>0.38237353725101081</v>
      </c>
      <c r="P47" s="55">
        <f t="shared" si="52"/>
        <v>0.38193009026723163</v>
      </c>
      <c r="Q47" s="55">
        <f t="shared" si="52"/>
        <v>0.37610541028851724</v>
      </c>
      <c r="R47" s="55">
        <f t="shared" si="52"/>
        <v>0.36984376528036761</v>
      </c>
      <c r="S47" s="55">
        <f t="shared" si="52"/>
        <v>0.3696586519526745</v>
      </c>
      <c r="T47" s="55">
        <f t="shared" si="52"/>
        <v>0.35004914395231529</v>
      </c>
      <c r="U47" s="55">
        <f t="shared" si="52"/>
        <v>0.36348482273851845</v>
      </c>
      <c r="V47" s="55">
        <f t="shared" si="52"/>
        <v>0.35749687336686992</v>
      </c>
      <c r="X47" t="s">
        <v>111</v>
      </c>
      <c r="Y47" s="55">
        <f>Y40/Y12</f>
        <v>0.60267619574149944</v>
      </c>
      <c r="Z47" s="55">
        <f t="shared" ref="Z47:AG47" si="53">Z40/Z12</f>
        <v>0.55883609551293767</v>
      </c>
      <c r="AA47" s="55">
        <f t="shared" si="53"/>
        <v>0.55851621811856655</v>
      </c>
      <c r="AB47" s="55">
        <f t="shared" si="53"/>
        <v>0.55435186337300435</v>
      </c>
      <c r="AC47" s="55">
        <f t="shared" si="53"/>
        <v>0.54987877102347948</v>
      </c>
      <c r="AD47" s="55">
        <f t="shared" si="53"/>
        <v>0.54974330019031081</v>
      </c>
      <c r="AE47" s="55">
        <f t="shared" si="53"/>
        <v>0.53573512094303732</v>
      </c>
      <c r="AF47" s="55">
        <f t="shared" si="53"/>
        <v>0.54532959613944942</v>
      </c>
      <c r="AG47" s="55">
        <f t="shared" si="53"/>
        <v>0.54105192387758738</v>
      </c>
    </row>
    <row r="48" spans="2:33" x14ac:dyDescent="0.3">
      <c r="B48" t="s">
        <v>152</v>
      </c>
      <c r="C48">
        <v>255</v>
      </c>
      <c r="D48" s="35">
        <f t="shared" si="51"/>
        <v>2204220</v>
      </c>
      <c r="M48" t="s">
        <v>112</v>
      </c>
      <c r="N48" s="55">
        <f t="shared" ref="N48:V48" si="54">(N13-(N20+N27+N34))/N13</f>
        <v>0.42663582368354092</v>
      </c>
      <c r="O48" s="55">
        <f t="shared" si="54"/>
        <v>0.3550095384411035</v>
      </c>
      <c r="P48" s="55">
        <f t="shared" si="54"/>
        <v>0.34467424426118115</v>
      </c>
      <c r="Q48" s="55">
        <f t="shared" si="54"/>
        <v>0.3440518080474933</v>
      </c>
      <c r="R48" s="55">
        <f t="shared" si="54"/>
        <v>0.34426871644626017</v>
      </c>
      <c r="S48" s="55">
        <f t="shared" si="54"/>
        <v>0.33360435670887068</v>
      </c>
      <c r="T48" s="55">
        <f t="shared" si="54"/>
        <v>0.33360435670887068</v>
      </c>
      <c r="U48" s="55">
        <f t="shared" si="54"/>
        <v>0.33360435670887068</v>
      </c>
      <c r="V48" s="55">
        <f t="shared" si="54"/>
        <v>0.3331565479573585</v>
      </c>
      <c r="X48" t="s">
        <v>112</v>
      </c>
      <c r="Y48" s="55">
        <f t="shared" ref="Y48:AG48" si="55">Y41/Y13</f>
        <v>0.59053257907903967</v>
      </c>
      <c r="Z48" s="55">
        <f t="shared" si="55"/>
        <v>0.53932216101726604</v>
      </c>
      <c r="AA48" s="55">
        <f t="shared" si="55"/>
        <v>0.53192779165246673</v>
      </c>
      <c r="AB48" s="55">
        <f t="shared" si="55"/>
        <v>0.53148341653317077</v>
      </c>
      <c r="AC48" s="55">
        <f t="shared" si="55"/>
        <v>0.5316326719965494</v>
      </c>
      <c r="AD48" s="55">
        <f t="shared" si="55"/>
        <v>0.52400880786619519</v>
      </c>
      <c r="AE48" s="55">
        <f t="shared" si="55"/>
        <v>0.52400880786619519</v>
      </c>
      <c r="AF48" s="55">
        <f t="shared" si="55"/>
        <v>0.52400880786619519</v>
      </c>
      <c r="AG48" s="55">
        <f t="shared" si="55"/>
        <v>0.52368340627754439</v>
      </c>
    </row>
    <row r="49" spans="2:33" x14ac:dyDescent="0.3">
      <c r="M49" t="s">
        <v>151</v>
      </c>
      <c r="N49" s="55">
        <f t="shared" ref="N49:V49" si="56">(N14-(N21+N28+N35))/N14</f>
        <v>0.45392178893036872</v>
      </c>
      <c r="O49" s="55">
        <f t="shared" si="56"/>
        <v>0.38232777011043567</v>
      </c>
      <c r="P49" s="55">
        <f t="shared" si="56"/>
        <v>0.38177893846792049</v>
      </c>
      <c r="Q49" s="55">
        <f t="shared" si="56"/>
        <v>0.37095313739373059</v>
      </c>
      <c r="R49" s="55">
        <f t="shared" si="56"/>
        <v>0.37063598514107793</v>
      </c>
      <c r="S49" s="55">
        <f t="shared" si="56"/>
        <v>0.37031655121754292</v>
      </c>
      <c r="T49" s="55">
        <f t="shared" si="56"/>
        <v>0.36977320413625298</v>
      </c>
      <c r="U49" s="55">
        <f t="shared" si="56"/>
        <v>0.36999481091188846</v>
      </c>
      <c r="V49" s="55">
        <f t="shared" si="56"/>
        <v>0.3694483294560082</v>
      </c>
      <c r="X49" t="s">
        <v>151</v>
      </c>
      <c r="Y49" s="55">
        <f t="shared" ref="Y49:AG49" si="57">Y42/Y14</f>
        <v>0.61011522530730378</v>
      </c>
      <c r="Z49" s="55">
        <f t="shared" si="57"/>
        <v>0.55889539977092195</v>
      </c>
      <c r="AA49" s="55">
        <f t="shared" si="57"/>
        <v>0.55849289973884964</v>
      </c>
      <c r="AB49" s="55">
        <f t="shared" si="57"/>
        <v>0.55075965419187212</v>
      </c>
      <c r="AC49" s="55">
        <f t="shared" si="57"/>
        <v>0.5505278011449718</v>
      </c>
      <c r="AD49" s="55">
        <f t="shared" si="57"/>
        <v>0.55029428009053971</v>
      </c>
      <c r="AE49" s="55">
        <f t="shared" si="57"/>
        <v>0.54990658452980801</v>
      </c>
      <c r="AF49" s="55">
        <f t="shared" si="57"/>
        <v>0.55005907296351253</v>
      </c>
      <c r="AG49" s="55">
        <f t="shared" si="57"/>
        <v>0.54966912050898464</v>
      </c>
    </row>
    <row r="50" spans="2:33" x14ac:dyDescent="0.3">
      <c r="B50" t="s">
        <v>226</v>
      </c>
      <c r="F50" t="s">
        <v>250</v>
      </c>
      <c r="M50" t="s">
        <v>152</v>
      </c>
      <c r="N50" s="55">
        <f t="shared" ref="N50:V50" si="58">(N15-(N22+N29+N36))/N15</f>
        <v>0.37056037794968616</v>
      </c>
      <c r="O50" s="55">
        <f t="shared" si="58"/>
        <v>0.31326157620880041</v>
      </c>
      <c r="P50" s="55">
        <f t="shared" si="58"/>
        <v>0.31271409665945565</v>
      </c>
      <c r="Q50" s="55">
        <f t="shared" si="58"/>
        <v>0.30188196352647351</v>
      </c>
      <c r="R50" s="55">
        <f t="shared" si="58"/>
        <v>0.30128964528452867</v>
      </c>
      <c r="S50" s="55">
        <f t="shared" si="58"/>
        <v>0.24692536809456161</v>
      </c>
      <c r="T50" s="55">
        <f t="shared" si="58"/>
        <v>0.24715613906016687</v>
      </c>
      <c r="U50" s="55">
        <f t="shared" si="58"/>
        <v>0.24612343131045111</v>
      </c>
      <c r="V50" s="55">
        <f t="shared" si="58"/>
        <v>0.24612343131045111</v>
      </c>
      <c r="X50" t="s">
        <v>152</v>
      </c>
      <c r="Y50" s="55">
        <f t="shared" ref="Y50:AG50" si="59">Y43/Y15</f>
        <v>0.55043432514913215</v>
      </c>
      <c r="Z50" s="55">
        <f t="shared" si="59"/>
        <v>0.50947389591842818</v>
      </c>
      <c r="AA50" s="55">
        <f t="shared" si="59"/>
        <v>0.50907699420172914</v>
      </c>
      <c r="AB50" s="55">
        <f t="shared" si="59"/>
        <v>0.5013387331437541</v>
      </c>
      <c r="AC50" s="55">
        <f t="shared" si="59"/>
        <v>0.50090975599663634</v>
      </c>
      <c r="AD50" s="55">
        <f t="shared" si="59"/>
        <v>0.46207299467183666</v>
      </c>
      <c r="AE50" s="55">
        <f t="shared" si="59"/>
        <v>0.46223178901821321</v>
      </c>
      <c r="AF50" s="55">
        <f t="shared" si="59"/>
        <v>0.4614942261450245</v>
      </c>
      <c r="AG50" s="55">
        <f t="shared" si="59"/>
        <v>0.4614942261450245</v>
      </c>
    </row>
    <row r="51" spans="2:33" x14ac:dyDescent="0.3">
      <c r="B51" t="s">
        <v>111</v>
      </c>
      <c r="C51" s="35">
        <f>F20*C2</f>
        <v>15.500754495492497</v>
      </c>
      <c r="D51" s="35">
        <f>(C51*8644)*1.3</f>
        <v>174185.07841674829</v>
      </c>
      <c r="F51" s="54">
        <f>SUM(D45,D51)</f>
        <v>5291433.078416748</v>
      </c>
    </row>
    <row r="52" spans="2:33" x14ac:dyDescent="0.3">
      <c r="B52" t="s">
        <v>112</v>
      </c>
      <c r="C52" s="35">
        <f>F21*C2</f>
        <v>40.225098442848299</v>
      </c>
      <c r="D52" s="35">
        <f>(C52*8644)*1.3</f>
        <v>452017.47622197488</v>
      </c>
      <c r="F52" s="54">
        <f>SUM(D46,D52)</f>
        <v>5526045.4762219749</v>
      </c>
    </row>
    <row r="53" spans="2:33" x14ac:dyDescent="0.3">
      <c r="B53" t="s">
        <v>151</v>
      </c>
      <c r="C53" s="35">
        <f>F22*C2</f>
        <v>12.041908451043758</v>
      </c>
      <c r="D53" s="35">
        <f>(C53*8644)*1.3</f>
        <v>135317.33364606893</v>
      </c>
      <c r="F53" s="54">
        <f>SUM(D47,D53)</f>
        <v>3126141.3336460688</v>
      </c>
    </row>
    <row r="54" spans="2:33" x14ac:dyDescent="0.3">
      <c r="B54" t="s">
        <v>152</v>
      </c>
      <c r="C54" s="35">
        <f>F23*C2</f>
        <v>0</v>
      </c>
      <c r="D54" s="35">
        <f>(C54*8644)*1.3</f>
        <v>0</v>
      </c>
      <c r="F54" s="54">
        <f>SUM(D48,D54)</f>
        <v>2204220</v>
      </c>
    </row>
    <row r="56" spans="2:33" x14ac:dyDescent="0.3">
      <c r="B56" t="s">
        <v>227</v>
      </c>
    </row>
    <row r="57" spans="2:33" x14ac:dyDescent="0.3">
      <c r="B57" t="s">
        <v>111</v>
      </c>
      <c r="C57" s="54">
        <f>D20-(D45+D51)</f>
        <v>20613566.92158325</v>
      </c>
      <c r="D57" s="35">
        <v>25905000</v>
      </c>
      <c r="E57" s="60">
        <f>C57/D57</f>
        <v>0.79573699755194949</v>
      </c>
      <c r="G57" s="55"/>
    </row>
    <row r="58" spans="2:33" x14ac:dyDescent="0.3">
      <c r="B58" t="s">
        <v>112</v>
      </c>
      <c r="C58" s="54">
        <f>D21-(D46+D52)</f>
        <v>9488954.5237780251</v>
      </c>
      <c r="D58" s="35">
        <v>15015000</v>
      </c>
      <c r="E58" s="60">
        <f>C58/D58</f>
        <v>0.63196500324861971</v>
      </c>
      <c r="G58" s="55"/>
    </row>
    <row r="59" spans="2:33" x14ac:dyDescent="0.3">
      <c r="B59" t="s">
        <v>151</v>
      </c>
      <c r="C59" s="54">
        <f>D22-(D47+D53)</f>
        <v>10733858.666353932</v>
      </c>
      <c r="D59" s="35">
        <v>13860000</v>
      </c>
      <c r="E59" s="60">
        <f>C59/D59</f>
        <v>0.77444867722611344</v>
      </c>
      <c r="G59" s="55"/>
    </row>
    <row r="60" spans="2:33" x14ac:dyDescent="0.3">
      <c r="B60" t="s">
        <v>152</v>
      </c>
      <c r="C60" s="54">
        <f>D23-(D48+D54)</f>
        <v>11820780</v>
      </c>
      <c r="D60" s="35">
        <v>14025000</v>
      </c>
      <c r="E60" s="60">
        <f>C60/D60</f>
        <v>0.84283636363636361</v>
      </c>
      <c r="G60" s="55"/>
    </row>
    <row r="63" spans="2:33" x14ac:dyDescent="0.3">
      <c r="B63" t="s">
        <v>230</v>
      </c>
      <c r="C63" s="47">
        <v>0.999</v>
      </c>
      <c r="D63" s="47">
        <v>0.97</v>
      </c>
      <c r="E63" s="47">
        <v>0.96</v>
      </c>
      <c r="F63" s="47">
        <v>0.95</v>
      </c>
      <c r="G63" s="47">
        <v>0.94</v>
      </c>
      <c r="H63" s="47">
        <v>0.93</v>
      </c>
      <c r="I63" s="47">
        <v>0.92</v>
      </c>
      <c r="J63" s="47">
        <v>0.91</v>
      </c>
      <c r="K63" s="47">
        <v>0.9</v>
      </c>
    </row>
    <row r="64" spans="2:33" x14ac:dyDescent="0.3">
      <c r="B64" t="s">
        <v>111</v>
      </c>
      <c r="C64" s="20">
        <f>($D$20-(C33))/$D$20</f>
        <v>0.8301564948851573</v>
      </c>
      <c r="D64" s="20">
        <f t="shared" ref="D64:K64" si="60">($D$20-(D33))/$D$20</f>
        <v>0.83716379077398184</v>
      </c>
      <c r="E64" s="20">
        <f t="shared" si="60"/>
        <v>0.83783115228720328</v>
      </c>
      <c r="F64" s="20">
        <f t="shared" si="60"/>
        <v>0.83783115228720328</v>
      </c>
      <c r="G64" s="20">
        <f t="shared" si="60"/>
        <v>0.83816483304381395</v>
      </c>
      <c r="H64" s="20">
        <f t="shared" si="60"/>
        <v>0.83849851380042462</v>
      </c>
      <c r="I64" s="20">
        <f t="shared" si="60"/>
        <v>0.8515120633082417</v>
      </c>
      <c r="J64" s="20">
        <f t="shared" si="60"/>
        <v>0.83883219455703528</v>
      </c>
      <c r="K64" s="20">
        <f t="shared" si="60"/>
        <v>0.83883219455703528</v>
      </c>
    </row>
    <row r="65" spans="2:23" x14ac:dyDescent="0.3">
      <c r="B65" t="s">
        <v>112</v>
      </c>
      <c r="C65" s="20">
        <f>($D$21-(C34))/$D$21</f>
        <v>0.83189823509823513</v>
      </c>
      <c r="D65" s="20">
        <f t="shared" ref="D65:K65" si="61">($D$21-(D34))/$D$21</f>
        <v>0.83592807192807195</v>
      </c>
      <c r="E65" s="20">
        <f t="shared" si="61"/>
        <v>0.83650376290376294</v>
      </c>
      <c r="F65" s="20">
        <f t="shared" si="61"/>
        <v>0.83707945387945393</v>
      </c>
      <c r="G65" s="20">
        <f t="shared" si="61"/>
        <v>0.83707945387945393</v>
      </c>
      <c r="H65" s="20">
        <f t="shared" si="61"/>
        <v>0.83765514485514481</v>
      </c>
      <c r="I65" s="20">
        <f t="shared" si="61"/>
        <v>0.83765514485514481</v>
      </c>
      <c r="J65" s="20">
        <f t="shared" si="61"/>
        <v>0.83765514485514481</v>
      </c>
      <c r="K65" s="20">
        <f t="shared" si="61"/>
        <v>0.8382308358308358</v>
      </c>
    </row>
    <row r="66" spans="2:23" x14ac:dyDescent="0.3">
      <c r="B66" t="s">
        <v>151</v>
      </c>
      <c r="C66" s="20">
        <f>($D$22-C35)/$D$22</f>
        <v>0.81477142857142859</v>
      </c>
      <c r="D66" s="20">
        <f t="shared" ref="D66:K66" si="62">($D$22-D35)/$D$22</f>
        <v>0.82350274170274174</v>
      </c>
      <c r="E66" s="20">
        <f t="shared" si="62"/>
        <v>0.82475007215007212</v>
      </c>
      <c r="F66" s="20">
        <f t="shared" si="62"/>
        <v>0.82537373737373743</v>
      </c>
      <c r="G66" s="20">
        <f t="shared" si="62"/>
        <v>0.82599740259740262</v>
      </c>
      <c r="H66" s="20">
        <f t="shared" si="62"/>
        <v>0.82662106782106781</v>
      </c>
      <c r="I66" s="20">
        <f t="shared" si="62"/>
        <v>0.827244733044733</v>
      </c>
      <c r="J66" s="20">
        <f t="shared" si="62"/>
        <v>0.827244733044733</v>
      </c>
      <c r="K66" s="20">
        <f t="shared" si="62"/>
        <v>0.82786839826839831</v>
      </c>
    </row>
    <row r="67" spans="2:23" x14ac:dyDescent="0.3">
      <c r="B67" t="s">
        <v>152</v>
      </c>
      <c r="C67" s="20">
        <f>($D$23-C36)/$D$23</f>
        <v>0.82989347593582885</v>
      </c>
      <c r="D67" s="20">
        <f t="shared" ref="D67:K67" si="63">($D$23-D36)/$D$23</f>
        <v>0.83482409982174688</v>
      </c>
      <c r="E67" s="20">
        <f t="shared" si="63"/>
        <v>0.83544042780748662</v>
      </c>
      <c r="F67" s="20">
        <f t="shared" si="63"/>
        <v>0.83544042780748662</v>
      </c>
      <c r="G67" s="20">
        <f t="shared" si="63"/>
        <v>0.83605675579322636</v>
      </c>
      <c r="H67" s="20">
        <f t="shared" si="63"/>
        <v>0.83605675579322636</v>
      </c>
      <c r="I67" s="20">
        <f t="shared" si="63"/>
        <v>0.83605675579322636</v>
      </c>
      <c r="J67" s="20">
        <f t="shared" si="63"/>
        <v>0.8366730837789661</v>
      </c>
      <c r="K67" s="20">
        <f t="shared" si="63"/>
        <v>0.8366730837789661</v>
      </c>
    </row>
    <row r="70" spans="2:23" x14ac:dyDescent="0.3">
      <c r="B70" s="57" t="s">
        <v>257</v>
      </c>
    </row>
    <row r="74" spans="2:23" x14ac:dyDescent="0.3">
      <c r="M74" t="s">
        <v>260</v>
      </c>
      <c r="N74" s="20" t="s">
        <v>265</v>
      </c>
      <c r="O74" s="20">
        <v>0.999</v>
      </c>
      <c r="P74" s="20">
        <v>0.97</v>
      </c>
      <c r="Q74" s="20">
        <v>0.96</v>
      </c>
      <c r="R74" s="20">
        <v>0.95</v>
      </c>
      <c r="S74" s="20">
        <v>0.94</v>
      </c>
      <c r="T74" s="20">
        <v>0.93</v>
      </c>
      <c r="U74" s="20">
        <v>0.92</v>
      </c>
      <c r="V74" s="20">
        <v>0.91</v>
      </c>
      <c r="W74" s="20">
        <v>0.9</v>
      </c>
    </row>
    <row r="75" spans="2:23" x14ac:dyDescent="0.3">
      <c r="M75" t="s">
        <v>261</v>
      </c>
      <c r="N75" s="20">
        <v>0.51705970913739208</v>
      </c>
      <c r="O75" s="20">
        <v>0.44370044876714587</v>
      </c>
      <c r="P75" s="20">
        <v>0.38237353725101081</v>
      </c>
      <c r="Q75" s="20">
        <v>0.38193009026723163</v>
      </c>
      <c r="R75" s="20">
        <v>0.37610541028851724</v>
      </c>
      <c r="S75" s="20">
        <v>0.36984376528036761</v>
      </c>
      <c r="T75" s="20">
        <v>0.3696586519526745</v>
      </c>
      <c r="U75" s="20">
        <v>0.35004914395231529</v>
      </c>
      <c r="V75" s="20">
        <v>0.36348482273851845</v>
      </c>
      <c r="W75" s="20">
        <v>0.35749687336686992</v>
      </c>
    </row>
    <row r="76" spans="2:23" x14ac:dyDescent="0.3">
      <c r="M76" t="s">
        <v>262</v>
      </c>
      <c r="N76" s="20">
        <v>0.51097279965244902</v>
      </c>
      <c r="O76" s="20">
        <v>0.42663582368354092</v>
      </c>
      <c r="P76" s="20">
        <v>0.3550095384411035</v>
      </c>
      <c r="Q76" s="20">
        <v>0.34467424426118115</v>
      </c>
      <c r="R76" s="20">
        <v>0.3440518080474933</v>
      </c>
      <c r="S76" s="20">
        <v>0.34426871644626017</v>
      </c>
      <c r="T76" s="20">
        <v>0.33360435670887068</v>
      </c>
      <c r="U76" s="20">
        <v>0.33360435670887068</v>
      </c>
      <c r="V76" s="20">
        <v>0.33360435670887068</v>
      </c>
      <c r="W76" s="20">
        <v>0.3331565479573585</v>
      </c>
    </row>
    <row r="77" spans="2:23" x14ac:dyDescent="0.3">
      <c r="M77" t="s">
        <v>263</v>
      </c>
      <c r="N77" s="20">
        <v>0.51582063155796964</v>
      </c>
      <c r="O77" s="20">
        <v>0.45392178893036872</v>
      </c>
      <c r="P77" s="20">
        <v>0.38232777011043567</v>
      </c>
      <c r="Q77" s="20">
        <v>0.38177893846792049</v>
      </c>
      <c r="R77" s="20">
        <v>0.37095313739373059</v>
      </c>
      <c r="S77" s="20">
        <v>0.37063598514107793</v>
      </c>
      <c r="T77" s="20">
        <v>0.37031655121754292</v>
      </c>
      <c r="U77" s="20">
        <v>0.36977320413625298</v>
      </c>
      <c r="V77" s="20">
        <v>0.36999481091188846</v>
      </c>
      <c r="W77" s="20">
        <v>0.3694483294560082</v>
      </c>
    </row>
    <row r="78" spans="2:23" x14ac:dyDescent="0.3">
      <c r="M78" t="s">
        <v>264</v>
      </c>
      <c r="N78" s="20">
        <v>0.52082369273484497</v>
      </c>
      <c r="O78" s="20">
        <v>0.37056037794968616</v>
      </c>
      <c r="P78" s="20">
        <v>0.31326157620880041</v>
      </c>
      <c r="Q78" s="20">
        <v>0.31271409665945565</v>
      </c>
      <c r="R78" s="20">
        <v>0.30188196352647351</v>
      </c>
      <c r="S78" s="20">
        <v>0.30128964528452867</v>
      </c>
      <c r="T78" s="20">
        <v>0.24692536809456161</v>
      </c>
      <c r="U78" s="20">
        <v>0.24715613906016687</v>
      </c>
      <c r="V78" s="20">
        <v>0.24612343131045111</v>
      </c>
      <c r="W78" s="20">
        <v>0.24612343131045111</v>
      </c>
    </row>
    <row r="79" spans="2:23" x14ac:dyDescent="0.3">
      <c r="M79" t="s">
        <v>267</v>
      </c>
      <c r="N79" s="59">
        <f>AVERAGE(N75:N78)</f>
        <v>0.51616920827066393</v>
      </c>
      <c r="O79" s="59">
        <f t="shared" ref="O79:W79" si="64">AVERAGE(O75:O78)</f>
        <v>0.42370460983268543</v>
      </c>
      <c r="P79" s="59">
        <f t="shared" si="64"/>
        <v>0.35824310550283761</v>
      </c>
      <c r="Q79" s="59">
        <f t="shared" si="64"/>
        <v>0.35527434241394723</v>
      </c>
      <c r="R79" s="59">
        <f t="shared" si="64"/>
        <v>0.3482480798140537</v>
      </c>
      <c r="S79" s="59">
        <f t="shared" si="64"/>
        <v>0.34650952803805857</v>
      </c>
      <c r="T79" s="59">
        <f t="shared" si="64"/>
        <v>0.3301262319934124</v>
      </c>
      <c r="U79" s="59">
        <f t="shared" si="64"/>
        <v>0.32514571096440142</v>
      </c>
      <c r="V79" s="59">
        <f t="shared" si="64"/>
        <v>0.32830185541743218</v>
      </c>
      <c r="W79" s="59">
        <f t="shared" si="64"/>
        <v>0.32655629552267196</v>
      </c>
    </row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G67"/>
  <sheetViews>
    <sheetView zoomScale="70" zoomScaleNormal="70" workbookViewId="0">
      <selection activeCell="A16" sqref="A16"/>
    </sheetView>
  </sheetViews>
  <sheetFormatPr defaultRowHeight="16.5" x14ac:dyDescent="0.3"/>
  <cols>
    <col min="2" max="2" width="32.125" bestFit="1" customWidth="1"/>
    <col min="3" max="11" width="13" bestFit="1" customWidth="1"/>
    <col min="13" max="13" width="24" customWidth="1"/>
    <col min="14" max="22" width="13" bestFit="1" customWidth="1"/>
    <col min="24" max="24" width="26.125" bestFit="1" customWidth="1"/>
    <col min="25" max="27" width="11.75" bestFit="1" customWidth="1"/>
    <col min="28" max="28" width="11.25" customWidth="1"/>
    <col min="29" max="33" width="11.75" bestFit="1" customWidth="1"/>
  </cols>
  <sheetData>
    <row r="1" spans="2:33" x14ac:dyDescent="0.3">
      <c r="B1" t="s">
        <v>243</v>
      </c>
      <c r="M1" t="s">
        <v>235</v>
      </c>
      <c r="X1" t="s">
        <v>236</v>
      </c>
    </row>
    <row r="2" spans="2:33" x14ac:dyDescent="0.3">
      <c r="B2" s="46" t="s">
        <v>215</v>
      </c>
      <c r="C2" s="53">
        <v>0.128105409053657</v>
      </c>
      <c r="D2" s="46"/>
      <c r="E2" s="46"/>
      <c r="F2" s="46"/>
      <c r="G2" s="46"/>
      <c r="H2" s="46"/>
      <c r="I2" s="46"/>
      <c r="J2" s="46"/>
      <c r="K2" s="46"/>
    </row>
    <row r="3" spans="2:33" x14ac:dyDescent="0.3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33" x14ac:dyDescent="0.3">
      <c r="B4" s="46" t="s">
        <v>217</v>
      </c>
      <c r="C4" s="47">
        <v>0.999</v>
      </c>
      <c r="D4" s="47">
        <v>0.97</v>
      </c>
      <c r="E4" s="47">
        <v>0.96</v>
      </c>
      <c r="F4" s="47">
        <v>0.95</v>
      </c>
      <c r="G4" s="47">
        <v>0.94</v>
      </c>
      <c r="H4" s="47">
        <v>0.93</v>
      </c>
      <c r="I4" s="47">
        <v>0.92</v>
      </c>
      <c r="J4" s="47">
        <v>0.91</v>
      </c>
      <c r="K4" s="47">
        <v>0.9</v>
      </c>
      <c r="M4" t="s">
        <v>228</v>
      </c>
      <c r="Q4" t="s">
        <v>233</v>
      </c>
      <c r="X4" t="s">
        <v>228</v>
      </c>
      <c r="AB4" t="s">
        <v>233</v>
      </c>
    </row>
    <row r="5" spans="2:33" x14ac:dyDescent="0.3">
      <c r="B5" s="46" t="s">
        <v>111</v>
      </c>
      <c r="C5" s="46">
        <v>27</v>
      </c>
      <c r="D5" s="46">
        <v>17</v>
      </c>
      <c r="E5" s="46">
        <v>16</v>
      </c>
      <c r="F5" s="46">
        <v>15</v>
      </c>
      <c r="G5" s="46">
        <v>15</v>
      </c>
      <c r="H5" s="46">
        <v>14</v>
      </c>
      <c r="I5" s="46">
        <v>13</v>
      </c>
      <c r="J5" s="46">
        <v>13</v>
      </c>
      <c r="K5" s="46">
        <v>13</v>
      </c>
      <c r="M5" t="s">
        <v>111</v>
      </c>
      <c r="N5">
        <v>592</v>
      </c>
      <c r="O5" s="35">
        <f>N5*8644</f>
        <v>5117248</v>
      </c>
      <c r="Q5" t="s">
        <v>111</v>
      </c>
      <c r="R5" s="35">
        <f>O5-(N5*4142)</f>
        <v>2665184</v>
      </c>
      <c r="S5" s="55">
        <f>R5/O5</f>
        <v>0.52082369273484497</v>
      </c>
      <c r="X5" t="s">
        <v>111</v>
      </c>
      <c r="Y5">
        <v>592</v>
      </c>
      <c r="Z5" s="35">
        <f>Y5*(24200/2)</f>
        <v>7163200</v>
      </c>
      <c r="AB5" t="s">
        <v>111</v>
      </c>
      <c r="AC5" s="35">
        <f>Z5-(Y5*4142)</f>
        <v>4711136</v>
      </c>
      <c r="AD5" s="55">
        <f>AC5/Z5</f>
        <v>0.65768595041322309</v>
      </c>
    </row>
    <row r="6" spans="2:33" x14ac:dyDescent="0.3">
      <c r="B6" s="46" t="s">
        <v>112</v>
      </c>
      <c r="C6" s="46">
        <v>24</v>
      </c>
      <c r="D6" s="46">
        <v>16</v>
      </c>
      <c r="E6" s="46">
        <v>14</v>
      </c>
      <c r="F6" s="46">
        <v>14</v>
      </c>
      <c r="G6" s="46">
        <v>13</v>
      </c>
      <c r="H6" s="46">
        <v>12</v>
      </c>
      <c r="I6" s="46">
        <v>12</v>
      </c>
      <c r="J6" s="46">
        <v>12</v>
      </c>
      <c r="K6" s="46">
        <v>11</v>
      </c>
      <c r="M6" t="s">
        <v>112</v>
      </c>
      <c r="N6">
        <v>587</v>
      </c>
      <c r="O6" s="35">
        <f>N6*8644</f>
        <v>5074028</v>
      </c>
      <c r="Q6" t="s">
        <v>112</v>
      </c>
      <c r="R6" s="35">
        <f>O6-(N6*4142)</f>
        <v>2642674</v>
      </c>
      <c r="S6" s="55">
        <f t="shared" ref="S6:S8" si="0">R6/O6</f>
        <v>0.52082369273484497</v>
      </c>
      <c r="X6" t="s">
        <v>112</v>
      </c>
      <c r="Y6">
        <v>587</v>
      </c>
      <c r="Z6" s="35">
        <f>Y6*(24200/2)</f>
        <v>7102700</v>
      </c>
      <c r="AB6" t="s">
        <v>112</v>
      </c>
      <c r="AC6" s="35">
        <f>Z6-(Y6*4142)</f>
        <v>4671346</v>
      </c>
      <c r="AD6" s="55">
        <f t="shared" ref="AD6:AD8" si="1">AC6/Z6</f>
        <v>0.65768595041322309</v>
      </c>
    </row>
    <row r="7" spans="2:33" x14ac:dyDescent="0.3">
      <c r="B7" s="46" t="s">
        <v>151</v>
      </c>
      <c r="C7" s="46">
        <v>41</v>
      </c>
      <c r="D7" s="46">
        <v>26</v>
      </c>
      <c r="E7" s="46">
        <v>24</v>
      </c>
      <c r="F7" s="46">
        <v>24</v>
      </c>
      <c r="G7" s="46">
        <v>23</v>
      </c>
      <c r="H7" s="46">
        <v>22</v>
      </c>
      <c r="I7" s="46">
        <v>22</v>
      </c>
      <c r="J7" s="46">
        <v>21</v>
      </c>
      <c r="K7" s="46">
        <v>21</v>
      </c>
      <c r="M7" t="s">
        <v>151</v>
      </c>
      <c r="N7">
        <v>346</v>
      </c>
      <c r="O7" s="35">
        <f>N7*8644</f>
        <v>2990824</v>
      </c>
      <c r="Q7" t="s">
        <v>151</v>
      </c>
      <c r="R7" s="35">
        <f>O7-(N7*4142)</f>
        <v>1557692</v>
      </c>
      <c r="S7" s="55">
        <f t="shared" si="0"/>
        <v>0.52082369273484497</v>
      </c>
      <c r="X7" t="s">
        <v>151</v>
      </c>
      <c r="Y7">
        <v>346</v>
      </c>
      <c r="Z7" s="35">
        <f>Y7*(24200/2)</f>
        <v>4186600</v>
      </c>
      <c r="AB7" t="s">
        <v>151</v>
      </c>
      <c r="AC7" s="35">
        <f>Z7-(Y7*4142)</f>
        <v>2753468</v>
      </c>
      <c r="AD7" s="55">
        <f t="shared" si="1"/>
        <v>0.65768595041322309</v>
      </c>
    </row>
    <row r="8" spans="2:33" x14ac:dyDescent="0.3">
      <c r="B8" s="46" t="s">
        <v>152</v>
      </c>
      <c r="C8" s="49">
        <v>16</v>
      </c>
      <c r="D8" s="49">
        <v>11</v>
      </c>
      <c r="E8" s="49">
        <v>10</v>
      </c>
      <c r="F8" s="49">
        <v>10</v>
      </c>
      <c r="G8" s="49">
        <v>9</v>
      </c>
      <c r="H8" s="49">
        <v>9</v>
      </c>
      <c r="I8" s="49">
        <v>8</v>
      </c>
      <c r="J8" s="49">
        <v>8</v>
      </c>
      <c r="K8" s="49">
        <v>8</v>
      </c>
      <c r="M8" t="s">
        <v>152</v>
      </c>
      <c r="N8">
        <v>255</v>
      </c>
      <c r="O8" s="35">
        <f>N8*8644</f>
        <v>2204220</v>
      </c>
      <c r="Q8" t="s">
        <v>152</v>
      </c>
      <c r="R8" s="35">
        <f>O8-(N8*4142)</f>
        <v>1148010</v>
      </c>
      <c r="S8" s="55">
        <f t="shared" si="0"/>
        <v>0.52082369273484497</v>
      </c>
      <c r="X8" t="s">
        <v>152</v>
      </c>
      <c r="Y8">
        <v>255</v>
      </c>
      <c r="Z8" s="35">
        <f>Y8*(24200/2)</f>
        <v>3085500</v>
      </c>
      <c r="AB8" t="s">
        <v>152</v>
      </c>
      <c r="AC8" s="35">
        <f>Z8-(Y8*4142)</f>
        <v>2029290</v>
      </c>
      <c r="AD8" s="55">
        <f t="shared" si="1"/>
        <v>0.65768595041322309</v>
      </c>
    </row>
    <row r="9" spans="2:33" x14ac:dyDescent="0.3"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2:33" x14ac:dyDescent="0.3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33" x14ac:dyDescent="0.3">
      <c r="B11" s="46" t="s">
        <v>200</v>
      </c>
      <c r="C11" s="47">
        <v>0.999</v>
      </c>
      <c r="D11" s="47">
        <v>0.97</v>
      </c>
      <c r="E11" s="47">
        <v>0.96</v>
      </c>
      <c r="F11" s="47">
        <v>0.95</v>
      </c>
      <c r="G11" s="47">
        <v>0.94</v>
      </c>
      <c r="H11" s="47">
        <v>0.93</v>
      </c>
      <c r="I11" s="47">
        <v>0.92</v>
      </c>
      <c r="J11" s="47">
        <v>0.91</v>
      </c>
      <c r="K11" s="47">
        <v>0.9</v>
      </c>
      <c r="M11" t="s">
        <v>229</v>
      </c>
      <c r="N11" s="47">
        <v>0.999</v>
      </c>
      <c r="O11" s="47">
        <v>0.97</v>
      </c>
      <c r="P11" s="47">
        <v>0.96</v>
      </c>
      <c r="Q11" s="47">
        <v>0.95</v>
      </c>
      <c r="R11" s="47">
        <v>0.94</v>
      </c>
      <c r="S11" s="47">
        <v>0.93</v>
      </c>
      <c r="T11" s="47">
        <v>0.92</v>
      </c>
      <c r="U11" s="47">
        <v>0.91</v>
      </c>
      <c r="V11" s="47">
        <v>0.9</v>
      </c>
      <c r="X11" t="s">
        <v>229</v>
      </c>
      <c r="Y11" s="47">
        <v>0.999</v>
      </c>
      <c r="Z11" s="47">
        <v>0.97</v>
      </c>
      <c r="AA11" s="47">
        <v>0.96</v>
      </c>
      <c r="AB11" s="47">
        <v>0.95</v>
      </c>
      <c r="AC11" s="47">
        <v>0.94</v>
      </c>
      <c r="AD11" s="47">
        <v>0.93</v>
      </c>
      <c r="AE11" s="47">
        <v>0.92</v>
      </c>
      <c r="AF11" s="47">
        <v>0.91</v>
      </c>
      <c r="AG11" s="47">
        <v>0.9</v>
      </c>
    </row>
    <row r="12" spans="2:33" x14ac:dyDescent="0.3">
      <c r="B12" s="46" t="s">
        <v>111</v>
      </c>
      <c r="C12" s="50">
        <v>509</v>
      </c>
      <c r="D12" s="50">
        <v>488</v>
      </c>
      <c r="E12" s="50">
        <v>486</v>
      </c>
      <c r="F12" s="50">
        <v>486</v>
      </c>
      <c r="G12" s="50">
        <v>485</v>
      </c>
      <c r="H12" s="50">
        <v>484</v>
      </c>
      <c r="I12" s="50">
        <v>445</v>
      </c>
      <c r="J12" s="50">
        <v>483</v>
      </c>
      <c r="K12" s="50">
        <v>483</v>
      </c>
      <c r="M12" t="s">
        <v>111</v>
      </c>
      <c r="N12" s="35">
        <f>C12*8644</f>
        <v>4399796</v>
      </c>
      <c r="O12" s="35">
        <f t="shared" ref="O12:V15" si="2">D12*8644</f>
        <v>4218272</v>
      </c>
      <c r="P12" s="35">
        <f t="shared" si="2"/>
        <v>4200984</v>
      </c>
      <c r="Q12" s="35">
        <f t="shared" si="2"/>
        <v>4200984</v>
      </c>
      <c r="R12" s="35">
        <f t="shared" si="2"/>
        <v>4192340</v>
      </c>
      <c r="S12" s="35">
        <f t="shared" si="2"/>
        <v>4183696</v>
      </c>
      <c r="T12" s="35">
        <f t="shared" si="2"/>
        <v>3846580</v>
      </c>
      <c r="U12" s="35">
        <f t="shared" si="2"/>
        <v>4175052</v>
      </c>
      <c r="V12" s="35">
        <f t="shared" si="2"/>
        <v>4175052</v>
      </c>
      <c r="X12" t="s">
        <v>111</v>
      </c>
      <c r="Y12" s="35">
        <f>C12*12100</f>
        <v>6158900</v>
      </c>
      <c r="Z12" s="35">
        <f t="shared" ref="Z12:AG15" si="3">D12*12100</f>
        <v>5904800</v>
      </c>
      <c r="AA12" s="35">
        <f t="shared" si="3"/>
        <v>5880600</v>
      </c>
      <c r="AB12" s="35">
        <f t="shared" si="3"/>
        <v>5880600</v>
      </c>
      <c r="AC12" s="35">
        <f t="shared" si="3"/>
        <v>5868500</v>
      </c>
      <c r="AD12" s="35">
        <f t="shared" si="3"/>
        <v>5856400</v>
      </c>
      <c r="AE12" s="35">
        <f t="shared" si="3"/>
        <v>5384500</v>
      </c>
      <c r="AF12" s="35">
        <f t="shared" si="3"/>
        <v>5844300</v>
      </c>
      <c r="AG12" s="35">
        <f t="shared" si="3"/>
        <v>5844300</v>
      </c>
    </row>
    <row r="13" spans="2:33" x14ac:dyDescent="0.3">
      <c r="B13" s="46" t="s">
        <v>112</v>
      </c>
      <c r="C13" s="46">
        <v>292</v>
      </c>
      <c r="D13" s="46">
        <v>285</v>
      </c>
      <c r="E13" s="46">
        <v>284</v>
      </c>
      <c r="F13" s="46">
        <v>283</v>
      </c>
      <c r="G13" s="46">
        <v>283</v>
      </c>
      <c r="H13" s="46">
        <v>282</v>
      </c>
      <c r="I13" s="46">
        <v>282</v>
      </c>
      <c r="J13" s="46">
        <v>282</v>
      </c>
      <c r="K13" s="46">
        <v>281</v>
      </c>
      <c r="M13" t="s">
        <v>112</v>
      </c>
      <c r="N13" s="35">
        <f t="shared" ref="N13:N15" si="4">C13*8644</f>
        <v>2524048</v>
      </c>
      <c r="O13" s="35">
        <f t="shared" si="2"/>
        <v>2463540</v>
      </c>
      <c r="P13" s="35">
        <f t="shared" si="2"/>
        <v>2454896</v>
      </c>
      <c r="Q13" s="35">
        <f t="shared" si="2"/>
        <v>2446252</v>
      </c>
      <c r="R13" s="35">
        <f t="shared" si="2"/>
        <v>2446252</v>
      </c>
      <c r="S13" s="35">
        <f t="shared" si="2"/>
        <v>2437608</v>
      </c>
      <c r="T13" s="35">
        <f t="shared" si="2"/>
        <v>2437608</v>
      </c>
      <c r="U13" s="35">
        <f t="shared" si="2"/>
        <v>2437608</v>
      </c>
      <c r="V13" s="35">
        <f t="shared" si="2"/>
        <v>2428964</v>
      </c>
      <c r="X13" t="s">
        <v>112</v>
      </c>
      <c r="Y13" s="35">
        <f t="shared" ref="Y13:Y15" si="5">C13*12100</f>
        <v>3533200</v>
      </c>
      <c r="Z13" s="35">
        <f t="shared" si="3"/>
        <v>3448500</v>
      </c>
      <c r="AA13" s="35">
        <f t="shared" si="3"/>
        <v>3436400</v>
      </c>
      <c r="AB13" s="35">
        <f t="shared" si="3"/>
        <v>3424300</v>
      </c>
      <c r="AC13" s="35">
        <f t="shared" si="3"/>
        <v>3424300</v>
      </c>
      <c r="AD13" s="35">
        <f t="shared" si="3"/>
        <v>3412200</v>
      </c>
      <c r="AE13" s="35">
        <f t="shared" si="3"/>
        <v>3412200</v>
      </c>
      <c r="AF13" s="35">
        <f t="shared" si="3"/>
        <v>3412200</v>
      </c>
      <c r="AG13" s="35">
        <f t="shared" si="3"/>
        <v>3400100</v>
      </c>
    </row>
    <row r="14" spans="2:33" x14ac:dyDescent="0.3">
      <c r="B14" s="46" t="s">
        <v>151</v>
      </c>
      <c r="C14" s="46">
        <v>297</v>
      </c>
      <c r="D14" s="46">
        <v>283</v>
      </c>
      <c r="E14" s="46">
        <v>281</v>
      </c>
      <c r="F14" s="46">
        <v>280</v>
      </c>
      <c r="G14" s="46">
        <v>279</v>
      </c>
      <c r="H14" s="46">
        <v>278</v>
      </c>
      <c r="I14" s="46">
        <v>277</v>
      </c>
      <c r="J14" s="46">
        <v>277</v>
      </c>
      <c r="K14" s="46">
        <v>276</v>
      </c>
      <c r="M14" t="s">
        <v>151</v>
      </c>
      <c r="N14" s="35">
        <f t="shared" si="4"/>
        <v>2567268</v>
      </c>
      <c r="O14" s="35">
        <f t="shared" si="2"/>
        <v>2446252</v>
      </c>
      <c r="P14" s="35">
        <f t="shared" si="2"/>
        <v>2428964</v>
      </c>
      <c r="Q14" s="35">
        <f t="shared" si="2"/>
        <v>2420320</v>
      </c>
      <c r="R14" s="35">
        <f t="shared" si="2"/>
        <v>2411676</v>
      </c>
      <c r="S14" s="35">
        <f t="shared" si="2"/>
        <v>2403032</v>
      </c>
      <c r="T14" s="35">
        <f t="shared" si="2"/>
        <v>2394388</v>
      </c>
      <c r="U14" s="35">
        <f t="shared" si="2"/>
        <v>2394388</v>
      </c>
      <c r="V14" s="35">
        <f t="shared" si="2"/>
        <v>2385744</v>
      </c>
      <c r="X14" t="s">
        <v>151</v>
      </c>
      <c r="Y14" s="35">
        <f t="shared" si="5"/>
        <v>3593700</v>
      </c>
      <c r="Z14" s="35">
        <f t="shared" si="3"/>
        <v>3424300</v>
      </c>
      <c r="AA14" s="35">
        <f t="shared" si="3"/>
        <v>3400100</v>
      </c>
      <c r="AB14" s="35">
        <f t="shared" si="3"/>
        <v>3388000</v>
      </c>
      <c r="AC14" s="35">
        <f t="shared" si="3"/>
        <v>3375900</v>
      </c>
      <c r="AD14" s="35">
        <f t="shared" si="3"/>
        <v>3363800</v>
      </c>
      <c r="AE14" s="35">
        <f t="shared" si="3"/>
        <v>3351700</v>
      </c>
      <c r="AF14" s="35">
        <f t="shared" si="3"/>
        <v>3351700</v>
      </c>
      <c r="AG14" s="35">
        <f t="shared" si="3"/>
        <v>3339600</v>
      </c>
    </row>
    <row r="15" spans="2:33" x14ac:dyDescent="0.3">
      <c r="B15" s="46" t="s">
        <v>152</v>
      </c>
      <c r="C15" s="46">
        <v>276</v>
      </c>
      <c r="D15" s="46">
        <v>268</v>
      </c>
      <c r="E15" s="46">
        <v>267</v>
      </c>
      <c r="F15" s="46">
        <v>267</v>
      </c>
      <c r="G15" s="46">
        <v>266</v>
      </c>
      <c r="H15" s="46">
        <v>266</v>
      </c>
      <c r="I15" s="46">
        <v>266</v>
      </c>
      <c r="J15" s="46">
        <v>265</v>
      </c>
      <c r="K15" s="46">
        <v>265</v>
      </c>
      <c r="M15" t="s">
        <v>152</v>
      </c>
      <c r="N15" s="35">
        <f t="shared" si="4"/>
        <v>2385744</v>
      </c>
      <c r="O15" s="35">
        <f t="shared" si="2"/>
        <v>2316592</v>
      </c>
      <c r="P15" s="35">
        <f t="shared" si="2"/>
        <v>2307948</v>
      </c>
      <c r="Q15" s="35">
        <f t="shared" si="2"/>
        <v>2307948</v>
      </c>
      <c r="R15" s="35">
        <f t="shared" si="2"/>
        <v>2299304</v>
      </c>
      <c r="S15" s="35">
        <f t="shared" si="2"/>
        <v>2299304</v>
      </c>
      <c r="T15" s="35">
        <f t="shared" si="2"/>
        <v>2299304</v>
      </c>
      <c r="U15" s="35">
        <f t="shared" si="2"/>
        <v>2290660</v>
      </c>
      <c r="V15" s="35">
        <f t="shared" si="2"/>
        <v>2290660</v>
      </c>
      <c r="X15" t="s">
        <v>152</v>
      </c>
      <c r="Y15" s="35">
        <f t="shared" si="5"/>
        <v>3339600</v>
      </c>
      <c r="Z15" s="35">
        <f t="shared" si="3"/>
        <v>3242800</v>
      </c>
      <c r="AA15" s="35">
        <f t="shared" si="3"/>
        <v>3230700</v>
      </c>
      <c r="AB15" s="35">
        <f t="shared" si="3"/>
        <v>3230700</v>
      </c>
      <c r="AC15" s="35">
        <f t="shared" si="3"/>
        <v>3218600</v>
      </c>
      <c r="AD15" s="35">
        <f t="shared" si="3"/>
        <v>3218600</v>
      </c>
      <c r="AE15" s="35">
        <f t="shared" si="3"/>
        <v>3218600</v>
      </c>
      <c r="AF15" s="35">
        <f t="shared" si="3"/>
        <v>3206500</v>
      </c>
      <c r="AG15" s="35">
        <f t="shared" si="3"/>
        <v>3206500</v>
      </c>
    </row>
    <row r="18" spans="2:33" x14ac:dyDescent="0.3">
      <c r="B18" t="s">
        <v>219</v>
      </c>
      <c r="C18">
        <f>110000/2</f>
        <v>55000</v>
      </c>
      <c r="D18" t="s">
        <v>220</v>
      </c>
      <c r="M18" s="46" t="s">
        <v>205</v>
      </c>
      <c r="N18" s="47">
        <v>0.999</v>
      </c>
      <c r="O18" s="47">
        <v>0.97</v>
      </c>
      <c r="P18" s="47">
        <v>0.96</v>
      </c>
      <c r="Q18" s="47">
        <v>0.95</v>
      </c>
      <c r="R18" s="47">
        <v>0.94</v>
      </c>
      <c r="S18" s="47">
        <v>0.93</v>
      </c>
      <c r="T18" s="47">
        <v>0.92</v>
      </c>
      <c r="U18" s="47">
        <v>0.91</v>
      </c>
      <c r="V18" s="47">
        <v>0.9</v>
      </c>
      <c r="X18" s="46" t="s">
        <v>205</v>
      </c>
      <c r="Y18" s="47">
        <v>0.999</v>
      </c>
      <c r="Z18" s="47">
        <v>0.97</v>
      </c>
      <c r="AA18" s="47">
        <v>0.96</v>
      </c>
      <c r="AB18" s="47">
        <v>0.95</v>
      </c>
      <c r="AC18" s="47">
        <v>0.94</v>
      </c>
      <c r="AD18" s="47">
        <v>0.93</v>
      </c>
      <c r="AE18" s="47">
        <v>0.92</v>
      </c>
      <c r="AF18" s="47">
        <v>0.91</v>
      </c>
      <c r="AG18" s="47">
        <v>0.9</v>
      </c>
    </row>
    <row r="19" spans="2:33" x14ac:dyDescent="0.3">
      <c r="B19" t="s">
        <v>110</v>
      </c>
      <c r="M19" s="46" t="s">
        <v>111</v>
      </c>
      <c r="N19" s="48">
        <v>325000</v>
      </c>
      <c r="O19" s="48">
        <v>575000</v>
      </c>
      <c r="P19" s="48">
        <v>575000</v>
      </c>
      <c r="Q19" s="48">
        <v>600000</v>
      </c>
      <c r="R19" s="48">
        <v>625000</v>
      </c>
      <c r="S19" s="48">
        <v>625000</v>
      </c>
      <c r="T19" s="48">
        <v>650000</v>
      </c>
      <c r="U19" s="48">
        <v>650000</v>
      </c>
      <c r="V19" s="48">
        <v>675000</v>
      </c>
      <c r="X19" s="46" t="s">
        <v>111</v>
      </c>
      <c r="Y19" s="48">
        <v>325000</v>
      </c>
      <c r="Z19" s="48">
        <v>575000</v>
      </c>
      <c r="AA19" s="48">
        <v>575000</v>
      </c>
      <c r="AB19" s="48">
        <v>600000</v>
      </c>
      <c r="AC19" s="48">
        <v>625000</v>
      </c>
      <c r="AD19" s="48">
        <v>625000</v>
      </c>
      <c r="AE19" s="48">
        <v>650000</v>
      </c>
      <c r="AF19" s="48">
        <v>650000</v>
      </c>
      <c r="AG19" s="48">
        <v>675000</v>
      </c>
    </row>
    <row r="20" spans="2:33" x14ac:dyDescent="0.3">
      <c r="B20" t="s">
        <v>111</v>
      </c>
      <c r="C20">
        <v>471</v>
      </c>
      <c r="D20" s="35">
        <f>C20*C18</f>
        <v>25905000</v>
      </c>
      <c r="F20">
        <v>121</v>
      </c>
      <c r="M20" s="46" t="s">
        <v>112</v>
      </c>
      <c r="N20" s="48">
        <v>225000</v>
      </c>
      <c r="O20" s="48">
        <v>400000</v>
      </c>
      <c r="P20" s="48">
        <v>425000</v>
      </c>
      <c r="Q20" s="48">
        <v>425000</v>
      </c>
      <c r="R20" s="48">
        <v>425000</v>
      </c>
      <c r="S20" s="48">
        <v>450000</v>
      </c>
      <c r="T20" s="48">
        <v>450000</v>
      </c>
      <c r="U20" s="48">
        <v>450000</v>
      </c>
      <c r="V20" s="48">
        <v>450000</v>
      </c>
      <c r="X20" s="46" t="s">
        <v>112</v>
      </c>
      <c r="Y20" s="48">
        <v>225000</v>
      </c>
      <c r="Z20" s="48">
        <v>400000</v>
      </c>
      <c r="AA20" s="48">
        <v>425000</v>
      </c>
      <c r="AB20" s="48">
        <v>425000</v>
      </c>
      <c r="AC20" s="48">
        <v>425000</v>
      </c>
      <c r="AD20" s="48">
        <v>450000</v>
      </c>
      <c r="AE20" s="48">
        <v>450000</v>
      </c>
      <c r="AF20" s="48">
        <v>450000</v>
      </c>
      <c r="AG20" s="48">
        <v>450000</v>
      </c>
    </row>
    <row r="21" spans="2:33" x14ac:dyDescent="0.3">
      <c r="B21" t="s">
        <v>112</v>
      </c>
      <c r="C21">
        <v>273</v>
      </c>
      <c r="D21" s="35">
        <f>C21*C18</f>
        <v>15015000</v>
      </c>
      <c r="F21">
        <v>314</v>
      </c>
      <c r="M21" s="46" t="s">
        <v>151</v>
      </c>
      <c r="N21" s="48">
        <v>150000</v>
      </c>
      <c r="O21" s="48">
        <v>325000</v>
      </c>
      <c r="P21" s="48">
        <v>325000</v>
      </c>
      <c r="Q21" s="48">
        <v>350000</v>
      </c>
      <c r="R21" s="48">
        <v>350000</v>
      </c>
      <c r="S21" s="48">
        <v>350000</v>
      </c>
      <c r="T21" s="48">
        <v>350000</v>
      </c>
      <c r="U21" s="48">
        <v>350000</v>
      </c>
      <c r="V21" s="48">
        <v>350000</v>
      </c>
      <c r="X21" s="46" t="s">
        <v>151</v>
      </c>
      <c r="Y21" s="48">
        <v>150000</v>
      </c>
      <c r="Z21" s="48">
        <v>325000</v>
      </c>
      <c r="AA21" s="48">
        <v>325000</v>
      </c>
      <c r="AB21" s="48">
        <v>350000</v>
      </c>
      <c r="AC21" s="48">
        <v>350000</v>
      </c>
      <c r="AD21" s="48">
        <v>350000</v>
      </c>
      <c r="AE21" s="48">
        <v>350000</v>
      </c>
      <c r="AF21" s="48">
        <v>350000</v>
      </c>
      <c r="AG21" s="48">
        <v>350000</v>
      </c>
    </row>
    <row r="22" spans="2:33" x14ac:dyDescent="0.3">
      <c r="B22" t="s">
        <v>151</v>
      </c>
      <c r="C22">
        <v>252</v>
      </c>
      <c r="D22" s="35">
        <f>C22*C18</f>
        <v>13860000</v>
      </c>
      <c r="F22">
        <v>94</v>
      </c>
      <c r="M22" s="46" t="s">
        <v>152</v>
      </c>
      <c r="N22" s="48">
        <v>350000</v>
      </c>
      <c r="O22" s="48">
        <v>475000</v>
      </c>
      <c r="P22" s="48">
        <v>475000</v>
      </c>
      <c r="Q22" s="48">
        <v>500000</v>
      </c>
      <c r="R22" s="48">
        <v>500000</v>
      </c>
      <c r="S22" s="48">
        <v>625000</v>
      </c>
      <c r="T22" s="48">
        <v>625000</v>
      </c>
      <c r="U22" s="48">
        <v>625000</v>
      </c>
      <c r="V22" s="48">
        <v>625000</v>
      </c>
      <c r="X22" s="46" t="s">
        <v>152</v>
      </c>
      <c r="Y22" s="48">
        <v>350000</v>
      </c>
      <c r="Z22" s="48">
        <v>475000</v>
      </c>
      <c r="AA22" s="48">
        <v>475000</v>
      </c>
      <c r="AB22" s="48">
        <v>500000</v>
      </c>
      <c r="AC22" s="48">
        <v>500000</v>
      </c>
      <c r="AD22" s="48">
        <v>625000</v>
      </c>
      <c r="AE22" s="48">
        <v>625000</v>
      </c>
      <c r="AF22" s="48">
        <v>625000</v>
      </c>
      <c r="AG22" s="48">
        <v>625000</v>
      </c>
    </row>
    <row r="23" spans="2:33" x14ac:dyDescent="0.3">
      <c r="B23" t="s">
        <v>152</v>
      </c>
      <c r="C23">
        <v>255</v>
      </c>
      <c r="D23" s="35">
        <f>C23*C18</f>
        <v>14025000</v>
      </c>
      <c r="F23">
        <v>0</v>
      </c>
    </row>
    <row r="25" spans="2:33" x14ac:dyDescent="0.3">
      <c r="B25" t="s">
        <v>221</v>
      </c>
      <c r="C25" s="47">
        <v>0.999</v>
      </c>
      <c r="D25" s="47">
        <v>0.97</v>
      </c>
      <c r="E25" s="47">
        <v>0.96</v>
      </c>
      <c r="F25" s="47">
        <v>0.95</v>
      </c>
      <c r="G25" s="47">
        <v>0.94</v>
      </c>
      <c r="H25" s="47">
        <v>0.93</v>
      </c>
      <c r="I25" s="47">
        <v>0.92</v>
      </c>
      <c r="J25" s="47">
        <v>0.91</v>
      </c>
      <c r="K25" s="47">
        <v>0.9</v>
      </c>
      <c r="M25" t="s">
        <v>231</v>
      </c>
      <c r="N25" s="47">
        <v>0.999</v>
      </c>
      <c r="O25" s="47">
        <v>0.97</v>
      </c>
      <c r="P25" s="47">
        <v>0.96</v>
      </c>
      <c r="Q25" s="47">
        <v>0.95</v>
      </c>
      <c r="R25" s="47">
        <v>0.94</v>
      </c>
      <c r="S25" s="47">
        <v>0.93</v>
      </c>
      <c r="T25" s="47">
        <v>0.92</v>
      </c>
      <c r="U25" s="47">
        <v>0.91</v>
      </c>
      <c r="V25" s="47">
        <v>0.9</v>
      </c>
      <c r="X25" t="s">
        <v>231</v>
      </c>
      <c r="Y25" s="47">
        <v>0.999</v>
      </c>
      <c r="Z25" s="47">
        <v>0.97</v>
      </c>
      <c r="AA25" s="47">
        <v>0.96</v>
      </c>
      <c r="AB25" s="47">
        <v>0.95</v>
      </c>
      <c r="AC25" s="47">
        <v>0.94</v>
      </c>
      <c r="AD25" s="47">
        <v>0.93</v>
      </c>
      <c r="AE25" s="47">
        <v>0.92</v>
      </c>
      <c r="AF25" s="47">
        <v>0.91</v>
      </c>
      <c r="AG25" s="47">
        <v>0.9</v>
      </c>
    </row>
    <row r="26" spans="2:33" x14ac:dyDescent="0.3">
      <c r="B26" t="s">
        <v>111</v>
      </c>
      <c r="C26" s="35">
        <f>((C5*$C$2)*12100)*1.3</f>
        <v>54407.648279178669</v>
      </c>
      <c r="D26" s="35">
        <f t="shared" ref="D26:K26" si="6">((D5*$C$2)*12100)*1.3</f>
        <v>34256.66743503842</v>
      </c>
      <c r="E26" s="35">
        <f t="shared" si="6"/>
        <v>32241.569350624395</v>
      </c>
      <c r="F26" s="35">
        <f t="shared" si="6"/>
        <v>30226.471266210367</v>
      </c>
      <c r="G26" s="35">
        <f t="shared" si="6"/>
        <v>30226.471266210367</v>
      </c>
      <c r="H26" s="35">
        <f t="shared" si="6"/>
        <v>28211.373181796345</v>
      </c>
      <c r="I26" s="35">
        <f t="shared" si="6"/>
        <v>26196.27509738232</v>
      </c>
      <c r="J26" s="35">
        <f t="shared" si="6"/>
        <v>26196.27509738232</v>
      </c>
      <c r="K26" s="35">
        <f t="shared" si="6"/>
        <v>26196.27509738232</v>
      </c>
      <c r="M26" t="s">
        <v>111</v>
      </c>
      <c r="N26" s="35">
        <f>(C5*$C$2)*4142</f>
        <v>14326.540316106675</v>
      </c>
      <c r="O26" s="35">
        <f t="shared" ref="O26:V26" si="7">(D5*$C$2)*4142</f>
        <v>9020.4142731042029</v>
      </c>
      <c r="P26" s="35">
        <f t="shared" si="7"/>
        <v>8489.801668803957</v>
      </c>
      <c r="Q26" s="35">
        <f t="shared" si="7"/>
        <v>7959.1890645037092</v>
      </c>
      <c r="R26" s="35">
        <f t="shared" si="7"/>
        <v>7959.1890645037092</v>
      </c>
      <c r="S26" s="35">
        <f t="shared" si="7"/>
        <v>7428.5764602034624</v>
      </c>
      <c r="T26" s="35">
        <f t="shared" si="7"/>
        <v>6897.9638559032146</v>
      </c>
      <c r="U26" s="35">
        <f t="shared" si="7"/>
        <v>6897.9638559032146</v>
      </c>
      <c r="V26" s="35">
        <f t="shared" si="7"/>
        <v>6897.9638559032146</v>
      </c>
      <c r="X26" t="s">
        <v>111</v>
      </c>
      <c r="Y26" s="35">
        <v>13799.578047679273</v>
      </c>
      <c r="Z26" s="35">
        <v>8688.623215205469</v>
      </c>
      <c r="AA26" s="35">
        <v>8177.5277319580882</v>
      </c>
      <c r="AB26" s="35">
        <v>7666.4322487107074</v>
      </c>
      <c r="AC26" s="35">
        <v>7666.4322487107074</v>
      </c>
      <c r="AD26" s="35">
        <v>7155.3367654633266</v>
      </c>
      <c r="AE26" s="35">
        <v>6644.2412822159467</v>
      </c>
      <c r="AF26" s="35">
        <v>6644.2412822159467</v>
      </c>
      <c r="AG26" s="35">
        <v>6644.2412822159467</v>
      </c>
    </row>
    <row r="27" spans="2:33" x14ac:dyDescent="0.3">
      <c r="B27" t="s">
        <v>112</v>
      </c>
      <c r="C27" s="35">
        <f t="shared" ref="C27:K27" si="8">((C6*$C$2)*12100)*1.3</f>
        <v>48362.354025936598</v>
      </c>
      <c r="D27" s="35">
        <f t="shared" si="8"/>
        <v>32241.569350624395</v>
      </c>
      <c r="E27" s="35">
        <f t="shared" si="8"/>
        <v>28211.373181796345</v>
      </c>
      <c r="F27" s="35">
        <f t="shared" si="8"/>
        <v>28211.373181796345</v>
      </c>
      <c r="G27" s="35">
        <f t="shared" si="8"/>
        <v>26196.27509738232</v>
      </c>
      <c r="H27" s="35">
        <f t="shared" si="8"/>
        <v>24181.177012968299</v>
      </c>
      <c r="I27" s="35">
        <f t="shared" si="8"/>
        <v>24181.177012968299</v>
      </c>
      <c r="J27" s="35">
        <f t="shared" si="8"/>
        <v>24181.177012968299</v>
      </c>
      <c r="K27" s="35">
        <f t="shared" si="8"/>
        <v>22166.078928554271</v>
      </c>
      <c r="M27" t="s">
        <v>112</v>
      </c>
      <c r="N27" s="35">
        <f t="shared" ref="N27:V29" si="9">(C6*$C$2)*4142</f>
        <v>12734.702503205935</v>
      </c>
      <c r="O27" s="35">
        <f t="shared" si="9"/>
        <v>8489.801668803957</v>
      </c>
      <c r="P27" s="35">
        <f t="shared" si="9"/>
        <v>7428.5764602034624</v>
      </c>
      <c r="Q27" s="35">
        <f t="shared" si="9"/>
        <v>7428.5764602034624</v>
      </c>
      <c r="R27" s="35">
        <f t="shared" si="9"/>
        <v>6897.9638559032146</v>
      </c>
      <c r="S27" s="35">
        <f t="shared" si="9"/>
        <v>6367.3512516029677</v>
      </c>
      <c r="T27" s="35">
        <f t="shared" si="9"/>
        <v>6367.3512516029677</v>
      </c>
      <c r="U27" s="35">
        <f t="shared" si="9"/>
        <v>6367.3512516029677</v>
      </c>
      <c r="V27" s="35">
        <f t="shared" si="9"/>
        <v>5836.73864730272</v>
      </c>
      <c r="X27" t="s">
        <v>112</v>
      </c>
      <c r="Y27" s="35">
        <v>12266.291597937132</v>
      </c>
      <c r="Z27" s="35">
        <v>8177.5277319580882</v>
      </c>
      <c r="AA27" s="35">
        <v>7155.3367654633266</v>
      </c>
      <c r="AB27" s="35">
        <v>7155.3367654633266</v>
      </c>
      <c r="AC27" s="35">
        <v>6644.2412822159467</v>
      </c>
      <c r="AD27" s="35">
        <v>6133.1457989685659</v>
      </c>
      <c r="AE27" s="35">
        <v>6133.1457989685659</v>
      </c>
      <c r="AF27" s="35">
        <v>6133.1457989685659</v>
      </c>
      <c r="AG27" s="35">
        <v>5622.0503157211851</v>
      </c>
    </row>
    <row r="28" spans="2:33" x14ac:dyDescent="0.3">
      <c r="B28" t="s">
        <v>151</v>
      </c>
      <c r="C28" s="35">
        <f t="shared" ref="C28:K28" si="10">((C7*$C$2)*12100)*1.3</f>
        <v>82619.021460975011</v>
      </c>
      <c r="D28" s="35">
        <f t="shared" si="10"/>
        <v>52392.550194764641</v>
      </c>
      <c r="E28" s="35">
        <f t="shared" si="10"/>
        <v>48362.354025936598</v>
      </c>
      <c r="F28" s="35">
        <f t="shared" si="10"/>
        <v>48362.354025936598</v>
      </c>
      <c r="G28" s="35">
        <f t="shared" si="10"/>
        <v>46347.25594152257</v>
      </c>
      <c r="H28" s="35">
        <f t="shared" si="10"/>
        <v>44332.157857108541</v>
      </c>
      <c r="I28" s="35">
        <f t="shared" si="10"/>
        <v>44332.157857108541</v>
      </c>
      <c r="J28" s="35">
        <f t="shared" si="10"/>
        <v>42317.05977269452</v>
      </c>
      <c r="K28" s="35">
        <f t="shared" si="10"/>
        <v>42317.05977269452</v>
      </c>
      <c r="M28" t="s">
        <v>151</v>
      </c>
      <c r="N28" s="35">
        <f t="shared" si="9"/>
        <v>21755.11677631014</v>
      </c>
      <c r="O28" s="35">
        <f t="shared" si="9"/>
        <v>13795.927711806429</v>
      </c>
      <c r="P28" s="35">
        <f t="shared" si="9"/>
        <v>12734.702503205935</v>
      </c>
      <c r="Q28" s="35">
        <f t="shared" si="9"/>
        <v>12734.702503205935</v>
      </c>
      <c r="R28" s="35">
        <f t="shared" si="9"/>
        <v>12204.089898905688</v>
      </c>
      <c r="S28" s="35">
        <f t="shared" si="9"/>
        <v>11673.47729460544</v>
      </c>
      <c r="T28" s="35">
        <f t="shared" si="9"/>
        <v>11673.47729460544</v>
      </c>
      <c r="U28" s="35">
        <f t="shared" si="9"/>
        <v>11142.864690305194</v>
      </c>
      <c r="V28" s="35">
        <f t="shared" si="9"/>
        <v>11142.864690305194</v>
      </c>
      <c r="X28" t="s">
        <v>151</v>
      </c>
      <c r="Y28" s="35">
        <v>20954.914813142601</v>
      </c>
      <c r="Z28" s="35">
        <v>13288.482564431893</v>
      </c>
      <c r="AA28" s="35">
        <v>12266.291597937132</v>
      </c>
      <c r="AB28" s="35">
        <v>12266.291597937132</v>
      </c>
      <c r="AC28" s="35">
        <v>11755.196114689752</v>
      </c>
      <c r="AD28" s="35">
        <v>11244.10063144237</v>
      </c>
      <c r="AE28" s="35">
        <v>11244.10063144237</v>
      </c>
      <c r="AF28" s="35">
        <v>10733.00514819499</v>
      </c>
      <c r="AG28" s="35">
        <v>10733.00514819499</v>
      </c>
    </row>
    <row r="29" spans="2:33" x14ac:dyDescent="0.3">
      <c r="B29" t="s">
        <v>152</v>
      </c>
      <c r="C29" s="35">
        <f t="shared" ref="C29:K29" si="11">((C8*$C$2)*12100)*1.3</f>
        <v>32241.569350624395</v>
      </c>
      <c r="D29" s="35">
        <f t="shared" si="11"/>
        <v>22166.078928554271</v>
      </c>
      <c r="E29" s="35">
        <f t="shared" si="11"/>
        <v>20150.980844140246</v>
      </c>
      <c r="F29" s="35">
        <f t="shared" si="11"/>
        <v>20150.980844140246</v>
      </c>
      <c r="G29" s="35">
        <f t="shared" si="11"/>
        <v>18135.882759726224</v>
      </c>
      <c r="H29" s="35">
        <f t="shared" si="11"/>
        <v>18135.882759726224</v>
      </c>
      <c r="I29" s="35">
        <f t="shared" si="11"/>
        <v>16120.784675312198</v>
      </c>
      <c r="J29" s="35">
        <f t="shared" si="11"/>
        <v>16120.784675312198</v>
      </c>
      <c r="K29" s="35">
        <f t="shared" si="11"/>
        <v>16120.784675312198</v>
      </c>
      <c r="M29" t="s">
        <v>152</v>
      </c>
      <c r="N29" s="35">
        <f t="shared" si="9"/>
        <v>8489.801668803957</v>
      </c>
      <c r="O29" s="35">
        <f t="shared" si="9"/>
        <v>5836.73864730272</v>
      </c>
      <c r="P29" s="35">
        <f t="shared" si="9"/>
        <v>5306.1260430024722</v>
      </c>
      <c r="Q29" s="35">
        <f t="shared" si="9"/>
        <v>5306.1260430024722</v>
      </c>
      <c r="R29" s="35">
        <f t="shared" si="9"/>
        <v>4775.5134387022263</v>
      </c>
      <c r="S29" s="35">
        <f t="shared" si="9"/>
        <v>4775.5134387022263</v>
      </c>
      <c r="T29" s="35">
        <f t="shared" si="9"/>
        <v>4244.9008344019785</v>
      </c>
      <c r="U29" s="35">
        <f t="shared" si="9"/>
        <v>4244.9008344019785</v>
      </c>
      <c r="V29" s="35">
        <f t="shared" si="9"/>
        <v>4244.9008344019785</v>
      </c>
      <c r="X29" t="s">
        <v>152</v>
      </c>
      <c r="Y29" s="35">
        <v>8177.5277319580882</v>
      </c>
      <c r="Z29" s="35">
        <v>5622.0503157211851</v>
      </c>
      <c r="AA29" s="35">
        <v>5110.9548324738043</v>
      </c>
      <c r="AB29" s="35">
        <v>5110.9548324738043</v>
      </c>
      <c r="AC29" s="35">
        <v>4599.8593492264245</v>
      </c>
      <c r="AD29" s="35">
        <v>4599.8593492264245</v>
      </c>
      <c r="AE29" s="35">
        <v>4088.7638659790441</v>
      </c>
      <c r="AF29" s="35">
        <v>4088.7638659790441</v>
      </c>
      <c r="AG29" s="35">
        <v>4088.7638659790441</v>
      </c>
    </row>
    <row r="30" spans="2:33" x14ac:dyDescent="0.3">
      <c r="B30" t="s">
        <v>222</v>
      </c>
      <c r="C30" s="54">
        <f>SUM(C26:C29)</f>
        <v>217630.59311671468</v>
      </c>
      <c r="D30" s="54">
        <f t="shared" ref="D30:K30" si="12">SUM(D26:D29)</f>
        <v>141056.86590898171</v>
      </c>
      <c r="E30" s="54">
        <f t="shared" si="12"/>
        <v>128966.27740249758</v>
      </c>
      <c r="F30" s="54">
        <f t="shared" si="12"/>
        <v>126951.17931808355</v>
      </c>
      <c r="G30" s="54">
        <f t="shared" si="12"/>
        <v>120905.88506484148</v>
      </c>
      <c r="H30" s="54">
        <f t="shared" si="12"/>
        <v>114860.59081159941</v>
      </c>
      <c r="I30" s="54">
        <f t="shared" si="12"/>
        <v>110830.39464277137</v>
      </c>
      <c r="J30" s="54">
        <f t="shared" si="12"/>
        <v>108815.29655835734</v>
      </c>
      <c r="K30" s="54">
        <f t="shared" si="12"/>
        <v>106800.19847394331</v>
      </c>
    </row>
    <row r="32" spans="2:33" x14ac:dyDescent="0.3">
      <c r="B32" t="s">
        <v>224</v>
      </c>
      <c r="C32" s="47">
        <v>0.999</v>
      </c>
      <c r="D32" s="47">
        <v>0.97</v>
      </c>
      <c r="E32" s="47">
        <v>0.96</v>
      </c>
      <c r="F32" s="47">
        <v>0.95</v>
      </c>
      <c r="G32" s="47">
        <v>0.94</v>
      </c>
      <c r="H32" s="47">
        <v>0.93</v>
      </c>
      <c r="I32" s="47">
        <v>0.92</v>
      </c>
      <c r="J32" s="47">
        <v>0.91</v>
      </c>
      <c r="K32" s="47">
        <v>0.9</v>
      </c>
      <c r="M32" t="s">
        <v>234</v>
      </c>
      <c r="N32" s="47">
        <v>0.999</v>
      </c>
      <c r="O32" s="47">
        <v>0.97</v>
      </c>
      <c r="P32" s="47">
        <v>0.96</v>
      </c>
      <c r="Q32" s="47">
        <v>0.95</v>
      </c>
      <c r="R32" s="47">
        <v>0.94</v>
      </c>
      <c r="S32" s="47">
        <v>0.93</v>
      </c>
      <c r="T32" s="47">
        <v>0.92</v>
      </c>
      <c r="U32" s="47">
        <v>0.91</v>
      </c>
      <c r="V32" s="47">
        <v>0.9</v>
      </c>
      <c r="X32" t="s">
        <v>234</v>
      </c>
      <c r="Y32" s="47">
        <v>0.999</v>
      </c>
      <c r="Z32" s="47">
        <v>0.97</v>
      </c>
      <c r="AA32" s="47">
        <v>0.96</v>
      </c>
      <c r="AB32" s="47">
        <v>0.95</v>
      </c>
      <c r="AC32" s="47">
        <v>0.94</v>
      </c>
      <c r="AD32" s="47">
        <v>0.93</v>
      </c>
      <c r="AE32" s="47">
        <v>0.92</v>
      </c>
      <c r="AF32" s="47">
        <v>0.91</v>
      </c>
      <c r="AG32" s="47">
        <v>0.9</v>
      </c>
    </row>
    <row r="33" spans="2:33" x14ac:dyDescent="0.3">
      <c r="B33" t="s">
        <v>111</v>
      </c>
      <c r="C33" s="54">
        <f>12100*C12</f>
        <v>6158900</v>
      </c>
      <c r="D33" s="54">
        <f t="shared" ref="D33:K33" si="13">12100*D12</f>
        <v>5904800</v>
      </c>
      <c r="E33" s="54">
        <f t="shared" si="13"/>
        <v>5880600</v>
      </c>
      <c r="F33" s="54">
        <f t="shared" si="13"/>
        <v>5880600</v>
      </c>
      <c r="G33" s="54">
        <f t="shared" si="13"/>
        <v>5868500</v>
      </c>
      <c r="H33" s="54">
        <f t="shared" si="13"/>
        <v>5856400</v>
      </c>
      <c r="I33" s="54">
        <f t="shared" si="13"/>
        <v>5384500</v>
      </c>
      <c r="J33" s="54">
        <f t="shared" si="13"/>
        <v>5844300</v>
      </c>
      <c r="K33" s="54">
        <f t="shared" si="13"/>
        <v>5844300</v>
      </c>
      <c r="M33" t="s">
        <v>111</v>
      </c>
      <c r="N33" s="54">
        <f>C12*4142</f>
        <v>2108278</v>
      </c>
      <c r="O33" s="54">
        <f t="shared" ref="O33:V33" si="14">D12*4142</f>
        <v>2021296</v>
      </c>
      <c r="P33" s="54">
        <f t="shared" si="14"/>
        <v>2013012</v>
      </c>
      <c r="Q33" s="54">
        <f t="shared" si="14"/>
        <v>2013012</v>
      </c>
      <c r="R33" s="54">
        <f t="shared" si="14"/>
        <v>2008870</v>
      </c>
      <c r="S33" s="54">
        <f t="shared" si="14"/>
        <v>2004728</v>
      </c>
      <c r="T33" s="54">
        <f t="shared" si="14"/>
        <v>1843190</v>
      </c>
      <c r="U33" s="54">
        <f t="shared" si="14"/>
        <v>2000586</v>
      </c>
      <c r="V33" s="54">
        <f t="shared" si="14"/>
        <v>2000586</v>
      </c>
      <c r="X33" t="s">
        <v>111</v>
      </c>
      <c r="Y33" s="54">
        <v>2108278</v>
      </c>
      <c r="Z33" s="54">
        <v>2021296</v>
      </c>
      <c r="AA33" s="54">
        <v>2013012</v>
      </c>
      <c r="AB33" s="54">
        <v>2013012</v>
      </c>
      <c r="AC33" s="54">
        <v>2008870</v>
      </c>
      <c r="AD33" s="54">
        <v>2004728</v>
      </c>
      <c r="AE33" s="54">
        <v>1843190</v>
      </c>
      <c r="AF33" s="54">
        <v>2000586</v>
      </c>
      <c r="AG33" s="54">
        <v>2000586</v>
      </c>
    </row>
    <row r="34" spans="2:33" x14ac:dyDescent="0.3">
      <c r="B34" t="s">
        <v>112</v>
      </c>
      <c r="C34" s="54">
        <f t="shared" ref="C34:K34" si="15">12100*C13</f>
        <v>3533200</v>
      </c>
      <c r="D34" s="54">
        <f t="shared" si="15"/>
        <v>3448500</v>
      </c>
      <c r="E34" s="54">
        <f t="shared" si="15"/>
        <v>3436400</v>
      </c>
      <c r="F34" s="54">
        <f t="shared" si="15"/>
        <v>3424300</v>
      </c>
      <c r="G34" s="54">
        <f t="shared" si="15"/>
        <v>3424300</v>
      </c>
      <c r="H34" s="54">
        <f t="shared" si="15"/>
        <v>3412200</v>
      </c>
      <c r="I34" s="54">
        <f t="shared" si="15"/>
        <v>3412200</v>
      </c>
      <c r="J34" s="54">
        <f t="shared" si="15"/>
        <v>3412200</v>
      </c>
      <c r="K34" s="54">
        <f t="shared" si="15"/>
        <v>3400100</v>
      </c>
      <c r="M34" t="s">
        <v>112</v>
      </c>
      <c r="N34" s="54">
        <f t="shared" ref="N34:V36" si="16">C13*4142</f>
        <v>1209464</v>
      </c>
      <c r="O34" s="54">
        <f t="shared" si="16"/>
        <v>1180470</v>
      </c>
      <c r="P34" s="54">
        <f t="shared" si="16"/>
        <v>1176328</v>
      </c>
      <c r="Q34" s="54">
        <f t="shared" si="16"/>
        <v>1172186</v>
      </c>
      <c r="R34" s="54">
        <f t="shared" si="16"/>
        <v>1172186</v>
      </c>
      <c r="S34" s="54">
        <f t="shared" si="16"/>
        <v>1168044</v>
      </c>
      <c r="T34" s="54">
        <f t="shared" si="16"/>
        <v>1168044</v>
      </c>
      <c r="U34" s="54">
        <f t="shared" si="16"/>
        <v>1168044</v>
      </c>
      <c r="V34" s="54">
        <f t="shared" si="16"/>
        <v>1163902</v>
      </c>
      <c r="X34" t="s">
        <v>112</v>
      </c>
      <c r="Y34" s="54">
        <v>1209464</v>
      </c>
      <c r="Z34" s="54">
        <v>1180470</v>
      </c>
      <c r="AA34" s="54">
        <v>1176328</v>
      </c>
      <c r="AB34" s="54">
        <v>1172186</v>
      </c>
      <c r="AC34" s="54">
        <v>1172186</v>
      </c>
      <c r="AD34" s="54">
        <v>1168044</v>
      </c>
      <c r="AE34" s="54">
        <v>1168044</v>
      </c>
      <c r="AF34" s="54">
        <v>1168044</v>
      </c>
      <c r="AG34" s="54">
        <v>1163902</v>
      </c>
    </row>
    <row r="35" spans="2:33" x14ac:dyDescent="0.3">
      <c r="B35" t="s">
        <v>151</v>
      </c>
      <c r="C35" s="54">
        <f t="shared" ref="C35:K35" si="17">12100*C14</f>
        <v>3593700</v>
      </c>
      <c r="D35" s="54">
        <f t="shared" si="17"/>
        <v>3424300</v>
      </c>
      <c r="E35" s="54">
        <f t="shared" si="17"/>
        <v>3400100</v>
      </c>
      <c r="F35" s="54">
        <f t="shared" si="17"/>
        <v>3388000</v>
      </c>
      <c r="G35" s="54">
        <f t="shared" si="17"/>
        <v>3375900</v>
      </c>
      <c r="H35" s="54">
        <f t="shared" si="17"/>
        <v>3363800</v>
      </c>
      <c r="I35" s="54">
        <f t="shared" si="17"/>
        <v>3351700</v>
      </c>
      <c r="J35" s="54">
        <f t="shared" si="17"/>
        <v>3351700</v>
      </c>
      <c r="K35" s="54">
        <f t="shared" si="17"/>
        <v>3339600</v>
      </c>
      <c r="M35" t="s">
        <v>151</v>
      </c>
      <c r="N35" s="54">
        <f t="shared" si="16"/>
        <v>1230174</v>
      </c>
      <c r="O35" s="54">
        <f t="shared" si="16"/>
        <v>1172186</v>
      </c>
      <c r="P35" s="54">
        <f t="shared" si="16"/>
        <v>1163902</v>
      </c>
      <c r="Q35" s="54">
        <f t="shared" si="16"/>
        <v>1159760</v>
      </c>
      <c r="R35" s="54">
        <f t="shared" si="16"/>
        <v>1155618</v>
      </c>
      <c r="S35" s="54">
        <f t="shared" si="16"/>
        <v>1151476</v>
      </c>
      <c r="T35" s="54">
        <f t="shared" si="16"/>
        <v>1147334</v>
      </c>
      <c r="U35" s="54">
        <f t="shared" si="16"/>
        <v>1147334</v>
      </c>
      <c r="V35" s="54">
        <f t="shared" si="16"/>
        <v>1143192</v>
      </c>
      <c r="X35" t="s">
        <v>151</v>
      </c>
      <c r="Y35" s="54">
        <v>1230174</v>
      </c>
      <c r="Z35" s="54">
        <v>1172186</v>
      </c>
      <c r="AA35" s="54">
        <v>1163902</v>
      </c>
      <c r="AB35" s="54">
        <v>1159760</v>
      </c>
      <c r="AC35" s="54">
        <v>1155618</v>
      </c>
      <c r="AD35" s="54">
        <v>1151476</v>
      </c>
      <c r="AE35" s="54">
        <v>1147334</v>
      </c>
      <c r="AF35" s="54">
        <v>1147334</v>
      </c>
      <c r="AG35" s="54">
        <v>1143192</v>
      </c>
    </row>
    <row r="36" spans="2:33" x14ac:dyDescent="0.3">
      <c r="B36" t="s">
        <v>152</v>
      </c>
      <c r="C36" s="54">
        <f t="shared" ref="C36:K36" si="18">12100*C15</f>
        <v>3339600</v>
      </c>
      <c r="D36" s="54">
        <f t="shared" si="18"/>
        <v>3242800</v>
      </c>
      <c r="E36" s="54">
        <f t="shared" si="18"/>
        <v>3230700</v>
      </c>
      <c r="F36" s="54">
        <f t="shared" si="18"/>
        <v>3230700</v>
      </c>
      <c r="G36" s="54">
        <f t="shared" si="18"/>
        <v>3218600</v>
      </c>
      <c r="H36" s="54">
        <f t="shared" si="18"/>
        <v>3218600</v>
      </c>
      <c r="I36" s="54">
        <f t="shared" si="18"/>
        <v>3218600</v>
      </c>
      <c r="J36" s="54">
        <f t="shared" si="18"/>
        <v>3206500</v>
      </c>
      <c r="K36" s="54">
        <f t="shared" si="18"/>
        <v>3206500</v>
      </c>
      <c r="M36" t="s">
        <v>152</v>
      </c>
      <c r="N36" s="54">
        <f t="shared" si="16"/>
        <v>1143192</v>
      </c>
      <c r="O36" s="54">
        <f t="shared" si="16"/>
        <v>1110056</v>
      </c>
      <c r="P36" s="54">
        <f t="shared" si="16"/>
        <v>1105914</v>
      </c>
      <c r="Q36" s="54">
        <f t="shared" si="16"/>
        <v>1105914</v>
      </c>
      <c r="R36" s="54">
        <f t="shared" si="16"/>
        <v>1101772</v>
      </c>
      <c r="S36" s="54">
        <f t="shared" si="16"/>
        <v>1101772</v>
      </c>
      <c r="T36" s="54">
        <f t="shared" si="16"/>
        <v>1101772</v>
      </c>
      <c r="U36" s="54">
        <f t="shared" si="16"/>
        <v>1097630</v>
      </c>
      <c r="V36" s="54">
        <f t="shared" si="16"/>
        <v>1097630</v>
      </c>
      <c r="X36" t="s">
        <v>152</v>
      </c>
      <c r="Y36" s="54">
        <v>1143192</v>
      </c>
      <c r="Z36" s="54">
        <v>1110056</v>
      </c>
      <c r="AA36" s="54">
        <v>1105914</v>
      </c>
      <c r="AB36" s="54">
        <v>1105914</v>
      </c>
      <c r="AC36" s="54">
        <v>1101772</v>
      </c>
      <c r="AD36" s="54">
        <v>1101772</v>
      </c>
      <c r="AE36" s="54">
        <v>1101772</v>
      </c>
      <c r="AF36" s="54">
        <v>1097630</v>
      </c>
      <c r="AG36" s="54">
        <v>1097630</v>
      </c>
    </row>
    <row r="38" spans="2:33" x14ac:dyDescent="0.3">
      <c r="B38" t="s">
        <v>223</v>
      </c>
      <c r="C38" s="47">
        <v>0.999</v>
      </c>
      <c r="D38" s="47">
        <v>0.97</v>
      </c>
      <c r="E38" s="47">
        <v>0.96</v>
      </c>
      <c r="F38" s="47">
        <v>0.95</v>
      </c>
      <c r="G38" s="47">
        <v>0.94</v>
      </c>
      <c r="H38" s="47">
        <v>0.93</v>
      </c>
      <c r="I38" s="47">
        <v>0.92</v>
      </c>
      <c r="J38" s="47">
        <v>0.91</v>
      </c>
      <c r="K38" s="47">
        <v>0.9</v>
      </c>
    </row>
    <row r="39" spans="2:33" x14ac:dyDescent="0.3">
      <c r="B39" t="s">
        <v>111</v>
      </c>
      <c r="C39" s="54">
        <f>$D$20-(C33+C26)</f>
        <v>19691692.351720821</v>
      </c>
      <c r="D39" s="54">
        <f t="shared" ref="D39:K39" si="19">$D$20-(D33+D26)</f>
        <v>19965943.332564961</v>
      </c>
      <c r="E39" s="54">
        <f t="shared" si="19"/>
        <v>19992158.430649377</v>
      </c>
      <c r="F39" s="54">
        <f t="shared" si="19"/>
        <v>19994173.52873379</v>
      </c>
      <c r="G39" s="54">
        <f t="shared" si="19"/>
        <v>20006273.52873379</v>
      </c>
      <c r="H39" s="54">
        <f t="shared" si="19"/>
        <v>20020388.626818202</v>
      </c>
      <c r="I39" s="54">
        <f t="shared" si="19"/>
        <v>20494303.724902619</v>
      </c>
      <c r="J39" s="54">
        <f t="shared" si="19"/>
        <v>20034503.724902619</v>
      </c>
      <c r="K39" s="54">
        <f t="shared" si="19"/>
        <v>20034503.724902619</v>
      </c>
      <c r="M39" t="s">
        <v>232</v>
      </c>
      <c r="N39" s="47">
        <v>0.999</v>
      </c>
      <c r="O39" s="47">
        <v>0.97</v>
      </c>
      <c r="P39" s="47">
        <v>0.96</v>
      </c>
      <c r="Q39" s="47">
        <v>0.95</v>
      </c>
      <c r="R39" s="47">
        <v>0.94</v>
      </c>
      <c r="S39" s="47">
        <v>0.93</v>
      </c>
      <c r="T39" s="47">
        <v>0.92</v>
      </c>
      <c r="U39" s="47">
        <v>0.91</v>
      </c>
      <c r="V39" s="47">
        <v>0.9</v>
      </c>
      <c r="X39" t="s">
        <v>232</v>
      </c>
      <c r="Y39" s="47">
        <v>0.999</v>
      </c>
      <c r="Z39" s="47">
        <v>0.97</v>
      </c>
      <c r="AA39" s="47">
        <v>0.96</v>
      </c>
      <c r="AB39" s="47">
        <v>0.95</v>
      </c>
      <c r="AC39" s="47">
        <v>0.94</v>
      </c>
      <c r="AD39" s="47">
        <v>0.93</v>
      </c>
      <c r="AE39" s="47">
        <v>0.92</v>
      </c>
      <c r="AF39" s="47">
        <v>0.91</v>
      </c>
      <c r="AG39" s="47">
        <v>0.9</v>
      </c>
    </row>
    <row r="40" spans="2:33" x14ac:dyDescent="0.3">
      <c r="B40" t="s">
        <v>112</v>
      </c>
      <c r="C40" s="54">
        <f>$D$21-(C34+C27)</f>
        <v>11433437.645974062</v>
      </c>
      <c r="D40" s="54">
        <f t="shared" ref="D40:K40" si="20">$D$21-(D34+D27)</f>
        <v>11534258.430649376</v>
      </c>
      <c r="E40" s="54">
        <f t="shared" si="20"/>
        <v>11550388.626818204</v>
      </c>
      <c r="F40" s="54">
        <f t="shared" si="20"/>
        <v>11562488.626818204</v>
      </c>
      <c r="G40" s="54">
        <f t="shared" si="20"/>
        <v>11564503.724902619</v>
      </c>
      <c r="H40" s="54">
        <f t="shared" si="20"/>
        <v>11578618.822987031</v>
      </c>
      <c r="I40" s="54">
        <f t="shared" si="20"/>
        <v>11578618.822987031</v>
      </c>
      <c r="J40" s="54">
        <f t="shared" si="20"/>
        <v>11578618.822987031</v>
      </c>
      <c r="K40" s="54">
        <f t="shared" si="20"/>
        <v>11592733.921071446</v>
      </c>
      <c r="M40" t="s">
        <v>111</v>
      </c>
      <c r="N40" s="54">
        <f>N12-(N19+N26+N33)</f>
        <v>1952191.4596838932</v>
      </c>
      <c r="O40" s="54">
        <f t="shared" ref="O40:V40" si="21">O12-(O19+O26+O33)</f>
        <v>1612955.5857268958</v>
      </c>
      <c r="P40" s="54">
        <f t="shared" si="21"/>
        <v>1604482.1983311959</v>
      </c>
      <c r="Q40" s="54">
        <f t="shared" si="21"/>
        <v>1580012.8109354964</v>
      </c>
      <c r="R40" s="54">
        <f t="shared" si="21"/>
        <v>1550510.8109354964</v>
      </c>
      <c r="S40" s="54">
        <f t="shared" si="21"/>
        <v>1546539.4235397964</v>
      </c>
      <c r="T40" s="54">
        <f t="shared" si="21"/>
        <v>1346492.0361440969</v>
      </c>
      <c r="U40" s="54">
        <f t="shared" si="21"/>
        <v>1517568.0361440969</v>
      </c>
      <c r="V40" s="54">
        <f t="shared" si="21"/>
        <v>1492568.0361440969</v>
      </c>
      <c r="X40" t="s">
        <v>111</v>
      </c>
      <c r="Y40" s="54">
        <f>Y12-(Y19+Y26+Y33)</f>
        <v>3711822.4219523207</v>
      </c>
      <c r="Z40" s="54">
        <f t="shared" ref="Z40:AG40" si="22">Z12-(Z19+Z26+Z33)</f>
        <v>3299815.3767847945</v>
      </c>
      <c r="AA40" s="54">
        <f t="shared" si="22"/>
        <v>3284410.4722680422</v>
      </c>
      <c r="AB40" s="54">
        <f t="shared" si="22"/>
        <v>3259921.5677512893</v>
      </c>
      <c r="AC40" s="54">
        <f t="shared" si="22"/>
        <v>3226963.5677512893</v>
      </c>
      <c r="AD40" s="54">
        <f t="shared" si="22"/>
        <v>3219516.6632345365</v>
      </c>
      <c r="AE40" s="54">
        <f t="shared" si="22"/>
        <v>2884665.7587177842</v>
      </c>
      <c r="AF40" s="54">
        <f t="shared" si="22"/>
        <v>3187069.7587177842</v>
      </c>
      <c r="AG40" s="54">
        <f t="shared" si="22"/>
        <v>3162069.7587177842</v>
      </c>
    </row>
    <row r="41" spans="2:33" x14ac:dyDescent="0.3">
      <c r="B41" t="s">
        <v>151</v>
      </c>
      <c r="C41" s="54">
        <f>$D$22-(C35+C28)</f>
        <v>10183680.978539025</v>
      </c>
      <c r="D41" s="54">
        <f t="shared" ref="D41:K41" si="23">$D$22-(D35+D28)</f>
        <v>10383307.449805235</v>
      </c>
      <c r="E41" s="54">
        <f t="shared" si="23"/>
        <v>10411537.645974062</v>
      </c>
      <c r="F41" s="54">
        <f t="shared" si="23"/>
        <v>10423637.645974062</v>
      </c>
      <c r="G41" s="54">
        <f t="shared" si="23"/>
        <v>10437752.744058477</v>
      </c>
      <c r="H41" s="54">
        <f t="shared" si="23"/>
        <v>10451867.842142891</v>
      </c>
      <c r="I41" s="54">
        <f t="shared" si="23"/>
        <v>10463967.842142891</v>
      </c>
      <c r="J41" s="54">
        <f t="shared" si="23"/>
        <v>10465982.940227306</v>
      </c>
      <c r="K41" s="54">
        <f t="shared" si="23"/>
        <v>10478082.940227306</v>
      </c>
      <c r="M41" t="s">
        <v>112</v>
      </c>
      <c r="N41" s="54">
        <f t="shared" ref="N41:V43" si="24">N13-(N20+N27+N34)</f>
        <v>1076849.297496794</v>
      </c>
      <c r="O41" s="54">
        <f t="shared" si="24"/>
        <v>874580.19833119609</v>
      </c>
      <c r="P41" s="54">
        <f t="shared" si="24"/>
        <v>846139.42353979661</v>
      </c>
      <c r="Q41" s="54">
        <f t="shared" si="24"/>
        <v>841637.42353979661</v>
      </c>
      <c r="R41" s="54">
        <f t="shared" si="24"/>
        <v>842168.03614409687</v>
      </c>
      <c r="S41" s="54">
        <f t="shared" si="24"/>
        <v>813196.6487483969</v>
      </c>
      <c r="T41" s="54">
        <f t="shared" si="24"/>
        <v>813196.6487483969</v>
      </c>
      <c r="U41" s="54">
        <f t="shared" si="24"/>
        <v>813196.6487483969</v>
      </c>
      <c r="V41" s="54">
        <f t="shared" si="24"/>
        <v>809225.26135269739</v>
      </c>
      <c r="X41" t="s">
        <v>112</v>
      </c>
      <c r="Y41" s="54">
        <f t="shared" ref="Y41:AG43" si="25">Y13-(Y20+Y27+Y34)</f>
        <v>2086469.7084020628</v>
      </c>
      <c r="Z41" s="54">
        <f t="shared" si="25"/>
        <v>1859852.4722680419</v>
      </c>
      <c r="AA41" s="54">
        <f t="shared" si="25"/>
        <v>1827916.6632345365</v>
      </c>
      <c r="AB41" s="54">
        <f t="shared" si="25"/>
        <v>1819958.6632345365</v>
      </c>
      <c r="AC41" s="54">
        <f t="shared" si="25"/>
        <v>1820469.7587177842</v>
      </c>
      <c r="AD41" s="54">
        <f t="shared" si="25"/>
        <v>1788022.8542010314</v>
      </c>
      <c r="AE41" s="54">
        <f t="shared" si="25"/>
        <v>1788022.8542010314</v>
      </c>
      <c r="AF41" s="54">
        <f t="shared" si="25"/>
        <v>1788022.8542010314</v>
      </c>
      <c r="AG41" s="54">
        <f t="shared" si="25"/>
        <v>1780575.9496842788</v>
      </c>
    </row>
    <row r="42" spans="2:33" x14ac:dyDescent="0.3">
      <c r="B42" t="s">
        <v>152</v>
      </c>
      <c r="C42" s="54">
        <f>$D$23-(C36+C29)</f>
        <v>10653158.430649376</v>
      </c>
      <c r="D42" s="54">
        <f t="shared" ref="D42:K42" si="26">$D$23-(D36+D29)</f>
        <v>10760033.921071446</v>
      </c>
      <c r="E42" s="54">
        <f t="shared" si="26"/>
        <v>10774149.01915586</v>
      </c>
      <c r="F42" s="54">
        <f t="shared" si="26"/>
        <v>10774149.01915586</v>
      </c>
      <c r="G42" s="54">
        <f t="shared" si="26"/>
        <v>10788264.117240274</v>
      </c>
      <c r="H42" s="54">
        <f t="shared" si="26"/>
        <v>10788264.117240274</v>
      </c>
      <c r="I42" s="54">
        <f t="shared" si="26"/>
        <v>10790279.215324689</v>
      </c>
      <c r="J42" s="54">
        <f t="shared" si="26"/>
        <v>10802379.215324689</v>
      </c>
      <c r="K42" s="54">
        <f t="shared" si="26"/>
        <v>10802379.215324689</v>
      </c>
      <c r="M42" t="s">
        <v>151</v>
      </c>
      <c r="N42" s="54">
        <f t="shared" si="24"/>
        <v>1165338.8832236899</v>
      </c>
      <c r="O42" s="54">
        <f t="shared" si="24"/>
        <v>935270.07228819351</v>
      </c>
      <c r="P42" s="54">
        <f t="shared" si="24"/>
        <v>927327.29749679402</v>
      </c>
      <c r="Q42" s="54">
        <f t="shared" si="24"/>
        <v>897825.29749679402</v>
      </c>
      <c r="R42" s="54">
        <f t="shared" si="24"/>
        <v>893853.91010109428</v>
      </c>
      <c r="S42" s="54">
        <f t="shared" si="24"/>
        <v>889882.52270539454</v>
      </c>
      <c r="T42" s="54">
        <f t="shared" si="24"/>
        <v>885380.52270539454</v>
      </c>
      <c r="U42" s="54">
        <f t="shared" si="24"/>
        <v>885911.1353096948</v>
      </c>
      <c r="V42" s="54">
        <f t="shared" si="24"/>
        <v>881409.1353096948</v>
      </c>
      <c r="X42" t="s">
        <v>151</v>
      </c>
      <c r="Y42" s="54">
        <f t="shared" si="25"/>
        <v>2192571.0851868577</v>
      </c>
      <c r="Z42" s="54">
        <f t="shared" si="25"/>
        <v>1913825.5174355682</v>
      </c>
      <c r="AA42" s="54">
        <f t="shared" si="25"/>
        <v>1898931.7084020628</v>
      </c>
      <c r="AB42" s="54">
        <f t="shared" si="25"/>
        <v>1865973.7084020628</v>
      </c>
      <c r="AC42" s="54">
        <f t="shared" si="25"/>
        <v>1858526.8038853102</v>
      </c>
      <c r="AD42" s="54">
        <f t="shared" si="25"/>
        <v>1851079.8993685576</v>
      </c>
      <c r="AE42" s="54">
        <f t="shared" si="25"/>
        <v>1843121.8993685576</v>
      </c>
      <c r="AF42" s="54">
        <f t="shared" si="25"/>
        <v>1843632.994851805</v>
      </c>
      <c r="AG42" s="54">
        <f t="shared" si="25"/>
        <v>1835674.994851805</v>
      </c>
    </row>
    <row r="43" spans="2:33" x14ac:dyDescent="0.3">
      <c r="M43" t="s">
        <v>152</v>
      </c>
      <c r="N43" s="54">
        <f t="shared" si="24"/>
        <v>884062.19833119609</v>
      </c>
      <c r="O43" s="54">
        <f t="shared" si="24"/>
        <v>725699.26135269739</v>
      </c>
      <c r="P43" s="54">
        <f t="shared" si="24"/>
        <v>721727.87395699741</v>
      </c>
      <c r="Q43" s="54">
        <f t="shared" si="24"/>
        <v>696727.87395699741</v>
      </c>
      <c r="R43" s="54">
        <f t="shared" si="24"/>
        <v>692756.4865612979</v>
      </c>
      <c r="S43" s="54">
        <f t="shared" si="24"/>
        <v>567756.4865612979</v>
      </c>
      <c r="T43" s="54">
        <f t="shared" si="24"/>
        <v>568287.09916559793</v>
      </c>
      <c r="U43" s="54">
        <f t="shared" si="24"/>
        <v>563785.09916559793</v>
      </c>
      <c r="V43" s="54">
        <f t="shared" si="24"/>
        <v>563785.09916559793</v>
      </c>
      <c r="X43" t="s">
        <v>152</v>
      </c>
      <c r="Y43" s="54">
        <f t="shared" si="25"/>
        <v>1838230.4722680419</v>
      </c>
      <c r="Z43" s="54">
        <f t="shared" si="25"/>
        <v>1652121.9496842788</v>
      </c>
      <c r="AA43" s="54">
        <f t="shared" si="25"/>
        <v>1644675.0451675262</v>
      </c>
      <c r="AB43" s="54">
        <f t="shared" si="25"/>
        <v>1619675.0451675262</v>
      </c>
      <c r="AC43" s="54">
        <f t="shared" si="25"/>
        <v>1612228.1406507737</v>
      </c>
      <c r="AD43" s="54">
        <f t="shared" si="25"/>
        <v>1487228.1406507734</v>
      </c>
      <c r="AE43" s="54">
        <f t="shared" si="25"/>
        <v>1487739.2361340211</v>
      </c>
      <c r="AF43" s="54">
        <f t="shared" si="25"/>
        <v>1479781.2361340211</v>
      </c>
      <c r="AG43" s="54">
        <f t="shared" si="25"/>
        <v>1479781.2361340211</v>
      </c>
    </row>
    <row r="44" spans="2:33" x14ac:dyDescent="0.3">
      <c r="B44" t="s">
        <v>225</v>
      </c>
      <c r="N44" s="47"/>
      <c r="O44" s="47"/>
      <c r="P44" s="47"/>
      <c r="Q44" s="47"/>
      <c r="R44" s="47"/>
      <c r="S44" s="47"/>
      <c r="T44" s="47"/>
      <c r="U44" s="47"/>
      <c r="V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2:33" x14ac:dyDescent="0.3">
      <c r="B45" t="s">
        <v>111</v>
      </c>
      <c r="C45">
        <v>592</v>
      </c>
      <c r="D45" s="35">
        <f>C45*12100</f>
        <v>7163200</v>
      </c>
      <c r="N45" s="55"/>
      <c r="O45" s="55"/>
      <c r="P45" s="55"/>
      <c r="Q45" s="55"/>
      <c r="R45" s="55"/>
      <c r="S45" s="55"/>
      <c r="T45" s="55"/>
      <c r="U45" s="55"/>
      <c r="V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2:33" x14ac:dyDescent="0.3">
      <c r="B46" t="s">
        <v>112</v>
      </c>
      <c r="C46">
        <v>587</v>
      </c>
      <c r="D46" s="35">
        <f t="shared" ref="D46:D48" si="27">C46*12100</f>
        <v>7102700</v>
      </c>
      <c r="M46" t="s">
        <v>232</v>
      </c>
      <c r="N46" s="47">
        <v>0.999</v>
      </c>
      <c r="O46" s="47">
        <v>0.97</v>
      </c>
      <c r="P46" s="47">
        <v>0.96</v>
      </c>
      <c r="Q46" s="47">
        <v>0.95</v>
      </c>
      <c r="R46" s="47">
        <v>0.94</v>
      </c>
      <c r="S46" s="47">
        <v>0.93</v>
      </c>
      <c r="T46" s="47">
        <v>0.92</v>
      </c>
      <c r="U46" s="47">
        <v>0.91</v>
      </c>
      <c r="V46" s="47">
        <v>0.9</v>
      </c>
      <c r="X46" t="s">
        <v>232</v>
      </c>
      <c r="Y46" s="47">
        <v>0.999</v>
      </c>
      <c r="Z46" s="47">
        <v>0.97</v>
      </c>
      <c r="AA46" s="47">
        <v>0.96</v>
      </c>
      <c r="AB46" s="47">
        <v>0.95</v>
      </c>
      <c r="AC46" s="47">
        <v>0.94</v>
      </c>
      <c r="AD46" s="47">
        <v>0.93</v>
      </c>
      <c r="AE46" s="47">
        <v>0.92</v>
      </c>
      <c r="AF46" s="47">
        <v>0.91</v>
      </c>
      <c r="AG46" s="47">
        <v>0.9</v>
      </c>
    </row>
    <row r="47" spans="2:33" x14ac:dyDescent="0.3">
      <c r="B47" t="s">
        <v>151</v>
      </c>
      <c r="C47">
        <v>346</v>
      </c>
      <c r="D47" s="35">
        <f t="shared" si="27"/>
        <v>4186600</v>
      </c>
      <c r="M47" t="s">
        <v>111</v>
      </c>
      <c r="N47" s="55">
        <f>(N12-(N19+N26+N33))/N12</f>
        <v>0.44370044876714587</v>
      </c>
      <c r="O47" s="55">
        <f t="shared" ref="O47:V47" si="28">(O12-(O19+O26+O33))/O12</f>
        <v>0.38237353725101081</v>
      </c>
      <c r="P47" s="55">
        <f t="shared" si="28"/>
        <v>0.38193009026723163</v>
      </c>
      <c r="Q47" s="55">
        <f t="shared" si="28"/>
        <v>0.37610541028851724</v>
      </c>
      <c r="R47" s="55">
        <f t="shared" si="28"/>
        <v>0.36984376528036761</v>
      </c>
      <c r="S47" s="55">
        <f t="shared" si="28"/>
        <v>0.3696586519526745</v>
      </c>
      <c r="T47" s="55">
        <f t="shared" si="28"/>
        <v>0.35004914395231529</v>
      </c>
      <c r="U47" s="55">
        <f t="shared" si="28"/>
        <v>0.36348482273851845</v>
      </c>
      <c r="V47" s="55">
        <f t="shared" si="28"/>
        <v>0.35749687336686992</v>
      </c>
      <c r="X47" t="s">
        <v>111</v>
      </c>
      <c r="Y47" s="55">
        <f>(Y12-(Y19+Y26+Y33))/Y12</f>
        <v>0.60267619574149944</v>
      </c>
      <c r="Z47" s="55">
        <f t="shared" ref="Z47:AG47" si="29">(Z12-(Z19+Z26+Z33))/Z12</f>
        <v>0.55883609551293767</v>
      </c>
      <c r="AA47" s="55">
        <f t="shared" si="29"/>
        <v>0.55851621811856655</v>
      </c>
      <c r="AB47" s="55">
        <f t="shared" si="29"/>
        <v>0.55435186337300435</v>
      </c>
      <c r="AC47" s="55">
        <f t="shared" si="29"/>
        <v>0.54987877102347948</v>
      </c>
      <c r="AD47" s="55">
        <f t="shared" si="29"/>
        <v>0.54974330019031081</v>
      </c>
      <c r="AE47" s="55">
        <f t="shared" si="29"/>
        <v>0.53573512094303732</v>
      </c>
      <c r="AF47" s="55">
        <f t="shared" si="29"/>
        <v>0.54532959613944942</v>
      </c>
      <c r="AG47" s="55">
        <f t="shared" si="29"/>
        <v>0.54105192387758738</v>
      </c>
    </row>
    <row r="48" spans="2:33" x14ac:dyDescent="0.3">
      <c r="B48" t="s">
        <v>152</v>
      </c>
      <c r="C48">
        <v>255</v>
      </c>
      <c r="D48" s="35">
        <f t="shared" si="27"/>
        <v>3085500</v>
      </c>
      <c r="M48" t="s">
        <v>112</v>
      </c>
      <c r="N48" s="55">
        <f t="shared" ref="N48:V50" si="30">(N13-(N20+N27+N34))/N13</f>
        <v>0.42663582368354092</v>
      </c>
      <c r="O48" s="55">
        <f t="shared" si="30"/>
        <v>0.3550095384411035</v>
      </c>
      <c r="P48" s="55">
        <f t="shared" si="30"/>
        <v>0.34467424426118115</v>
      </c>
      <c r="Q48" s="55">
        <f t="shared" si="30"/>
        <v>0.3440518080474933</v>
      </c>
      <c r="R48" s="55">
        <f t="shared" si="30"/>
        <v>0.34426871644626017</v>
      </c>
      <c r="S48" s="55">
        <f t="shared" si="30"/>
        <v>0.33360435670887068</v>
      </c>
      <c r="T48" s="55">
        <f t="shared" si="30"/>
        <v>0.33360435670887068</v>
      </c>
      <c r="U48" s="55">
        <f t="shared" si="30"/>
        <v>0.33360435670887068</v>
      </c>
      <c r="V48" s="55">
        <f t="shared" si="30"/>
        <v>0.3331565479573585</v>
      </c>
      <c r="X48" t="s">
        <v>112</v>
      </c>
      <c r="Y48" s="55">
        <f t="shared" ref="Y48:AG48" si="31">(Y13-(Y20+Y27+Y34))/Y13</f>
        <v>0.59053257907903967</v>
      </c>
      <c r="Z48" s="55">
        <f t="shared" si="31"/>
        <v>0.53932216101726604</v>
      </c>
      <c r="AA48" s="55">
        <f t="shared" si="31"/>
        <v>0.53192779165246673</v>
      </c>
      <c r="AB48" s="55">
        <f t="shared" si="31"/>
        <v>0.53148341653317077</v>
      </c>
      <c r="AC48" s="55">
        <f t="shared" si="31"/>
        <v>0.5316326719965494</v>
      </c>
      <c r="AD48" s="55">
        <f t="shared" si="31"/>
        <v>0.52400880786619519</v>
      </c>
      <c r="AE48" s="55">
        <f t="shared" si="31"/>
        <v>0.52400880786619519</v>
      </c>
      <c r="AF48" s="55">
        <f t="shared" si="31"/>
        <v>0.52400880786619519</v>
      </c>
      <c r="AG48" s="55">
        <f t="shared" si="31"/>
        <v>0.52368340627754439</v>
      </c>
    </row>
    <row r="49" spans="2:33" x14ac:dyDescent="0.3">
      <c r="M49" t="s">
        <v>151</v>
      </c>
      <c r="N49" s="55">
        <f t="shared" si="30"/>
        <v>0.45392178893036872</v>
      </c>
      <c r="O49" s="55">
        <f t="shared" si="30"/>
        <v>0.38232777011043567</v>
      </c>
      <c r="P49" s="55">
        <f t="shared" si="30"/>
        <v>0.38177893846792049</v>
      </c>
      <c r="Q49" s="55">
        <f t="shared" si="30"/>
        <v>0.37095313739373059</v>
      </c>
      <c r="R49" s="55">
        <f t="shared" si="30"/>
        <v>0.37063598514107793</v>
      </c>
      <c r="S49" s="55">
        <f t="shared" si="30"/>
        <v>0.37031655121754292</v>
      </c>
      <c r="T49" s="55">
        <f t="shared" si="30"/>
        <v>0.36977320413625298</v>
      </c>
      <c r="U49" s="55">
        <f t="shared" si="30"/>
        <v>0.36999481091188846</v>
      </c>
      <c r="V49" s="55">
        <f t="shared" si="30"/>
        <v>0.3694483294560082</v>
      </c>
      <c r="X49" t="s">
        <v>151</v>
      </c>
      <c r="Y49" s="55">
        <f t="shared" ref="Y49:AG49" si="32">(Y14-(Y21+Y28+Y35))/Y14</f>
        <v>0.61011522530730378</v>
      </c>
      <c r="Z49" s="55">
        <f t="shared" si="32"/>
        <v>0.55889539977092195</v>
      </c>
      <c r="AA49" s="55">
        <f t="shared" si="32"/>
        <v>0.55849289973884964</v>
      </c>
      <c r="AB49" s="55">
        <f t="shared" si="32"/>
        <v>0.55075965419187212</v>
      </c>
      <c r="AC49" s="55">
        <f t="shared" si="32"/>
        <v>0.5505278011449718</v>
      </c>
      <c r="AD49" s="55">
        <f t="shared" si="32"/>
        <v>0.55029428009053971</v>
      </c>
      <c r="AE49" s="55">
        <f t="shared" si="32"/>
        <v>0.54990658452980801</v>
      </c>
      <c r="AF49" s="55">
        <f t="shared" si="32"/>
        <v>0.55005907296351253</v>
      </c>
      <c r="AG49" s="55">
        <f t="shared" si="32"/>
        <v>0.54966912050898464</v>
      </c>
    </row>
    <row r="50" spans="2:33" x14ac:dyDescent="0.3">
      <c r="B50" t="s">
        <v>226</v>
      </c>
      <c r="M50" t="s">
        <v>152</v>
      </c>
      <c r="N50" s="55">
        <f t="shared" si="30"/>
        <v>0.37056037794968616</v>
      </c>
      <c r="O50" s="55">
        <f t="shared" si="30"/>
        <v>0.31326157620880041</v>
      </c>
      <c r="P50" s="55">
        <f t="shared" si="30"/>
        <v>0.31271409665945565</v>
      </c>
      <c r="Q50" s="55">
        <f t="shared" si="30"/>
        <v>0.30188196352647351</v>
      </c>
      <c r="R50" s="55">
        <f t="shared" si="30"/>
        <v>0.30128964528452867</v>
      </c>
      <c r="S50" s="55">
        <f t="shared" si="30"/>
        <v>0.24692536809456161</v>
      </c>
      <c r="T50" s="55">
        <f t="shared" si="30"/>
        <v>0.24715613906016687</v>
      </c>
      <c r="U50" s="55">
        <f t="shared" si="30"/>
        <v>0.24612343131045111</v>
      </c>
      <c r="V50" s="55">
        <f t="shared" si="30"/>
        <v>0.24612343131045111</v>
      </c>
      <c r="X50" t="s">
        <v>152</v>
      </c>
      <c r="Y50" s="55">
        <f t="shared" ref="Y50:AG50" si="33">(Y15-(Y22+Y29+Y36))/Y15</f>
        <v>0.55043432514913215</v>
      </c>
      <c r="Z50" s="55">
        <f t="shared" si="33"/>
        <v>0.50947389591842818</v>
      </c>
      <c r="AA50" s="55">
        <f t="shared" si="33"/>
        <v>0.50907699420172914</v>
      </c>
      <c r="AB50" s="55">
        <f t="shared" si="33"/>
        <v>0.5013387331437541</v>
      </c>
      <c r="AC50" s="55">
        <f t="shared" si="33"/>
        <v>0.50090975599663634</v>
      </c>
      <c r="AD50" s="55">
        <f t="shared" si="33"/>
        <v>0.46207299467183666</v>
      </c>
      <c r="AE50" s="55">
        <f t="shared" si="33"/>
        <v>0.46223178901821321</v>
      </c>
      <c r="AF50" s="55">
        <f t="shared" si="33"/>
        <v>0.4614942261450245</v>
      </c>
      <c r="AG50" s="55">
        <f t="shared" si="33"/>
        <v>0.4614942261450245</v>
      </c>
    </row>
    <row r="51" spans="2:33" x14ac:dyDescent="0.3">
      <c r="B51" t="s">
        <v>111</v>
      </c>
      <c r="C51" s="35">
        <f>F20*C2</f>
        <v>15.500754495492497</v>
      </c>
      <c r="D51" s="35">
        <f>(C51*12100)*1.3</f>
        <v>243826.86821409699</v>
      </c>
    </row>
    <row r="52" spans="2:33" x14ac:dyDescent="0.3">
      <c r="B52" t="s">
        <v>112</v>
      </c>
      <c r="C52" s="35">
        <f>F21*C2</f>
        <v>40.225098442848299</v>
      </c>
      <c r="D52" s="35">
        <f t="shared" ref="D52:D54" si="34">(C52*12100)*1.3</f>
        <v>632740.7985060038</v>
      </c>
    </row>
    <row r="53" spans="2:33" x14ac:dyDescent="0.3">
      <c r="B53" t="s">
        <v>151</v>
      </c>
      <c r="C53" s="35">
        <f>F22*C2</f>
        <v>12.041908451043758</v>
      </c>
      <c r="D53" s="35">
        <f t="shared" si="34"/>
        <v>189419.21993491831</v>
      </c>
    </row>
    <row r="54" spans="2:33" x14ac:dyDescent="0.3">
      <c r="B54" t="s">
        <v>152</v>
      </c>
      <c r="C54" s="35">
        <f>F23*C2</f>
        <v>0</v>
      </c>
      <c r="D54" s="35">
        <f t="shared" si="34"/>
        <v>0</v>
      </c>
    </row>
    <row r="56" spans="2:33" x14ac:dyDescent="0.3">
      <c r="B56" t="s">
        <v>227</v>
      </c>
    </row>
    <row r="57" spans="2:33" x14ac:dyDescent="0.3">
      <c r="B57" t="s">
        <v>111</v>
      </c>
      <c r="C57" s="54">
        <f>D20-(D45+D51)</f>
        <v>18497973.131785903</v>
      </c>
      <c r="D57" s="35">
        <v>25905000</v>
      </c>
      <c r="E57" s="20">
        <f>C57/D57</f>
        <v>0.71406960555050769</v>
      </c>
    </row>
    <row r="58" spans="2:33" x14ac:dyDescent="0.3">
      <c r="B58" t="s">
        <v>112</v>
      </c>
      <c r="C58" s="54">
        <f>D21-(D46+D52)</f>
        <v>7279559.2014939962</v>
      </c>
      <c r="D58" s="35">
        <v>15015000</v>
      </c>
      <c r="E58" s="20">
        <f>C58/D58</f>
        <v>0.48481912763862778</v>
      </c>
    </row>
    <row r="59" spans="2:33" x14ac:dyDescent="0.3">
      <c r="B59" t="s">
        <v>151</v>
      </c>
      <c r="C59" s="54">
        <f>D22-(D47+D53)</f>
        <v>9483980.780065082</v>
      </c>
      <c r="D59" s="35">
        <v>13860000</v>
      </c>
      <c r="E59" s="20">
        <f>C59/D59</f>
        <v>0.68426989755159318</v>
      </c>
    </row>
    <row r="60" spans="2:33" x14ac:dyDescent="0.3">
      <c r="B60" t="s">
        <v>152</v>
      </c>
      <c r="C60" s="54">
        <f>D23-(D48+D54)</f>
        <v>10939500</v>
      </c>
      <c r="D60" s="35">
        <v>14025000</v>
      </c>
      <c r="E60" s="20">
        <f>C60/D60</f>
        <v>0.78</v>
      </c>
    </row>
    <row r="63" spans="2:33" x14ac:dyDescent="0.3">
      <c r="B63" t="s">
        <v>230</v>
      </c>
      <c r="C63" s="47">
        <v>0.999</v>
      </c>
      <c r="D63" s="47">
        <v>0.97</v>
      </c>
      <c r="E63" s="47">
        <v>0.96</v>
      </c>
      <c r="F63" s="47">
        <v>0.95</v>
      </c>
      <c r="G63" s="47">
        <v>0.94</v>
      </c>
      <c r="H63" s="47">
        <v>0.93</v>
      </c>
      <c r="I63" s="47">
        <v>0.92</v>
      </c>
      <c r="J63" s="47">
        <v>0.91</v>
      </c>
      <c r="K63" s="47">
        <v>0.9</v>
      </c>
    </row>
    <row r="64" spans="2:33" x14ac:dyDescent="0.3">
      <c r="B64" t="s">
        <v>111</v>
      </c>
      <c r="C64" s="55">
        <f>C39/$D$20</f>
        <v>0.76015025484349819</v>
      </c>
      <c r="D64" s="55">
        <f t="shared" ref="D64:K64" si="35">D39/$D$20</f>
        <v>0.77073705201949283</v>
      </c>
      <c r="E64" s="55">
        <f t="shared" si="35"/>
        <v>0.77174902260758071</v>
      </c>
      <c r="F64" s="55">
        <f t="shared" si="35"/>
        <v>0.7718268106054349</v>
      </c>
      <c r="G64" s="55">
        <f t="shared" si="35"/>
        <v>0.77229390190055158</v>
      </c>
      <c r="H64" s="55">
        <f t="shared" si="35"/>
        <v>0.77283878119352256</v>
      </c>
      <c r="I64" s="55">
        <f t="shared" si="35"/>
        <v>0.79113312970093108</v>
      </c>
      <c r="J64" s="55">
        <f t="shared" si="35"/>
        <v>0.77338366048649365</v>
      </c>
      <c r="K64" s="55">
        <f t="shared" si="35"/>
        <v>0.77338366048649365</v>
      </c>
    </row>
    <row r="65" spans="2:11" x14ac:dyDescent="0.3">
      <c r="B65" t="s">
        <v>112</v>
      </c>
      <c r="C65" s="55">
        <f>C40/$D$21</f>
        <v>0.76146770868958125</v>
      </c>
      <c r="D65" s="55">
        <f t="shared" ref="D65:K65" si="36">D40/$D$21</f>
        <v>0.76818237966362812</v>
      </c>
      <c r="E65" s="55">
        <f t="shared" si="36"/>
        <v>0.76925665180274416</v>
      </c>
      <c r="F65" s="55">
        <f t="shared" si="36"/>
        <v>0.77006251260860503</v>
      </c>
      <c r="G65" s="55">
        <f t="shared" si="36"/>
        <v>0.77019671827523273</v>
      </c>
      <c r="H65" s="55">
        <f t="shared" si="36"/>
        <v>0.77113678474772107</v>
      </c>
      <c r="I65" s="55">
        <f t="shared" si="36"/>
        <v>0.77113678474772107</v>
      </c>
      <c r="J65" s="55">
        <f t="shared" si="36"/>
        <v>0.77113678474772107</v>
      </c>
      <c r="K65" s="55">
        <f t="shared" si="36"/>
        <v>0.77207685122020953</v>
      </c>
    </row>
    <row r="66" spans="2:11" x14ac:dyDescent="0.3">
      <c r="B66" t="s">
        <v>151</v>
      </c>
      <c r="C66" s="55">
        <f>C41/$D$22</f>
        <v>0.73475331735490801</v>
      </c>
      <c r="D66" s="55">
        <f t="shared" ref="D66:K66" si="37">D41/$D$22</f>
        <v>0.74915638165982945</v>
      </c>
      <c r="E66" s="55">
        <f t="shared" si="37"/>
        <v>0.75119319235022097</v>
      </c>
      <c r="F66" s="55">
        <f t="shared" si="37"/>
        <v>0.75206620822323678</v>
      </c>
      <c r="G66" s="55">
        <f t="shared" si="37"/>
        <v>0.7530846135684327</v>
      </c>
      <c r="H66" s="55">
        <f t="shared" si="37"/>
        <v>0.75410301891362852</v>
      </c>
      <c r="I66" s="55">
        <f t="shared" si="37"/>
        <v>0.75497603478664443</v>
      </c>
      <c r="J66" s="55">
        <f t="shared" si="37"/>
        <v>0.75512142425882434</v>
      </c>
      <c r="K66" s="55">
        <f t="shared" si="37"/>
        <v>0.75599444013184025</v>
      </c>
    </row>
    <row r="67" spans="2:11" x14ac:dyDescent="0.3">
      <c r="B67" t="s">
        <v>152</v>
      </c>
      <c r="C67" s="55">
        <f>C42/$D$23</f>
        <v>0.75958348881635473</v>
      </c>
      <c r="D67" s="55">
        <f t="shared" ref="D67:K67" si="38">D42/$D$23</f>
        <v>0.76720384463967528</v>
      </c>
      <c r="E67" s="55">
        <f t="shared" si="38"/>
        <v>0.7682102687455159</v>
      </c>
      <c r="F67" s="55">
        <f t="shared" si="38"/>
        <v>0.7682102687455159</v>
      </c>
      <c r="G67" s="55">
        <f t="shared" si="38"/>
        <v>0.76921669285135641</v>
      </c>
      <c r="H67" s="55">
        <f t="shared" si="38"/>
        <v>0.76921669285135641</v>
      </c>
      <c r="I67" s="55">
        <f t="shared" si="38"/>
        <v>0.76936037185915784</v>
      </c>
      <c r="J67" s="55">
        <f t="shared" si="38"/>
        <v>0.77022311695719703</v>
      </c>
      <c r="K67" s="55">
        <f t="shared" si="38"/>
        <v>0.77022311695719703</v>
      </c>
    </row>
  </sheetData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71"/>
  <sheetViews>
    <sheetView topLeftCell="A52" zoomScale="60" zoomScaleNormal="60" workbookViewId="0">
      <selection activeCell="I57" sqref="I57"/>
    </sheetView>
  </sheetViews>
  <sheetFormatPr defaultRowHeight="16.5" x14ac:dyDescent="0.3"/>
  <cols>
    <col min="2" max="2" width="32.125" bestFit="1" customWidth="1"/>
    <col min="3" max="11" width="13" bestFit="1" customWidth="1"/>
    <col min="13" max="13" width="24" hidden="1" customWidth="1"/>
    <col min="14" max="22" width="13" hidden="1" customWidth="1"/>
    <col min="24" max="24" width="26.125" bestFit="1" customWidth="1"/>
    <col min="25" max="27" width="11.75" bestFit="1" customWidth="1"/>
    <col min="28" max="28" width="11.25" customWidth="1"/>
    <col min="29" max="33" width="11.75" bestFit="1" customWidth="1"/>
  </cols>
  <sheetData>
    <row r="1" spans="2:36" x14ac:dyDescent="0.3">
      <c r="M1" t="s">
        <v>235</v>
      </c>
      <c r="X1" t="s">
        <v>245</v>
      </c>
    </row>
    <row r="2" spans="2:36" x14ac:dyDescent="0.3">
      <c r="B2" s="46" t="s">
        <v>215</v>
      </c>
      <c r="C2" s="53">
        <v>0.128105409053657</v>
      </c>
      <c r="D2" s="46"/>
      <c r="E2" s="46"/>
      <c r="F2" s="46"/>
      <c r="G2" s="46"/>
      <c r="H2" s="46"/>
      <c r="I2" s="46"/>
      <c r="J2" s="46"/>
      <c r="K2" s="46"/>
      <c r="Z2" s="56">
        <f>AA2-(AA2*AB2)</f>
        <v>17000</v>
      </c>
      <c r="AA2">
        <v>17000</v>
      </c>
      <c r="AB2" s="20">
        <v>0</v>
      </c>
      <c r="AI2">
        <v>16700</v>
      </c>
      <c r="AJ2">
        <v>17400</v>
      </c>
    </row>
    <row r="3" spans="2:36" x14ac:dyDescent="0.3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36" x14ac:dyDescent="0.3">
      <c r="B4" s="46" t="s">
        <v>217</v>
      </c>
      <c r="C4" s="47">
        <v>0.999</v>
      </c>
      <c r="D4" s="47">
        <v>0.97</v>
      </c>
      <c r="E4" s="47">
        <v>0.96</v>
      </c>
      <c r="F4" s="47">
        <v>0.95</v>
      </c>
      <c r="G4" s="47">
        <v>0.94</v>
      </c>
      <c r="H4" s="47">
        <v>0.93</v>
      </c>
      <c r="I4" s="47">
        <v>0.92</v>
      </c>
      <c r="J4" s="47">
        <v>0.91</v>
      </c>
      <c r="K4" s="47">
        <v>0.9</v>
      </c>
      <c r="M4" t="s">
        <v>228</v>
      </c>
      <c r="Q4" t="s">
        <v>233</v>
      </c>
      <c r="X4" t="s">
        <v>228</v>
      </c>
      <c r="AB4" t="s">
        <v>233</v>
      </c>
    </row>
    <row r="5" spans="2:36" x14ac:dyDescent="0.3">
      <c r="B5" s="46" t="s">
        <v>111</v>
      </c>
      <c r="C5" s="46">
        <v>27</v>
      </c>
      <c r="D5" s="46">
        <v>17</v>
      </c>
      <c r="E5" s="46">
        <v>16</v>
      </c>
      <c r="F5" s="46">
        <v>15</v>
      </c>
      <c r="G5" s="46">
        <v>15</v>
      </c>
      <c r="H5" s="46">
        <v>14</v>
      </c>
      <c r="I5" s="46">
        <v>13</v>
      </c>
      <c r="J5" s="46">
        <v>13</v>
      </c>
      <c r="K5" s="46">
        <v>13</v>
      </c>
      <c r="M5" t="s">
        <v>111</v>
      </c>
      <c r="N5">
        <v>592</v>
      </c>
      <c r="O5" s="35">
        <f>N5*8644</f>
        <v>5117248</v>
      </c>
      <c r="Q5" t="s">
        <v>111</v>
      </c>
      <c r="R5" s="35">
        <f>O5-(N5*4142)</f>
        <v>2665184</v>
      </c>
      <c r="S5" s="55">
        <f>R5/O5</f>
        <v>0.52082369273484497</v>
      </c>
      <c r="X5" t="s">
        <v>111</v>
      </c>
      <c r="Y5">
        <v>592</v>
      </c>
      <c r="Z5" s="35">
        <f>Y5*$Z$2</f>
        <v>10064000</v>
      </c>
      <c r="AB5" t="s">
        <v>111</v>
      </c>
      <c r="AC5" s="35">
        <f>Z5-(Y5*4142)</f>
        <v>7611936</v>
      </c>
      <c r="AD5" s="55">
        <f>AC5/Z5</f>
        <v>0.75635294117647056</v>
      </c>
    </row>
    <row r="6" spans="2:36" x14ac:dyDescent="0.3">
      <c r="B6" s="46" t="s">
        <v>112</v>
      </c>
      <c r="C6" s="46">
        <v>24</v>
      </c>
      <c r="D6" s="46">
        <v>16</v>
      </c>
      <c r="E6" s="46">
        <v>14</v>
      </c>
      <c r="F6" s="46">
        <v>14</v>
      </c>
      <c r="G6" s="46">
        <v>13</v>
      </c>
      <c r="H6" s="46">
        <v>12</v>
      </c>
      <c r="I6" s="46">
        <v>12</v>
      </c>
      <c r="J6" s="46">
        <v>12</v>
      </c>
      <c r="K6" s="46">
        <v>11</v>
      </c>
      <c r="M6" t="s">
        <v>112</v>
      </c>
      <c r="N6">
        <v>587</v>
      </c>
      <c r="O6" s="35">
        <f>N6*8644</f>
        <v>5074028</v>
      </c>
      <c r="Q6" t="s">
        <v>112</v>
      </c>
      <c r="R6" s="35">
        <f>O6-(N6*4142)</f>
        <v>2642674</v>
      </c>
      <c r="S6" s="55">
        <f t="shared" ref="S6:S8" si="0">R6/O6</f>
        <v>0.52082369273484497</v>
      </c>
      <c r="X6" t="s">
        <v>112</v>
      </c>
      <c r="Y6">
        <v>587</v>
      </c>
      <c r="Z6" s="35">
        <f>Y6*$Z$2</f>
        <v>9979000</v>
      </c>
      <c r="AB6" t="s">
        <v>112</v>
      </c>
      <c r="AC6" s="35">
        <f>Z6-(Y6*4142)</f>
        <v>7547646</v>
      </c>
      <c r="AD6" s="55">
        <f t="shared" ref="AD6:AD8" si="1">AC6/Z6</f>
        <v>0.75635294117647056</v>
      </c>
    </row>
    <row r="7" spans="2:36" x14ac:dyDescent="0.3">
      <c r="B7" s="46" t="s">
        <v>113</v>
      </c>
      <c r="C7" s="46">
        <v>41</v>
      </c>
      <c r="D7" s="46">
        <v>26</v>
      </c>
      <c r="E7" s="46">
        <v>24</v>
      </c>
      <c r="F7" s="46">
        <v>24</v>
      </c>
      <c r="G7" s="46">
        <v>23</v>
      </c>
      <c r="H7" s="46">
        <v>22</v>
      </c>
      <c r="I7" s="46">
        <v>22</v>
      </c>
      <c r="J7" s="46">
        <v>21</v>
      </c>
      <c r="K7" s="46">
        <v>21</v>
      </c>
      <c r="M7" t="s">
        <v>113</v>
      </c>
      <c r="N7">
        <v>346</v>
      </c>
      <c r="O7" s="35">
        <f>N7*8644</f>
        <v>2990824</v>
      </c>
      <c r="Q7" t="s">
        <v>113</v>
      </c>
      <c r="R7" s="35">
        <f>O7-(N7*4142)</f>
        <v>1557692</v>
      </c>
      <c r="S7" s="55">
        <f t="shared" si="0"/>
        <v>0.52082369273484497</v>
      </c>
      <c r="X7" t="s">
        <v>113</v>
      </c>
      <c r="Y7">
        <v>346</v>
      </c>
      <c r="Z7" s="35">
        <f>Y7*$Z$2</f>
        <v>5882000</v>
      </c>
      <c r="AB7" t="s">
        <v>113</v>
      </c>
      <c r="AC7" s="35">
        <f>Z7-(Y7*4142)</f>
        <v>4448868</v>
      </c>
      <c r="AD7" s="55">
        <f t="shared" si="1"/>
        <v>0.75635294117647056</v>
      </c>
    </row>
    <row r="8" spans="2:36" x14ac:dyDescent="0.3">
      <c r="B8" s="46" t="s">
        <v>114</v>
      </c>
      <c r="C8" s="49">
        <v>16</v>
      </c>
      <c r="D8" s="49">
        <v>11</v>
      </c>
      <c r="E8" s="49">
        <v>10</v>
      </c>
      <c r="F8" s="49">
        <v>10</v>
      </c>
      <c r="G8" s="49">
        <v>9</v>
      </c>
      <c r="H8" s="49">
        <v>9</v>
      </c>
      <c r="I8" s="49">
        <v>8</v>
      </c>
      <c r="J8" s="49">
        <v>8</v>
      </c>
      <c r="K8" s="49">
        <v>8</v>
      </c>
      <c r="M8" t="s">
        <v>114</v>
      </c>
      <c r="N8">
        <v>255</v>
      </c>
      <c r="O8" s="35">
        <f>N8*8644</f>
        <v>2204220</v>
      </c>
      <c r="Q8" t="s">
        <v>114</v>
      </c>
      <c r="R8" s="35">
        <f>O8-(N8*4142)</f>
        <v>1148010</v>
      </c>
      <c r="S8" s="55">
        <f t="shared" si="0"/>
        <v>0.52082369273484497</v>
      </c>
      <c r="X8" t="s">
        <v>114</v>
      </c>
      <c r="Y8">
        <v>255</v>
      </c>
      <c r="Z8" s="35">
        <f>Y8*$Z$2</f>
        <v>4335000</v>
      </c>
      <c r="AB8" t="s">
        <v>114</v>
      </c>
      <c r="AC8" s="35">
        <f>Z8-(Y8*4142)</f>
        <v>3278790</v>
      </c>
      <c r="AD8" s="55">
        <f t="shared" si="1"/>
        <v>0.75635294117647056</v>
      </c>
    </row>
    <row r="9" spans="2:36" x14ac:dyDescent="0.3"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2:36" x14ac:dyDescent="0.3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36" hidden="1" x14ac:dyDescent="0.3">
      <c r="B11" s="46" t="s">
        <v>200</v>
      </c>
      <c r="C11" s="47">
        <v>0.999</v>
      </c>
      <c r="D11" s="47">
        <v>0.97</v>
      </c>
      <c r="E11" s="47">
        <v>0.96</v>
      </c>
      <c r="F11" s="47">
        <v>0.95</v>
      </c>
      <c r="G11" s="47">
        <v>0.94</v>
      </c>
      <c r="H11" s="47">
        <v>0.93</v>
      </c>
      <c r="I11" s="47">
        <v>0.92</v>
      </c>
      <c r="J11" s="47">
        <v>0.91</v>
      </c>
      <c r="K11" s="47">
        <v>0.9</v>
      </c>
      <c r="M11" t="s">
        <v>229</v>
      </c>
      <c r="N11" s="47">
        <v>0.999</v>
      </c>
      <c r="O11" s="47">
        <v>0.97</v>
      </c>
      <c r="P11" s="47">
        <v>0.96</v>
      </c>
      <c r="Q11" s="47">
        <v>0.95</v>
      </c>
      <c r="R11" s="47">
        <v>0.94</v>
      </c>
      <c r="S11" s="47">
        <v>0.93</v>
      </c>
      <c r="T11" s="47">
        <v>0.92</v>
      </c>
      <c r="U11" s="47">
        <v>0.91</v>
      </c>
      <c r="V11" s="47">
        <v>0.9</v>
      </c>
      <c r="X11" t="s">
        <v>229</v>
      </c>
      <c r="Y11" s="47">
        <v>0.999</v>
      </c>
      <c r="Z11" s="47">
        <v>0.97</v>
      </c>
      <c r="AA11" s="47">
        <v>0.96</v>
      </c>
      <c r="AB11" s="47">
        <v>0.95</v>
      </c>
      <c r="AC11" s="47">
        <v>0.94</v>
      </c>
      <c r="AD11" s="47">
        <v>0.93</v>
      </c>
      <c r="AE11" s="47">
        <v>0.92</v>
      </c>
      <c r="AF11" s="47">
        <v>0.91</v>
      </c>
      <c r="AG11" s="47">
        <v>0.9</v>
      </c>
    </row>
    <row r="12" spans="2:36" hidden="1" x14ac:dyDescent="0.3">
      <c r="B12" s="46" t="s">
        <v>111</v>
      </c>
      <c r="C12" s="50">
        <v>509</v>
      </c>
      <c r="D12" s="50">
        <v>488</v>
      </c>
      <c r="E12" s="50">
        <v>486</v>
      </c>
      <c r="F12" s="50">
        <v>486</v>
      </c>
      <c r="G12" s="50">
        <v>485</v>
      </c>
      <c r="H12" s="50">
        <v>484</v>
      </c>
      <c r="I12" s="50">
        <v>445</v>
      </c>
      <c r="J12" s="50">
        <v>483</v>
      </c>
      <c r="K12" s="50">
        <v>483</v>
      </c>
      <c r="M12" t="s">
        <v>111</v>
      </c>
      <c r="N12" s="35">
        <f>C12*8644</f>
        <v>4399796</v>
      </c>
      <c r="O12" s="35">
        <f t="shared" ref="O12:V15" si="2">D12*8644</f>
        <v>4218272</v>
      </c>
      <c r="P12" s="35">
        <f t="shared" si="2"/>
        <v>4200984</v>
      </c>
      <c r="Q12" s="35">
        <f t="shared" si="2"/>
        <v>4200984</v>
      </c>
      <c r="R12" s="35">
        <f t="shared" si="2"/>
        <v>4192340</v>
      </c>
      <c r="S12" s="35">
        <f t="shared" si="2"/>
        <v>4183696</v>
      </c>
      <c r="T12" s="35">
        <f t="shared" si="2"/>
        <v>3846580</v>
      </c>
      <c r="U12" s="35">
        <f t="shared" si="2"/>
        <v>4175052</v>
      </c>
      <c r="V12" s="35">
        <f t="shared" si="2"/>
        <v>4175052</v>
      </c>
      <c r="X12" t="s">
        <v>111</v>
      </c>
      <c r="Y12" s="35">
        <f>C12*$Z$2</f>
        <v>8653000</v>
      </c>
      <c r="Z12" s="35">
        <f t="shared" ref="Z12:Z15" si="3">D12*$Z$2</f>
        <v>8296000</v>
      </c>
      <c r="AA12" s="35">
        <f t="shared" ref="AA12:AA15" si="4">E12*$Z$2</f>
        <v>8262000</v>
      </c>
      <c r="AB12" s="35">
        <f t="shared" ref="AB12:AB15" si="5">F12*$Z$2</f>
        <v>8262000</v>
      </c>
      <c r="AC12" s="35">
        <f t="shared" ref="AC12:AC15" si="6">G12*$Z$2</f>
        <v>8245000</v>
      </c>
      <c r="AD12" s="35">
        <f t="shared" ref="AD12:AD15" si="7">H12*$Z$2</f>
        <v>8228000</v>
      </c>
      <c r="AE12" s="35">
        <f t="shared" ref="AE12:AE15" si="8">I12*$Z$2</f>
        <v>7565000</v>
      </c>
      <c r="AF12" s="35">
        <f t="shared" ref="AF12:AF15" si="9">J12*$Z$2</f>
        <v>8211000</v>
      </c>
      <c r="AG12" s="35">
        <f t="shared" ref="AG12:AG15" si="10">K12*$Z$2</f>
        <v>8211000</v>
      </c>
    </row>
    <row r="13" spans="2:36" hidden="1" x14ac:dyDescent="0.3">
      <c r="B13" s="46" t="s">
        <v>112</v>
      </c>
      <c r="C13" s="46">
        <v>292</v>
      </c>
      <c r="D13" s="46">
        <v>285</v>
      </c>
      <c r="E13" s="46">
        <v>284</v>
      </c>
      <c r="F13" s="46">
        <v>283</v>
      </c>
      <c r="G13" s="46">
        <v>283</v>
      </c>
      <c r="H13" s="46">
        <v>282</v>
      </c>
      <c r="I13" s="46">
        <v>282</v>
      </c>
      <c r="J13" s="46">
        <v>282</v>
      </c>
      <c r="K13" s="46">
        <v>281</v>
      </c>
      <c r="M13" t="s">
        <v>112</v>
      </c>
      <c r="N13" s="35">
        <f t="shared" ref="N13:N15" si="11">C13*8644</f>
        <v>2524048</v>
      </c>
      <c r="O13" s="35">
        <f t="shared" si="2"/>
        <v>2463540</v>
      </c>
      <c r="P13" s="35">
        <f t="shared" si="2"/>
        <v>2454896</v>
      </c>
      <c r="Q13" s="35">
        <f t="shared" si="2"/>
        <v>2446252</v>
      </c>
      <c r="R13" s="35">
        <f t="shared" si="2"/>
        <v>2446252</v>
      </c>
      <c r="S13" s="35">
        <f t="shared" si="2"/>
        <v>2437608</v>
      </c>
      <c r="T13" s="35">
        <f t="shared" si="2"/>
        <v>2437608</v>
      </c>
      <c r="U13" s="35">
        <f t="shared" si="2"/>
        <v>2437608</v>
      </c>
      <c r="V13" s="35">
        <f t="shared" si="2"/>
        <v>2428964</v>
      </c>
      <c r="X13" t="s">
        <v>112</v>
      </c>
      <c r="Y13" s="35">
        <f t="shared" ref="Y13:Y15" si="12">C13*$Z$2</f>
        <v>4964000</v>
      </c>
      <c r="Z13" s="35">
        <f t="shared" si="3"/>
        <v>4845000</v>
      </c>
      <c r="AA13" s="35">
        <f t="shared" si="4"/>
        <v>4828000</v>
      </c>
      <c r="AB13" s="35">
        <f t="shared" si="5"/>
        <v>4811000</v>
      </c>
      <c r="AC13" s="35">
        <f t="shared" si="6"/>
        <v>4811000</v>
      </c>
      <c r="AD13" s="35">
        <f t="shared" si="7"/>
        <v>4794000</v>
      </c>
      <c r="AE13" s="35">
        <f t="shared" si="8"/>
        <v>4794000</v>
      </c>
      <c r="AF13" s="35">
        <f t="shared" si="9"/>
        <v>4794000</v>
      </c>
      <c r="AG13" s="35">
        <f t="shared" si="10"/>
        <v>4777000</v>
      </c>
    </row>
    <row r="14" spans="2:36" hidden="1" x14ac:dyDescent="0.3">
      <c r="B14" s="46" t="s">
        <v>113</v>
      </c>
      <c r="C14" s="46">
        <v>297</v>
      </c>
      <c r="D14" s="46">
        <v>283</v>
      </c>
      <c r="E14" s="46">
        <v>281</v>
      </c>
      <c r="F14" s="46">
        <v>280</v>
      </c>
      <c r="G14" s="46">
        <v>279</v>
      </c>
      <c r="H14" s="46">
        <v>278</v>
      </c>
      <c r="I14" s="46">
        <v>277</v>
      </c>
      <c r="J14" s="46">
        <v>277</v>
      </c>
      <c r="K14" s="46">
        <v>276</v>
      </c>
      <c r="M14" t="s">
        <v>113</v>
      </c>
      <c r="N14" s="35">
        <f t="shared" si="11"/>
        <v>2567268</v>
      </c>
      <c r="O14" s="35">
        <f t="shared" si="2"/>
        <v>2446252</v>
      </c>
      <c r="P14" s="35">
        <f t="shared" si="2"/>
        <v>2428964</v>
      </c>
      <c r="Q14" s="35">
        <f t="shared" si="2"/>
        <v>2420320</v>
      </c>
      <c r="R14" s="35">
        <f t="shared" si="2"/>
        <v>2411676</v>
      </c>
      <c r="S14" s="35">
        <f t="shared" si="2"/>
        <v>2403032</v>
      </c>
      <c r="T14" s="35">
        <f t="shared" si="2"/>
        <v>2394388</v>
      </c>
      <c r="U14" s="35">
        <f t="shared" si="2"/>
        <v>2394388</v>
      </c>
      <c r="V14" s="35">
        <f t="shared" si="2"/>
        <v>2385744</v>
      </c>
      <c r="X14" t="s">
        <v>113</v>
      </c>
      <c r="Y14" s="35">
        <f t="shared" si="12"/>
        <v>5049000</v>
      </c>
      <c r="Z14" s="35">
        <f t="shared" si="3"/>
        <v>4811000</v>
      </c>
      <c r="AA14" s="35">
        <f t="shared" si="4"/>
        <v>4777000</v>
      </c>
      <c r="AB14" s="35">
        <f t="shared" si="5"/>
        <v>4760000</v>
      </c>
      <c r="AC14" s="35">
        <f t="shared" si="6"/>
        <v>4743000</v>
      </c>
      <c r="AD14" s="35">
        <f t="shared" si="7"/>
        <v>4726000</v>
      </c>
      <c r="AE14" s="35">
        <f t="shared" si="8"/>
        <v>4709000</v>
      </c>
      <c r="AF14" s="35">
        <f t="shared" si="9"/>
        <v>4709000</v>
      </c>
      <c r="AG14" s="35">
        <f t="shared" si="10"/>
        <v>4692000</v>
      </c>
    </row>
    <row r="15" spans="2:36" hidden="1" x14ac:dyDescent="0.3">
      <c r="B15" s="46" t="s">
        <v>114</v>
      </c>
      <c r="C15" s="46">
        <v>276</v>
      </c>
      <c r="D15" s="46">
        <v>268</v>
      </c>
      <c r="E15" s="46">
        <v>267</v>
      </c>
      <c r="F15" s="46">
        <v>267</v>
      </c>
      <c r="G15" s="46">
        <v>266</v>
      </c>
      <c r="H15" s="46">
        <v>266</v>
      </c>
      <c r="I15" s="46">
        <v>266</v>
      </c>
      <c r="J15" s="46">
        <v>265</v>
      </c>
      <c r="K15" s="46">
        <v>265</v>
      </c>
      <c r="M15" t="s">
        <v>114</v>
      </c>
      <c r="N15" s="35">
        <f t="shared" si="11"/>
        <v>2385744</v>
      </c>
      <c r="O15" s="35">
        <f t="shared" si="2"/>
        <v>2316592</v>
      </c>
      <c r="P15" s="35">
        <f t="shared" si="2"/>
        <v>2307948</v>
      </c>
      <c r="Q15" s="35">
        <f t="shared" si="2"/>
        <v>2307948</v>
      </c>
      <c r="R15" s="35">
        <f t="shared" si="2"/>
        <v>2299304</v>
      </c>
      <c r="S15" s="35">
        <f t="shared" si="2"/>
        <v>2299304</v>
      </c>
      <c r="T15" s="35">
        <f t="shared" si="2"/>
        <v>2299304</v>
      </c>
      <c r="U15" s="35">
        <f t="shared" si="2"/>
        <v>2290660</v>
      </c>
      <c r="V15" s="35">
        <f t="shared" si="2"/>
        <v>2290660</v>
      </c>
      <c r="X15" t="s">
        <v>114</v>
      </c>
      <c r="Y15" s="35">
        <f t="shared" si="12"/>
        <v>4692000</v>
      </c>
      <c r="Z15" s="35">
        <f t="shared" si="3"/>
        <v>4556000</v>
      </c>
      <c r="AA15" s="35">
        <f t="shared" si="4"/>
        <v>4539000</v>
      </c>
      <c r="AB15" s="35">
        <f t="shared" si="5"/>
        <v>4539000</v>
      </c>
      <c r="AC15" s="35">
        <f t="shared" si="6"/>
        <v>4522000</v>
      </c>
      <c r="AD15" s="35">
        <f t="shared" si="7"/>
        <v>4522000</v>
      </c>
      <c r="AE15" s="35">
        <f t="shared" si="8"/>
        <v>4522000</v>
      </c>
      <c r="AF15" s="35">
        <f t="shared" si="9"/>
        <v>4505000</v>
      </c>
      <c r="AG15" s="35">
        <f t="shared" si="10"/>
        <v>4505000</v>
      </c>
    </row>
    <row r="16" spans="2:36" hidden="1" x14ac:dyDescent="0.3"/>
    <row r="17" spans="2:33" hidden="1" x14ac:dyDescent="0.3"/>
    <row r="18" spans="2:33" hidden="1" x14ac:dyDescent="0.3">
      <c r="B18" t="s">
        <v>219</v>
      </c>
      <c r="C18">
        <f>110000/2</f>
        <v>55000</v>
      </c>
      <c r="D18" t="s">
        <v>220</v>
      </c>
      <c r="M18" s="46" t="s">
        <v>205</v>
      </c>
      <c r="N18" s="47">
        <v>0.999</v>
      </c>
      <c r="O18" s="47">
        <v>0.97</v>
      </c>
      <c r="P18" s="47">
        <v>0.96</v>
      </c>
      <c r="Q18" s="47">
        <v>0.95</v>
      </c>
      <c r="R18" s="47">
        <v>0.94</v>
      </c>
      <c r="S18" s="47">
        <v>0.93</v>
      </c>
      <c r="T18" s="47">
        <v>0.92</v>
      </c>
      <c r="U18" s="47">
        <v>0.91</v>
      </c>
      <c r="V18" s="47">
        <v>0.9</v>
      </c>
      <c r="X18" s="46" t="s">
        <v>205</v>
      </c>
      <c r="Y18" s="47">
        <v>0.999</v>
      </c>
      <c r="Z18" s="47">
        <v>0.97</v>
      </c>
      <c r="AA18" s="47">
        <v>0.96</v>
      </c>
      <c r="AB18" s="47">
        <v>0.95</v>
      </c>
      <c r="AC18" s="47">
        <v>0.94</v>
      </c>
      <c r="AD18" s="47">
        <v>0.93</v>
      </c>
      <c r="AE18" s="47">
        <v>0.92</v>
      </c>
      <c r="AF18" s="47">
        <v>0.91</v>
      </c>
      <c r="AG18" s="47">
        <v>0.9</v>
      </c>
    </row>
    <row r="19" spans="2:33" hidden="1" x14ac:dyDescent="0.3">
      <c r="B19" t="s">
        <v>110</v>
      </c>
      <c r="M19" s="46" t="s">
        <v>111</v>
      </c>
      <c r="N19" s="48">
        <v>325000</v>
      </c>
      <c r="O19" s="48">
        <v>575000</v>
      </c>
      <c r="P19" s="48">
        <v>575000</v>
      </c>
      <c r="Q19" s="48">
        <v>600000</v>
      </c>
      <c r="R19" s="48">
        <v>625000</v>
      </c>
      <c r="S19" s="48">
        <v>625000</v>
      </c>
      <c r="T19" s="48">
        <v>650000</v>
      </c>
      <c r="U19" s="48">
        <v>650000</v>
      </c>
      <c r="V19" s="48">
        <v>675000</v>
      </c>
      <c r="X19" s="46" t="s">
        <v>111</v>
      </c>
      <c r="Y19" s="48">
        <v>325000</v>
      </c>
      <c r="Z19" s="48">
        <v>575000</v>
      </c>
      <c r="AA19" s="48">
        <v>575000</v>
      </c>
      <c r="AB19" s="48">
        <v>600000</v>
      </c>
      <c r="AC19" s="48">
        <v>625000</v>
      </c>
      <c r="AD19" s="48">
        <v>625000</v>
      </c>
      <c r="AE19" s="48">
        <v>650000</v>
      </c>
      <c r="AF19" s="48">
        <v>650000</v>
      </c>
      <c r="AG19" s="48">
        <v>675000</v>
      </c>
    </row>
    <row r="20" spans="2:33" hidden="1" x14ac:dyDescent="0.3">
      <c r="B20" t="s">
        <v>111</v>
      </c>
      <c r="C20">
        <v>471</v>
      </c>
      <c r="D20" s="35">
        <f>C20*C18</f>
        <v>25905000</v>
      </c>
      <c r="F20">
        <v>121</v>
      </c>
      <c r="M20" s="46" t="s">
        <v>112</v>
      </c>
      <c r="N20" s="48">
        <v>225000</v>
      </c>
      <c r="O20" s="48">
        <v>400000</v>
      </c>
      <c r="P20" s="48">
        <v>425000</v>
      </c>
      <c r="Q20" s="48">
        <v>425000</v>
      </c>
      <c r="R20" s="48">
        <v>425000</v>
      </c>
      <c r="S20" s="48">
        <v>450000</v>
      </c>
      <c r="T20" s="48">
        <v>450000</v>
      </c>
      <c r="U20" s="48">
        <v>450000</v>
      </c>
      <c r="V20" s="48">
        <v>450000</v>
      </c>
      <c r="X20" s="46" t="s">
        <v>112</v>
      </c>
      <c r="Y20" s="48">
        <v>225000</v>
      </c>
      <c r="Z20" s="48">
        <v>400000</v>
      </c>
      <c r="AA20" s="48">
        <v>425000</v>
      </c>
      <c r="AB20" s="48">
        <v>425000</v>
      </c>
      <c r="AC20" s="48">
        <v>425000</v>
      </c>
      <c r="AD20" s="48">
        <v>450000</v>
      </c>
      <c r="AE20" s="48">
        <v>450000</v>
      </c>
      <c r="AF20" s="48">
        <v>450000</v>
      </c>
      <c r="AG20" s="48">
        <v>450000</v>
      </c>
    </row>
    <row r="21" spans="2:33" hidden="1" x14ac:dyDescent="0.3">
      <c r="B21" t="s">
        <v>112</v>
      </c>
      <c r="C21">
        <v>273</v>
      </c>
      <c r="D21" s="35">
        <f>C21*C18</f>
        <v>15015000</v>
      </c>
      <c r="F21">
        <v>314</v>
      </c>
      <c r="M21" s="46" t="s">
        <v>113</v>
      </c>
      <c r="N21" s="48">
        <v>150000</v>
      </c>
      <c r="O21" s="48">
        <v>325000</v>
      </c>
      <c r="P21" s="48">
        <v>325000</v>
      </c>
      <c r="Q21" s="48">
        <v>350000</v>
      </c>
      <c r="R21" s="48">
        <v>350000</v>
      </c>
      <c r="S21" s="48">
        <v>350000</v>
      </c>
      <c r="T21" s="48">
        <v>350000</v>
      </c>
      <c r="U21" s="48">
        <v>350000</v>
      </c>
      <c r="V21" s="48">
        <v>350000</v>
      </c>
      <c r="X21" s="46" t="s">
        <v>113</v>
      </c>
      <c r="Y21" s="48">
        <v>150000</v>
      </c>
      <c r="Z21" s="48">
        <v>325000</v>
      </c>
      <c r="AA21" s="48">
        <v>325000</v>
      </c>
      <c r="AB21" s="48">
        <v>350000</v>
      </c>
      <c r="AC21" s="48">
        <v>350000</v>
      </c>
      <c r="AD21" s="48">
        <v>350000</v>
      </c>
      <c r="AE21" s="48">
        <v>350000</v>
      </c>
      <c r="AF21" s="48">
        <v>350000</v>
      </c>
      <c r="AG21" s="48">
        <v>350000</v>
      </c>
    </row>
    <row r="22" spans="2:33" hidden="1" x14ac:dyDescent="0.3">
      <c r="B22" t="s">
        <v>113</v>
      </c>
      <c r="C22">
        <v>252</v>
      </c>
      <c r="D22" s="35">
        <f>C22*C18</f>
        <v>13860000</v>
      </c>
      <c r="F22">
        <v>94</v>
      </c>
      <c r="M22" s="46" t="s">
        <v>114</v>
      </c>
      <c r="N22" s="48">
        <v>350000</v>
      </c>
      <c r="O22" s="48">
        <v>475000</v>
      </c>
      <c r="P22" s="48">
        <v>475000</v>
      </c>
      <c r="Q22" s="48">
        <v>500000</v>
      </c>
      <c r="R22" s="48">
        <v>500000</v>
      </c>
      <c r="S22" s="48">
        <v>625000</v>
      </c>
      <c r="T22" s="48">
        <v>625000</v>
      </c>
      <c r="U22" s="48">
        <v>625000</v>
      </c>
      <c r="V22" s="48">
        <v>625000</v>
      </c>
      <c r="X22" s="46" t="s">
        <v>114</v>
      </c>
      <c r="Y22" s="48">
        <v>350000</v>
      </c>
      <c r="Z22" s="48">
        <v>475000</v>
      </c>
      <c r="AA22" s="48">
        <v>475000</v>
      </c>
      <c r="AB22" s="48">
        <v>500000</v>
      </c>
      <c r="AC22" s="48">
        <v>500000</v>
      </c>
      <c r="AD22" s="48">
        <v>625000</v>
      </c>
      <c r="AE22" s="48">
        <v>625000</v>
      </c>
      <c r="AF22" s="48">
        <v>625000</v>
      </c>
      <c r="AG22" s="48">
        <v>625000</v>
      </c>
    </row>
    <row r="23" spans="2:33" hidden="1" x14ac:dyDescent="0.3">
      <c r="B23" t="s">
        <v>114</v>
      </c>
      <c r="C23">
        <v>255</v>
      </c>
      <c r="D23" s="35">
        <f>C23*C18</f>
        <v>14025000</v>
      </c>
      <c r="F23">
        <v>0</v>
      </c>
    </row>
    <row r="24" spans="2:33" hidden="1" x14ac:dyDescent="0.3"/>
    <row r="25" spans="2:33" hidden="1" x14ac:dyDescent="0.3">
      <c r="B25" t="s">
        <v>221</v>
      </c>
      <c r="C25" s="47">
        <v>0.999</v>
      </c>
      <c r="D25" s="47">
        <v>0.97</v>
      </c>
      <c r="E25" s="47">
        <v>0.96</v>
      </c>
      <c r="F25" s="47">
        <v>0.95</v>
      </c>
      <c r="G25" s="47">
        <v>0.94</v>
      </c>
      <c r="H25" s="47">
        <v>0.93</v>
      </c>
      <c r="I25" s="47">
        <v>0.92</v>
      </c>
      <c r="J25" s="47">
        <v>0.91</v>
      </c>
      <c r="K25" s="47">
        <v>0.9</v>
      </c>
      <c r="M25" t="s">
        <v>231</v>
      </c>
      <c r="N25" s="47">
        <v>0.999</v>
      </c>
      <c r="O25" s="47">
        <v>0.97</v>
      </c>
      <c r="P25" s="47">
        <v>0.96</v>
      </c>
      <c r="Q25" s="47">
        <v>0.95</v>
      </c>
      <c r="R25" s="47">
        <v>0.94</v>
      </c>
      <c r="S25" s="47">
        <v>0.93</v>
      </c>
      <c r="T25" s="47">
        <v>0.92</v>
      </c>
      <c r="U25" s="47">
        <v>0.91</v>
      </c>
      <c r="V25" s="47">
        <v>0.9</v>
      </c>
      <c r="X25" t="s">
        <v>231</v>
      </c>
      <c r="Y25" s="47">
        <v>0.999</v>
      </c>
      <c r="Z25" s="47">
        <v>0.97</v>
      </c>
      <c r="AA25" s="47">
        <v>0.96</v>
      </c>
      <c r="AB25" s="47">
        <v>0.95</v>
      </c>
      <c r="AC25" s="47">
        <v>0.94</v>
      </c>
      <c r="AD25" s="47">
        <v>0.93</v>
      </c>
      <c r="AE25" s="47">
        <v>0.92</v>
      </c>
      <c r="AF25" s="47">
        <v>0.91</v>
      </c>
      <c r="AG25" s="47">
        <v>0.9</v>
      </c>
    </row>
    <row r="26" spans="2:33" hidden="1" x14ac:dyDescent="0.3">
      <c r="B26" t="s">
        <v>111</v>
      </c>
      <c r="C26" s="35">
        <f>((C5*$C$2)*$Z$2)*1.3</f>
        <v>76440.497582317126</v>
      </c>
      <c r="D26" s="35">
        <f t="shared" ref="D26:K26" si="13">((D5*$C$2)*$Z$2)*1.3</f>
        <v>48129.202181458932</v>
      </c>
      <c r="E26" s="35">
        <f t="shared" si="13"/>
        <v>45298.072641373117</v>
      </c>
      <c r="F26" s="35">
        <f t="shared" si="13"/>
        <v>42466.943101287296</v>
      </c>
      <c r="G26" s="35">
        <f t="shared" si="13"/>
        <v>42466.943101287296</v>
      </c>
      <c r="H26" s="35">
        <f t="shared" si="13"/>
        <v>39635.813561201481</v>
      </c>
      <c r="I26" s="35">
        <f t="shared" si="13"/>
        <v>36804.684021115652</v>
      </c>
      <c r="J26" s="35">
        <f t="shared" si="13"/>
        <v>36804.684021115652</v>
      </c>
      <c r="K26" s="35">
        <f t="shared" si="13"/>
        <v>36804.684021115652</v>
      </c>
      <c r="M26" t="s">
        <v>111</v>
      </c>
      <c r="N26" s="35">
        <f>(C5*$C$2)*4142</f>
        <v>14326.540316106675</v>
      </c>
      <c r="O26" s="35">
        <f t="shared" ref="O26:V26" si="14">(D5*$C$2)*4142</f>
        <v>9020.4142731042029</v>
      </c>
      <c r="P26" s="35">
        <f t="shared" si="14"/>
        <v>8489.801668803957</v>
      </c>
      <c r="Q26" s="35">
        <f t="shared" si="14"/>
        <v>7959.1890645037092</v>
      </c>
      <c r="R26" s="35">
        <f t="shared" si="14"/>
        <v>7959.1890645037092</v>
      </c>
      <c r="S26" s="35">
        <f t="shared" si="14"/>
        <v>7428.5764602034624</v>
      </c>
      <c r="T26" s="35">
        <f t="shared" si="14"/>
        <v>6897.9638559032146</v>
      </c>
      <c r="U26" s="35">
        <f t="shared" si="14"/>
        <v>6897.9638559032146</v>
      </c>
      <c r="V26" s="35">
        <f t="shared" si="14"/>
        <v>6897.9638559032146</v>
      </c>
      <c r="X26" t="s">
        <v>111</v>
      </c>
      <c r="Y26" s="35">
        <v>13799.578047679273</v>
      </c>
      <c r="Z26" s="35">
        <v>8688.623215205469</v>
      </c>
      <c r="AA26" s="35">
        <v>8177.5277319580882</v>
      </c>
      <c r="AB26" s="35">
        <v>7666.4322487107074</v>
      </c>
      <c r="AC26" s="35">
        <v>7666.4322487107074</v>
      </c>
      <c r="AD26" s="35">
        <v>7155.3367654633266</v>
      </c>
      <c r="AE26" s="35">
        <v>6644.2412822159467</v>
      </c>
      <c r="AF26" s="35">
        <v>6644.2412822159467</v>
      </c>
      <c r="AG26" s="35">
        <v>6644.2412822159467</v>
      </c>
    </row>
    <row r="27" spans="2:33" hidden="1" x14ac:dyDescent="0.3">
      <c r="B27" t="s">
        <v>112</v>
      </c>
      <c r="C27" s="35">
        <f t="shared" ref="C27:K27" si="15">((C6*$C$2)*$Z$2)*1.3</f>
        <v>67947.108962059676</v>
      </c>
      <c r="D27" s="35">
        <f t="shared" si="15"/>
        <v>45298.072641373117</v>
      </c>
      <c r="E27" s="35">
        <f t="shared" si="15"/>
        <v>39635.813561201481</v>
      </c>
      <c r="F27" s="35">
        <f t="shared" si="15"/>
        <v>39635.813561201481</v>
      </c>
      <c r="G27" s="35">
        <f t="shared" si="15"/>
        <v>36804.684021115652</v>
      </c>
      <c r="H27" s="35">
        <f t="shared" si="15"/>
        <v>33973.554481029838</v>
      </c>
      <c r="I27" s="35">
        <f t="shared" si="15"/>
        <v>33973.554481029838</v>
      </c>
      <c r="J27" s="35">
        <f t="shared" si="15"/>
        <v>33973.554481029838</v>
      </c>
      <c r="K27" s="35">
        <f t="shared" si="15"/>
        <v>31142.424940944016</v>
      </c>
      <c r="M27" t="s">
        <v>112</v>
      </c>
      <c r="N27" s="35">
        <f t="shared" ref="N27:V29" si="16">(C6*$C$2)*4142</f>
        <v>12734.702503205935</v>
      </c>
      <c r="O27" s="35">
        <f t="shared" si="16"/>
        <v>8489.801668803957</v>
      </c>
      <c r="P27" s="35">
        <f t="shared" si="16"/>
        <v>7428.5764602034624</v>
      </c>
      <c r="Q27" s="35">
        <f t="shared" si="16"/>
        <v>7428.5764602034624</v>
      </c>
      <c r="R27" s="35">
        <f t="shared" si="16"/>
        <v>6897.9638559032146</v>
      </c>
      <c r="S27" s="35">
        <f t="shared" si="16"/>
        <v>6367.3512516029677</v>
      </c>
      <c r="T27" s="35">
        <f t="shared" si="16"/>
        <v>6367.3512516029677</v>
      </c>
      <c r="U27" s="35">
        <f t="shared" si="16"/>
        <v>6367.3512516029677</v>
      </c>
      <c r="V27" s="35">
        <f t="shared" si="16"/>
        <v>5836.73864730272</v>
      </c>
      <c r="X27" t="s">
        <v>112</v>
      </c>
      <c r="Y27" s="35">
        <v>12266.291597937132</v>
      </c>
      <c r="Z27" s="35">
        <v>8177.5277319580882</v>
      </c>
      <c r="AA27" s="35">
        <v>7155.3367654633266</v>
      </c>
      <c r="AB27" s="35">
        <v>7155.3367654633266</v>
      </c>
      <c r="AC27" s="35">
        <v>6644.2412822159467</v>
      </c>
      <c r="AD27" s="35">
        <v>6133.1457989685659</v>
      </c>
      <c r="AE27" s="35">
        <v>6133.1457989685659</v>
      </c>
      <c r="AF27" s="35">
        <v>6133.1457989685659</v>
      </c>
      <c r="AG27" s="35">
        <v>5622.0503157211851</v>
      </c>
    </row>
    <row r="28" spans="2:33" hidden="1" x14ac:dyDescent="0.3">
      <c r="B28" t="s">
        <v>113</v>
      </c>
      <c r="C28" s="35">
        <f t="shared" ref="C28:K28" si="17">((C7*$C$2)*$Z$2)*1.3</f>
        <v>116076.31114351861</v>
      </c>
      <c r="D28" s="35">
        <f t="shared" si="17"/>
        <v>73609.368042231305</v>
      </c>
      <c r="E28" s="35">
        <f t="shared" si="17"/>
        <v>67947.108962059676</v>
      </c>
      <c r="F28" s="35">
        <f t="shared" si="17"/>
        <v>67947.108962059676</v>
      </c>
      <c r="G28" s="35">
        <f t="shared" si="17"/>
        <v>65115.979421973854</v>
      </c>
      <c r="H28" s="35">
        <f t="shared" si="17"/>
        <v>62284.849881888033</v>
      </c>
      <c r="I28" s="35">
        <f t="shared" si="17"/>
        <v>62284.849881888033</v>
      </c>
      <c r="J28" s="35">
        <f t="shared" si="17"/>
        <v>59453.720341802218</v>
      </c>
      <c r="K28" s="35">
        <f t="shared" si="17"/>
        <v>59453.720341802218</v>
      </c>
      <c r="M28" t="s">
        <v>113</v>
      </c>
      <c r="N28" s="35">
        <f t="shared" si="16"/>
        <v>21755.11677631014</v>
      </c>
      <c r="O28" s="35">
        <f t="shared" si="16"/>
        <v>13795.927711806429</v>
      </c>
      <c r="P28" s="35">
        <f t="shared" si="16"/>
        <v>12734.702503205935</v>
      </c>
      <c r="Q28" s="35">
        <f t="shared" si="16"/>
        <v>12734.702503205935</v>
      </c>
      <c r="R28" s="35">
        <f t="shared" si="16"/>
        <v>12204.089898905688</v>
      </c>
      <c r="S28" s="35">
        <f t="shared" si="16"/>
        <v>11673.47729460544</v>
      </c>
      <c r="T28" s="35">
        <f t="shared" si="16"/>
        <v>11673.47729460544</v>
      </c>
      <c r="U28" s="35">
        <f t="shared" si="16"/>
        <v>11142.864690305194</v>
      </c>
      <c r="V28" s="35">
        <f t="shared" si="16"/>
        <v>11142.864690305194</v>
      </c>
      <c r="X28" t="s">
        <v>113</v>
      </c>
      <c r="Y28" s="35">
        <v>20954.914813142601</v>
      </c>
      <c r="Z28" s="35">
        <v>13288.482564431893</v>
      </c>
      <c r="AA28" s="35">
        <v>12266.291597937132</v>
      </c>
      <c r="AB28" s="35">
        <v>12266.291597937132</v>
      </c>
      <c r="AC28" s="35">
        <v>11755.196114689752</v>
      </c>
      <c r="AD28" s="35">
        <v>11244.10063144237</v>
      </c>
      <c r="AE28" s="35">
        <v>11244.10063144237</v>
      </c>
      <c r="AF28" s="35">
        <v>10733.00514819499</v>
      </c>
      <c r="AG28" s="35">
        <v>10733.00514819499</v>
      </c>
    </row>
    <row r="29" spans="2:33" hidden="1" x14ac:dyDescent="0.3">
      <c r="B29" t="s">
        <v>114</v>
      </c>
      <c r="C29" s="35">
        <f t="shared" ref="C29:K29" si="18">((C8*$C$2)*$Z$2)*1.3</f>
        <v>45298.072641373117</v>
      </c>
      <c r="D29" s="35">
        <f t="shared" si="18"/>
        <v>31142.424940944016</v>
      </c>
      <c r="E29" s="35">
        <f t="shared" si="18"/>
        <v>28311.295400858198</v>
      </c>
      <c r="F29" s="35">
        <f t="shared" si="18"/>
        <v>28311.295400858198</v>
      </c>
      <c r="G29" s="35">
        <f t="shared" si="18"/>
        <v>25480.165860772377</v>
      </c>
      <c r="H29" s="35">
        <f t="shared" si="18"/>
        <v>25480.165860772377</v>
      </c>
      <c r="I29" s="35">
        <f t="shared" si="18"/>
        <v>22649.036320686559</v>
      </c>
      <c r="J29" s="35">
        <f t="shared" si="18"/>
        <v>22649.036320686559</v>
      </c>
      <c r="K29" s="35">
        <f t="shared" si="18"/>
        <v>22649.036320686559</v>
      </c>
      <c r="M29" t="s">
        <v>114</v>
      </c>
      <c r="N29" s="35">
        <f t="shared" si="16"/>
        <v>8489.801668803957</v>
      </c>
      <c r="O29" s="35">
        <f t="shared" si="16"/>
        <v>5836.73864730272</v>
      </c>
      <c r="P29" s="35">
        <f t="shared" si="16"/>
        <v>5306.1260430024722</v>
      </c>
      <c r="Q29" s="35">
        <f t="shared" si="16"/>
        <v>5306.1260430024722</v>
      </c>
      <c r="R29" s="35">
        <f t="shared" si="16"/>
        <v>4775.5134387022263</v>
      </c>
      <c r="S29" s="35">
        <f t="shared" si="16"/>
        <v>4775.5134387022263</v>
      </c>
      <c r="T29" s="35">
        <f t="shared" si="16"/>
        <v>4244.9008344019785</v>
      </c>
      <c r="U29" s="35">
        <f t="shared" si="16"/>
        <v>4244.9008344019785</v>
      </c>
      <c r="V29" s="35">
        <f t="shared" si="16"/>
        <v>4244.9008344019785</v>
      </c>
      <c r="X29" t="s">
        <v>114</v>
      </c>
      <c r="Y29" s="35">
        <v>8177.5277319580882</v>
      </c>
      <c r="Z29" s="35">
        <v>5622.0503157211851</v>
      </c>
      <c r="AA29" s="35">
        <v>5110.9548324738043</v>
      </c>
      <c r="AB29" s="35">
        <v>5110.9548324738043</v>
      </c>
      <c r="AC29" s="35">
        <v>4599.8593492264245</v>
      </c>
      <c r="AD29" s="35">
        <v>4599.8593492264245</v>
      </c>
      <c r="AE29" s="35">
        <v>4088.7638659790441</v>
      </c>
      <c r="AF29" s="35">
        <v>4088.7638659790441</v>
      </c>
      <c r="AG29" s="35">
        <v>4088.7638659790441</v>
      </c>
    </row>
    <row r="30" spans="2:33" hidden="1" x14ac:dyDescent="0.3">
      <c r="B30" t="s">
        <v>222</v>
      </c>
      <c r="C30" s="54">
        <f>SUM(C26:C29)</f>
        <v>305761.9903292685</v>
      </c>
      <c r="D30" s="54">
        <f t="shared" ref="D30:K30" si="19">SUM(D26:D29)</f>
        <v>198179.06780600737</v>
      </c>
      <c r="E30" s="54">
        <f t="shared" si="19"/>
        <v>181192.29056549244</v>
      </c>
      <c r="F30" s="54">
        <f t="shared" si="19"/>
        <v>178361.16102540665</v>
      </c>
      <c r="G30" s="54">
        <f t="shared" si="19"/>
        <v>169867.77240514918</v>
      </c>
      <c r="H30" s="54">
        <f t="shared" si="19"/>
        <v>161374.38378489172</v>
      </c>
      <c r="I30" s="54">
        <f t="shared" si="19"/>
        <v>155712.1247047201</v>
      </c>
      <c r="J30" s="54">
        <f t="shared" si="19"/>
        <v>152880.99516463425</v>
      </c>
      <c r="K30" s="54">
        <f t="shared" si="19"/>
        <v>150049.86562454846</v>
      </c>
    </row>
    <row r="32" spans="2:33" x14ac:dyDescent="0.3">
      <c r="B32" t="s">
        <v>224</v>
      </c>
      <c r="C32" s="47">
        <v>0.999</v>
      </c>
      <c r="D32" s="47">
        <v>0.97</v>
      </c>
      <c r="E32" s="47">
        <v>0.96</v>
      </c>
      <c r="F32" s="47">
        <v>0.95</v>
      </c>
      <c r="G32" s="47">
        <v>0.94</v>
      </c>
      <c r="H32" s="47">
        <v>0.93</v>
      </c>
      <c r="I32" s="47">
        <v>0.92</v>
      </c>
      <c r="J32" s="47">
        <v>0.91</v>
      </c>
      <c r="K32" s="47">
        <v>0.9</v>
      </c>
      <c r="M32" t="s">
        <v>234</v>
      </c>
      <c r="N32" s="47">
        <v>0.999</v>
      </c>
      <c r="O32" s="47">
        <v>0.97</v>
      </c>
      <c r="P32" s="47">
        <v>0.96</v>
      </c>
      <c r="Q32" s="47">
        <v>0.95</v>
      </c>
      <c r="R32" s="47">
        <v>0.94</v>
      </c>
      <c r="S32" s="47">
        <v>0.93</v>
      </c>
      <c r="T32" s="47">
        <v>0.92</v>
      </c>
      <c r="U32" s="47">
        <v>0.91</v>
      </c>
      <c r="V32" s="47">
        <v>0.9</v>
      </c>
      <c r="X32" t="s">
        <v>234</v>
      </c>
      <c r="Y32" s="47">
        <v>0.999</v>
      </c>
      <c r="Z32" s="47">
        <v>0.97</v>
      </c>
      <c r="AA32" s="47">
        <v>0.96</v>
      </c>
      <c r="AB32" s="47">
        <v>0.95</v>
      </c>
      <c r="AC32" s="47">
        <v>0.94</v>
      </c>
      <c r="AD32" s="47">
        <v>0.93</v>
      </c>
      <c r="AE32" s="47">
        <v>0.92</v>
      </c>
      <c r="AF32" s="47">
        <v>0.91</v>
      </c>
      <c r="AG32" s="47">
        <v>0.9</v>
      </c>
    </row>
    <row r="33" spans="2:33" x14ac:dyDescent="0.3">
      <c r="B33" t="s">
        <v>111</v>
      </c>
      <c r="C33" s="54">
        <f>$Z$2*C12</f>
        <v>8653000</v>
      </c>
      <c r="D33" s="54">
        <f t="shared" ref="D33:K33" si="20">$Z$2*D12</f>
        <v>8296000</v>
      </c>
      <c r="E33" s="54">
        <f t="shared" si="20"/>
        <v>8262000</v>
      </c>
      <c r="F33" s="54">
        <f t="shared" si="20"/>
        <v>8262000</v>
      </c>
      <c r="G33" s="54">
        <f t="shared" si="20"/>
        <v>8245000</v>
      </c>
      <c r="H33" s="54">
        <f t="shared" si="20"/>
        <v>8228000</v>
      </c>
      <c r="I33" s="54">
        <f t="shared" si="20"/>
        <v>7565000</v>
      </c>
      <c r="J33" s="54">
        <f t="shared" si="20"/>
        <v>8211000</v>
      </c>
      <c r="K33" s="54">
        <f t="shared" si="20"/>
        <v>8211000</v>
      </c>
      <c r="M33" t="s">
        <v>111</v>
      </c>
      <c r="N33" s="54">
        <f>C12*4142</f>
        <v>2108278</v>
      </c>
      <c r="O33" s="54">
        <f t="shared" ref="O33:V33" si="21">D12*4142</f>
        <v>2021296</v>
      </c>
      <c r="P33" s="54">
        <f t="shared" si="21"/>
        <v>2013012</v>
      </c>
      <c r="Q33" s="54">
        <f t="shared" si="21"/>
        <v>2013012</v>
      </c>
      <c r="R33" s="54">
        <f t="shared" si="21"/>
        <v>2008870</v>
      </c>
      <c r="S33" s="54">
        <f t="shared" si="21"/>
        <v>2004728</v>
      </c>
      <c r="T33" s="54">
        <f t="shared" si="21"/>
        <v>1843190</v>
      </c>
      <c r="U33" s="54">
        <f t="shared" si="21"/>
        <v>2000586</v>
      </c>
      <c r="V33" s="54">
        <f t="shared" si="21"/>
        <v>2000586</v>
      </c>
      <c r="X33" t="s">
        <v>111</v>
      </c>
      <c r="Y33" s="54">
        <v>2108278</v>
      </c>
      <c r="Z33" s="54">
        <v>2021296</v>
      </c>
      <c r="AA33" s="54">
        <v>2013012</v>
      </c>
      <c r="AB33" s="54">
        <v>2013012</v>
      </c>
      <c r="AC33" s="54">
        <v>2008870</v>
      </c>
      <c r="AD33" s="54">
        <v>2004728</v>
      </c>
      <c r="AE33" s="54">
        <v>1843190</v>
      </c>
      <c r="AF33" s="54">
        <v>2000586</v>
      </c>
      <c r="AG33" s="54">
        <v>2000586</v>
      </c>
    </row>
    <row r="34" spans="2:33" x14ac:dyDescent="0.3">
      <c r="B34" t="s">
        <v>112</v>
      </c>
      <c r="C34" s="54">
        <f t="shared" ref="C34:K34" si="22">$Z$2*C13</f>
        <v>4964000</v>
      </c>
      <c r="D34" s="54">
        <f t="shared" si="22"/>
        <v>4845000</v>
      </c>
      <c r="E34" s="54">
        <f t="shared" si="22"/>
        <v>4828000</v>
      </c>
      <c r="F34" s="54">
        <f t="shared" si="22"/>
        <v>4811000</v>
      </c>
      <c r="G34" s="54">
        <f t="shared" si="22"/>
        <v>4811000</v>
      </c>
      <c r="H34" s="54">
        <f t="shared" si="22"/>
        <v>4794000</v>
      </c>
      <c r="I34" s="54">
        <f t="shared" si="22"/>
        <v>4794000</v>
      </c>
      <c r="J34" s="54">
        <f t="shared" si="22"/>
        <v>4794000</v>
      </c>
      <c r="K34" s="54">
        <f t="shared" si="22"/>
        <v>4777000</v>
      </c>
      <c r="M34" t="s">
        <v>112</v>
      </c>
      <c r="N34" s="54">
        <f t="shared" ref="N34:V36" si="23">C13*4142</f>
        <v>1209464</v>
      </c>
      <c r="O34" s="54">
        <f t="shared" si="23"/>
        <v>1180470</v>
      </c>
      <c r="P34" s="54">
        <f t="shared" si="23"/>
        <v>1176328</v>
      </c>
      <c r="Q34" s="54">
        <f t="shared" si="23"/>
        <v>1172186</v>
      </c>
      <c r="R34" s="54">
        <f t="shared" si="23"/>
        <v>1172186</v>
      </c>
      <c r="S34" s="54">
        <f t="shared" si="23"/>
        <v>1168044</v>
      </c>
      <c r="T34" s="54">
        <f t="shared" si="23"/>
        <v>1168044</v>
      </c>
      <c r="U34" s="54">
        <f t="shared" si="23"/>
        <v>1168044</v>
      </c>
      <c r="V34" s="54">
        <f t="shared" si="23"/>
        <v>1163902</v>
      </c>
      <c r="X34" t="s">
        <v>112</v>
      </c>
      <c r="Y34" s="54">
        <v>1209464</v>
      </c>
      <c r="Z34" s="54">
        <v>1180470</v>
      </c>
      <c r="AA34" s="54">
        <v>1176328</v>
      </c>
      <c r="AB34" s="54">
        <v>1172186</v>
      </c>
      <c r="AC34" s="54">
        <v>1172186</v>
      </c>
      <c r="AD34" s="54">
        <v>1168044</v>
      </c>
      <c r="AE34" s="54">
        <v>1168044</v>
      </c>
      <c r="AF34" s="54">
        <v>1168044</v>
      </c>
      <c r="AG34" s="54">
        <v>1163902</v>
      </c>
    </row>
    <row r="35" spans="2:33" x14ac:dyDescent="0.3">
      <c r="B35" t="s">
        <v>113</v>
      </c>
      <c r="C35" s="54">
        <f t="shared" ref="C35:K35" si="24">$Z$2*C14</f>
        <v>5049000</v>
      </c>
      <c r="D35" s="54">
        <f t="shared" si="24"/>
        <v>4811000</v>
      </c>
      <c r="E35" s="54">
        <f t="shared" si="24"/>
        <v>4777000</v>
      </c>
      <c r="F35" s="54">
        <f t="shared" si="24"/>
        <v>4760000</v>
      </c>
      <c r="G35" s="54">
        <f t="shared" si="24"/>
        <v>4743000</v>
      </c>
      <c r="H35" s="54">
        <f t="shared" si="24"/>
        <v>4726000</v>
      </c>
      <c r="I35" s="54">
        <f t="shared" si="24"/>
        <v>4709000</v>
      </c>
      <c r="J35" s="54">
        <f t="shared" si="24"/>
        <v>4709000</v>
      </c>
      <c r="K35" s="54">
        <f t="shared" si="24"/>
        <v>4692000</v>
      </c>
      <c r="M35" t="s">
        <v>113</v>
      </c>
      <c r="N35" s="54">
        <f t="shared" si="23"/>
        <v>1230174</v>
      </c>
      <c r="O35" s="54">
        <f t="shared" si="23"/>
        <v>1172186</v>
      </c>
      <c r="P35" s="54">
        <f t="shared" si="23"/>
        <v>1163902</v>
      </c>
      <c r="Q35" s="54">
        <f t="shared" si="23"/>
        <v>1159760</v>
      </c>
      <c r="R35" s="54">
        <f t="shared" si="23"/>
        <v>1155618</v>
      </c>
      <c r="S35" s="54">
        <f t="shared" si="23"/>
        <v>1151476</v>
      </c>
      <c r="T35" s="54">
        <f t="shared" si="23"/>
        <v>1147334</v>
      </c>
      <c r="U35" s="54">
        <f t="shared" si="23"/>
        <v>1147334</v>
      </c>
      <c r="V35" s="54">
        <f t="shared" si="23"/>
        <v>1143192</v>
      </c>
      <c r="X35" t="s">
        <v>113</v>
      </c>
      <c r="Y35" s="54">
        <v>1230174</v>
      </c>
      <c r="Z35" s="54">
        <v>1172186</v>
      </c>
      <c r="AA35" s="54">
        <v>1163902</v>
      </c>
      <c r="AB35" s="54">
        <v>1159760</v>
      </c>
      <c r="AC35" s="54">
        <v>1155618</v>
      </c>
      <c r="AD35" s="54">
        <v>1151476</v>
      </c>
      <c r="AE35" s="54">
        <v>1147334</v>
      </c>
      <c r="AF35" s="54">
        <v>1147334</v>
      </c>
      <c r="AG35" s="54">
        <v>1143192</v>
      </c>
    </row>
    <row r="36" spans="2:33" x14ac:dyDescent="0.3">
      <c r="B36" t="s">
        <v>114</v>
      </c>
      <c r="C36" s="54">
        <f t="shared" ref="C36:K36" si="25">$Z$2*C15</f>
        <v>4692000</v>
      </c>
      <c r="D36" s="54">
        <f t="shared" si="25"/>
        <v>4556000</v>
      </c>
      <c r="E36" s="54">
        <f t="shared" si="25"/>
        <v>4539000</v>
      </c>
      <c r="F36" s="54">
        <f t="shared" si="25"/>
        <v>4539000</v>
      </c>
      <c r="G36" s="54">
        <f t="shared" si="25"/>
        <v>4522000</v>
      </c>
      <c r="H36" s="54">
        <f t="shared" si="25"/>
        <v>4522000</v>
      </c>
      <c r="I36" s="54">
        <f t="shared" si="25"/>
        <v>4522000</v>
      </c>
      <c r="J36" s="54">
        <f t="shared" si="25"/>
        <v>4505000</v>
      </c>
      <c r="K36" s="54">
        <f t="shared" si="25"/>
        <v>4505000</v>
      </c>
      <c r="M36" t="s">
        <v>114</v>
      </c>
      <c r="N36" s="54">
        <f t="shared" si="23"/>
        <v>1143192</v>
      </c>
      <c r="O36" s="54">
        <f t="shared" si="23"/>
        <v>1110056</v>
      </c>
      <c r="P36" s="54">
        <f t="shared" si="23"/>
        <v>1105914</v>
      </c>
      <c r="Q36" s="54">
        <f t="shared" si="23"/>
        <v>1105914</v>
      </c>
      <c r="R36" s="54">
        <f t="shared" si="23"/>
        <v>1101772</v>
      </c>
      <c r="S36" s="54">
        <f t="shared" si="23"/>
        <v>1101772</v>
      </c>
      <c r="T36" s="54">
        <f t="shared" si="23"/>
        <v>1101772</v>
      </c>
      <c r="U36" s="54">
        <f t="shared" si="23"/>
        <v>1097630</v>
      </c>
      <c r="V36" s="54">
        <f t="shared" si="23"/>
        <v>1097630</v>
      </c>
      <c r="X36" t="s">
        <v>114</v>
      </c>
      <c r="Y36" s="54">
        <v>1143192</v>
      </c>
      <c r="Z36" s="54">
        <v>1110056</v>
      </c>
      <c r="AA36" s="54">
        <v>1105914</v>
      </c>
      <c r="AB36" s="54">
        <v>1105914</v>
      </c>
      <c r="AC36" s="54">
        <v>1101772</v>
      </c>
      <c r="AD36" s="54">
        <v>1101772</v>
      </c>
      <c r="AE36" s="54">
        <v>1101772</v>
      </c>
      <c r="AF36" s="54">
        <v>1097630</v>
      </c>
      <c r="AG36" s="54">
        <v>1097630</v>
      </c>
    </row>
    <row r="38" spans="2:33" x14ac:dyDescent="0.3">
      <c r="B38" t="s">
        <v>223</v>
      </c>
      <c r="C38" s="47">
        <v>0.999</v>
      </c>
      <c r="D38" s="47">
        <v>0.97</v>
      </c>
      <c r="E38" s="47">
        <v>0.96</v>
      </c>
      <c r="F38" s="47">
        <v>0.95</v>
      </c>
      <c r="G38" s="47">
        <v>0.94</v>
      </c>
      <c r="H38" s="47">
        <v>0.93</v>
      </c>
      <c r="I38" s="47">
        <v>0.92</v>
      </c>
      <c r="J38" s="47">
        <v>0.91</v>
      </c>
      <c r="K38" s="47">
        <v>0.9</v>
      </c>
    </row>
    <row r="39" spans="2:33" x14ac:dyDescent="0.3">
      <c r="B39" t="s">
        <v>111</v>
      </c>
      <c r="C39" s="54">
        <f>$D$20-(C33+C26)</f>
        <v>17175559.502417684</v>
      </c>
      <c r="D39" s="54">
        <f t="shared" ref="D39:K39" si="26">$D$20-(D33+D26)</f>
        <v>17560870.797818542</v>
      </c>
      <c r="E39" s="54">
        <f t="shared" si="26"/>
        <v>17597701.927358627</v>
      </c>
      <c r="F39" s="54">
        <f t="shared" si="26"/>
        <v>17600533.056898713</v>
      </c>
      <c r="G39" s="54">
        <f t="shared" si="26"/>
        <v>17617533.056898713</v>
      </c>
      <c r="H39" s="54">
        <f t="shared" si="26"/>
        <v>17637364.186438799</v>
      </c>
      <c r="I39" s="54">
        <f t="shared" si="26"/>
        <v>18303195.315978885</v>
      </c>
      <c r="J39" s="54">
        <f t="shared" si="26"/>
        <v>17657195.315978885</v>
      </c>
      <c r="K39" s="54">
        <f t="shared" si="26"/>
        <v>17657195.315978885</v>
      </c>
      <c r="M39" t="s">
        <v>232</v>
      </c>
      <c r="N39" s="47">
        <v>0.999</v>
      </c>
      <c r="O39" s="47">
        <v>0.97</v>
      </c>
      <c r="P39" s="47">
        <v>0.96</v>
      </c>
      <c r="Q39" s="47">
        <v>0.95</v>
      </c>
      <c r="R39" s="47">
        <v>0.94</v>
      </c>
      <c r="S39" s="47">
        <v>0.93</v>
      </c>
      <c r="T39" s="47">
        <v>0.92</v>
      </c>
      <c r="U39" s="47">
        <v>0.91</v>
      </c>
      <c r="V39" s="47">
        <v>0.9</v>
      </c>
      <c r="X39" t="s">
        <v>232</v>
      </c>
      <c r="Y39" s="47">
        <v>0.999</v>
      </c>
      <c r="Z39" s="47">
        <v>0.97</v>
      </c>
      <c r="AA39" s="47">
        <v>0.96</v>
      </c>
      <c r="AB39" s="47">
        <v>0.95</v>
      </c>
      <c r="AC39" s="47">
        <v>0.94</v>
      </c>
      <c r="AD39" s="47">
        <v>0.93</v>
      </c>
      <c r="AE39" s="47">
        <v>0.92</v>
      </c>
      <c r="AF39" s="47">
        <v>0.91</v>
      </c>
      <c r="AG39" s="47">
        <v>0.9</v>
      </c>
    </row>
    <row r="40" spans="2:33" x14ac:dyDescent="0.3">
      <c r="B40" t="s">
        <v>112</v>
      </c>
      <c r="C40" s="54">
        <f>$D$21-(C34+C27)</f>
        <v>9983052.891037941</v>
      </c>
      <c r="D40" s="54">
        <f t="shared" ref="D40:K40" si="27">$D$21-(D34+D27)</f>
        <v>10124701.927358627</v>
      </c>
      <c r="E40" s="54">
        <f t="shared" si="27"/>
        <v>10147364.186438799</v>
      </c>
      <c r="F40" s="54">
        <f t="shared" si="27"/>
        <v>10164364.186438799</v>
      </c>
      <c r="G40" s="54">
        <f t="shared" si="27"/>
        <v>10167195.315978885</v>
      </c>
      <c r="H40" s="54">
        <f t="shared" si="27"/>
        <v>10187026.44551897</v>
      </c>
      <c r="I40" s="54">
        <f t="shared" si="27"/>
        <v>10187026.44551897</v>
      </c>
      <c r="J40" s="54">
        <f t="shared" si="27"/>
        <v>10187026.44551897</v>
      </c>
      <c r="K40" s="54">
        <f t="shared" si="27"/>
        <v>10206857.575059056</v>
      </c>
      <c r="M40" t="s">
        <v>111</v>
      </c>
      <c r="N40" s="54">
        <f>N12-(N19+N26+N33)</f>
        <v>1952191.4596838932</v>
      </c>
      <c r="O40" s="54">
        <f t="shared" ref="O40:V40" si="28">O12-(O19+O26+O33)</f>
        <v>1612955.5857268958</v>
      </c>
      <c r="P40" s="54">
        <f t="shared" si="28"/>
        <v>1604482.1983311959</v>
      </c>
      <c r="Q40" s="54">
        <f t="shared" si="28"/>
        <v>1580012.8109354964</v>
      </c>
      <c r="R40" s="54">
        <f t="shared" si="28"/>
        <v>1550510.8109354964</v>
      </c>
      <c r="S40" s="54">
        <f t="shared" si="28"/>
        <v>1546539.4235397964</v>
      </c>
      <c r="T40" s="54">
        <f t="shared" si="28"/>
        <v>1346492.0361440969</v>
      </c>
      <c r="U40" s="54">
        <f t="shared" si="28"/>
        <v>1517568.0361440969</v>
      </c>
      <c r="V40" s="54">
        <f t="shared" si="28"/>
        <v>1492568.0361440969</v>
      </c>
      <c r="X40" t="s">
        <v>111</v>
      </c>
      <c r="Y40" s="54">
        <f>Y12-(Y19+Y26+Y33)</f>
        <v>6205922.4219523203</v>
      </c>
      <c r="Z40" s="54">
        <f t="shared" ref="Z40:AG40" si="29">Z12-(Z19+Z26+Z33)</f>
        <v>5691015.376784794</v>
      </c>
      <c r="AA40" s="54">
        <f t="shared" si="29"/>
        <v>5665810.4722680422</v>
      </c>
      <c r="AB40" s="54">
        <f t="shared" si="29"/>
        <v>5641321.5677512893</v>
      </c>
      <c r="AC40" s="54">
        <f t="shared" si="29"/>
        <v>5603463.5677512893</v>
      </c>
      <c r="AD40" s="54">
        <f t="shared" si="29"/>
        <v>5591116.6632345365</v>
      </c>
      <c r="AE40" s="54">
        <f t="shared" si="29"/>
        <v>5065165.7587177847</v>
      </c>
      <c r="AF40" s="54">
        <f t="shared" si="29"/>
        <v>5553769.7587177847</v>
      </c>
      <c r="AG40" s="54">
        <f t="shared" si="29"/>
        <v>5528769.7587177847</v>
      </c>
    </row>
    <row r="41" spans="2:33" x14ac:dyDescent="0.3">
      <c r="B41" t="s">
        <v>113</v>
      </c>
      <c r="C41" s="54">
        <f>$D$22-(C35+C28)</f>
        <v>8694923.6888564825</v>
      </c>
      <c r="D41" s="54">
        <f t="shared" ref="D41:K41" si="30">$D$22-(D35+D28)</f>
        <v>8975390.6319577694</v>
      </c>
      <c r="E41" s="54">
        <f t="shared" si="30"/>
        <v>9015052.891037941</v>
      </c>
      <c r="F41" s="54">
        <f t="shared" si="30"/>
        <v>9032052.891037941</v>
      </c>
      <c r="G41" s="54">
        <f t="shared" si="30"/>
        <v>9051884.0205780268</v>
      </c>
      <c r="H41" s="54">
        <f t="shared" si="30"/>
        <v>9071715.1501181126</v>
      </c>
      <c r="I41" s="54">
        <f t="shared" si="30"/>
        <v>9088715.1501181126</v>
      </c>
      <c r="J41" s="54">
        <f t="shared" si="30"/>
        <v>9091546.2796581984</v>
      </c>
      <c r="K41" s="54">
        <f t="shared" si="30"/>
        <v>9108546.2796581984</v>
      </c>
      <c r="M41" t="s">
        <v>112</v>
      </c>
      <c r="N41" s="54">
        <f t="shared" ref="N41:V43" si="31">N13-(N20+N27+N34)</f>
        <v>1076849.297496794</v>
      </c>
      <c r="O41" s="54">
        <f t="shared" si="31"/>
        <v>874580.19833119609</v>
      </c>
      <c r="P41" s="54">
        <f t="shared" si="31"/>
        <v>846139.42353979661</v>
      </c>
      <c r="Q41" s="54">
        <f t="shared" si="31"/>
        <v>841637.42353979661</v>
      </c>
      <c r="R41" s="54">
        <f t="shared" si="31"/>
        <v>842168.03614409687</v>
      </c>
      <c r="S41" s="54">
        <f t="shared" si="31"/>
        <v>813196.6487483969</v>
      </c>
      <c r="T41" s="54">
        <f t="shared" si="31"/>
        <v>813196.6487483969</v>
      </c>
      <c r="U41" s="54">
        <f t="shared" si="31"/>
        <v>813196.6487483969</v>
      </c>
      <c r="V41" s="54">
        <f t="shared" si="31"/>
        <v>809225.26135269739</v>
      </c>
      <c r="X41" t="s">
        <v>112</v>
      </c>
      <c r="Y41" s="54">
        <f t="shared" ref="Y41:AG43" si="32">Y13-(Y20+Y27+Y34)</f>
        <v>3517269.7084020628</v>
      </c>
      <c r="Z41" s="54">
        <f t="shared" si="32"/>
        <v>3256352.4722680422</v>
      </c>
      <c r="AA41" s="54">
        <f t="shared" si="32"/>
        <v>3219516.6632345365</v>
      </c>
      <c r="AB41" s="54">
        <f t="shared" si="32"/>
        <v>3206658.6632345365</v>
      </c>
      <c r="AC41" s="54">
        <f t="shared" si="32"/>
        <v>3207169.7587177842</v>
      </c>
      <c r="AD41" s="54">
        <f t="shared" si="32"/>
        <v>3169822.8542010314</v>
      </c>
      <c r="AE41" s="54">
        <f t="shared" si="32"/>
        <v>3169822.8542010314</v>
      </c>
      <c r="AF41" s="54">
        <f t="shared" si="32"/>
        <v>3169822.8542010314</v>
      </c>
      <c r="AG41" s="54">
        <f t="shared" si="32"/>
        <v>3157475.949684279</v>
      </c>
    </row>
    <row r="42" spans="2:33" x14ac:dyDescent="0.3">
      <c r="B42" t="s">
        <v>114</v>
      </c>
      <c r="C42" s="54">
        <f>$D$23-(C36+C29)</f>
        <v>9287701.9273586273</v>
      </c>
      <c r="D42" s="54">
        <f t="shared" ref="D42:K42" si="33">$D$23-(D36+D29)</f>
        <v>9437857.5750590563</v>
      </c>
      <c r="E42" s="54">
        <f t="shared" si="33"/>
        <v>9457688.7045991421</v>
      </c>
      <c r="F42" s="54">
        <f t="shared" si="33"/>
        <v>9457688.7045991421</v>
      </c>
      <c r="G42" s="54">
        <f t="shared" si="33"/>
        <v>9477519.8341392279</v>
      </c>
      <c r="H42" s="54">
        <f t="shared" si="33"/>
        <v>9477519.8341392279</v>
      </c>
      <c r="I42" s="54">
        <f t="shared" si="33"/>
        <v>9480350.9636793137</v>
      </c>
      <c r="J42" s="54">
        <f t="shared" si="33"/>
        <v>9497350.9636793137</v>
      </c>
      <c r="K42" s="54">
        <f t="shared" si="33"/>
        <v>9497350.9636793137</v>
      </c>
      <c r="M42" t="s">
        <v>113</v>
      </c>
      <c r="N42" s="54">
        <f t="shared" si="31"/>
        <v>1165338.8832236899</v>
      </c>
      <c r="O42" s="54">
        <f t="shared" si="31"/>
        <v>935270.07228819351</v>
      </c>
      <c r="P42" s="54">
        <f t="shared" si="31"/>
        <v>927327.29749679402</v>
      </c>
      <c r="Q42" s="54">
        <f t="shared" si="31"/>
        <v>897825.29749679402</v>
      </c>
      <c r="R42" s="54">
        <f t="shared" si="31"/>
        <v>893853.91010109428</v>
      </c>
      <c r="S42" s="54">
        <f t="shared" si="31"/>
        <v>889882.52270539454</v>
      </c>
      <c r="T42" s="54">
        <f t="shared" si="31"/>
        <v>885380.52270539454</v>
      </c>
      <c r="U42" s="54">
        <f t="shared" si="31"/>
        <v>885911.1353096948</v>
      </c>
      <c r="V42" s="54">
        <f t="shared" si="31"/>
        <v>881409.1353096948</v>
      </c>
      <c r="X42" t="s">
        <v>113</v>
      </c>
      <c r="Y42" s="54">
        <f t="shared" si="32"/>
        <v>3647871.0851868577</v>
      </c>
      <c r="Z42" s="54">
        <f t="shared" si="32"/>
        <v>3300525.5174355684</v>
      </c>
      <c r="AA42" s="54">
        <f t="shared" si="32"/>
        <v>3275831.7084020628</v>
      </c>
      <c r="AB42" s="54">
        <f t="shared" si="32"/>
        <v>3237973.7084020628</v>
      </c>
      <c r="AC42" s="54">
        <f t="shared" si="32"/>
        <v>3225626.80388531</v>
      </c>
      <c r="AD42" s="54">
        <f t="shared" si="32"/>
        <v>3213279.8993685576</v>
      </c>
      <c r="AE42" s="54">
        <f t="shared" si="32"/>
        <v>3200421.8993685576</v>
      </c>
      <c r="AF42" s="54">
        <f t="shared" si="32"/>
        <v>3200932.9948518053</v>
      </c>
      <c r="AG42" s="54">
        <f t="shared" si="32"/>
        <v>3188074.9948518053</v>
      </c>
    </row>
    <row r="43" spans="2:33" x14ac:dyDescent="0.3">
      <c r="M43" t="s">
        <v>114</v>
      </c>
      <c r="N43" s="54">
        <f t="shared" si="31"/>
        <v>884062.19833119609</v>
      </c>
      <c r="O43" s="54">
        <f t="shared" si="31"/>
        <v>725699.26135269739</v>
      </c>
      <c r="P43" s="54">
        <f t="shared" si="31"/>
        <v>721727.87395699741</v>
      </c>
      <c r="Q43" s="54">
        <f t="shared" si="31"/>
        <v>696727.87395699741</v>
      </c>
      <c r="R43" s="54">
        <f t="shared" si="31"/>
        <v>692756.4865612979</v>
      </c>
      <c r="S43" s="54">
        <f t="shared" si="31"/>
        <v>567756.4865612979</v>
      </c>
      <c r="T43" s="54">
        <f t="shared" si="31"/>
        <v>568287.09916559793</v>
      </c>
      <c r="U43" s="54">
        <f t="shared" si="31"/>
        <v>563785.09916559793</v>
      </c>
      <c r="V43" s="54">
        <f t="shared" si="31"/>
        <v>563785.09916559793</v>
      </c>
      <c r="X43" t="s">
        <v>114</v>
      </c>
      <c r="Y43" s="54">
        <f t="shared" si="32"/>
        <v>3190630.4722680422</v>
      </c>
      <c r="Z43" s="54">
        <f t="shared" si="32"/>
        <v>2965321.949684279</v>
      </c>
      <c r="AA43" s="54">
        <f t="shared" si="32"/>
        <v>2952975.0451675262</v>
      </c>
      <c r="AB43" s="54">
        <f t="shared" si="32"/>
        <v>2927975.0451675262</v>
      </c>
      <c r="AC43" s="54">
        <f t="shared" si="32"/>
        <v>2915628.1406507734</v>
      </c>
      <c r="AD43" s="54">
        <f t="shared" si="32"/>
        <v>2790628.1406507734</v>
      </c>
      <c r="AE43" s="54">
        <f t="shared" si="32"/>
        <v>2791139.2361340211</v>
      </c>
      <c r="AF43" s="54">
        <f t="shared" si="32"/>
        <v>2778281.2361340211</v>
      </c>
      <c r="AG43" s="54">
        <f t="shared" si="32"/>
        <v>2778281.2361340211</v>
      </c>
    </row>
    <row r="44" spans="2:33" x14ac:dyDescent="0.3">
      <c r="B44" t="s">
        <v>225</v>
      </c>
      <c r="N44" s="47"/>
      <c r="O44" s="47"/>
      <c r="P44" s="47"/>
      <c r="Q44" s="47"/>
      <c r="R44" s="47"/>
      <c r="S44" s="47"/>
      <c r="T44" s="47"/>
      <c r="U44" s="47"/>
      <c r="V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2:33" x14ac:dyDescent="0.3">
      <c r="B45" t="s">
        <v>111</v>
      </c>
      <c r="C45">
        <v>592</v>
      </c>
      <c r="D45" s="35">
        <f>C45*$Z$2</f>
        <v>10064000</v>
      </c>
      <c r="N45" s="55"/>
      <c r="O45" s="55"/>
      <c r="P45" s="55"/>
      <c r="Q45" s="55"/>
      <c r="R45" s="55"/>
      <c r="S45" s="55"/>
      <c r="T45" s="55"/>
      <c r="U45" s="55"/>
      <c r="V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2:33" x14ac:dyDescent="0.3">
      <c r="B46" t="s">
        <v>112</v>
      </c>
      <c r="C46">
        <v>587</v>
      </c>
      <c r="D46" s="35">
        <f t="shared" ref="D46:D48" si="34">C46*$Z$2</f>
        <v>9979000</v>
      </c>
      <c r="M46" t="s">
        <v>232</v>
      </c>
      <c r="N46" s="47">
        <v>0.999</v>
      </c>
      <c r="O46" s="47">
        <v>0.97</v>
      </c>
      <c r="P46" s="47">
        <v>0.96</v>
      </c>
      <c r="Q46" s="47">
        <v>0.95</v>
      </c>
      <c r="R46" s="47">
        <v>0.94</v>
      </c>
      <c r="S46" s="47">
        <v>0.93</v>
      </c>
      <c r="T46" s="47">
        <v>0.92</v>
      </c>
      <c r="U46" s="47">
        <v>0.91</v>
      </c>
      <c r="V46" s="47">
        <v>0.9</v>
      </c>
      <c r="W46" t="s">
        <v>232</v>
      </c>
      <c r="X46" t="s">
        <v>266</v>
      </c>
      <c r="Y46" s="47">
        <v>0.999</v>
      </c>
      <c r="Z46" s="47">
        <v>0.97</v>
      </c>
      <c r="AA46" s="47">
        <v>0.96</v>
      </c>
      <c r="AB46" s="47">
        <v>0.95</v>
      </c>
      <c r="AC46" s="47">
        <v>0.94</v>
      </c>
      <c r="AD46" s="47">
        <v>0.93</v>
      </c>
      <c r="AE46" s="47">
        <v>0.92</v>
      </c>
      <c r="AF46" s="47">
        <v>0.91</v>
      </c>
      <c r="AG46" s="47">
        <v>0.9</v>
      </c>
    </row>
    <row r="47" spans="2:33" x14ac:dyDescent="0.3">
      <c r="B47" t="s">
        <v>113</v>
      </c>
      <c r="C47">
        <v>346</v>
      </c>
      <c r="D47" s="35">
        <f t="shared" si="34"/>
        <v>5882000</v>
      </c>
      <c r="M47" t="s">
        <v>111</v>
      </c>
      <c r="N47" s="55">
        <f>N40/N12</f>
        <v>0.44370044876714587</v>
      </c>
      <c r="O47" s="55">
        <f t="shared" ref="O47:V47" si="35">O40/O12</f>
        <v>0.38237353725101081</v>
      </c>
      <c r="P47" s="55">
        <f t="shared" si="35"/>
        <v>0.38193009026723163</v>
      </c>
      <c r="Q47" s="55">
        <f t="shared" si="35"/>
        <v>0.37610541028851724</v>
      </c>
      <c r="R47" s="55">
        <f t="shared" si="35"/>
        <v>0.36984376528036761</v>
      </c>
      <c r="S47" s="55">
        <f t="shared" si="35"/>
        <v>0.3696586519526745</v>
      </c>
      <c r="T47" s="55">
        <f t="shared" si="35"/>
        <v>0.35004914395231529</v>
      </c>
      <c r="U47" s="55">
        <f t="shared" si="35"/>
        <v>0.36348482273851845</v>
      </c>
      <c r="V47" s="55">
        <f t="shared" si="35"/>
        <v>0.35749687336686992</v>
      </c>
      <c r="W47" t="s">
        <v>111</v>
      </c>
      <c r="X47" s="20">
        <v>0.52056855800171309</v>
      </c>
      <c r="Y47" s="20">
        <f>(Y12-(Y19+Y26+Y33))/Y12</f>
        <v>0.71719893932189072</v>
      </c>
      <c r="Z47" s="20">
        <f t="shared" ref="Z47:AG47" si="36">(Z12-(Z19+Z26+Z33))/Z12</f>
        <v>0.68599510327685564</v>
      </c>
      <c r="AA47" s="20">
        <f t="shared" si="36"/>
        <v>0.68576742583733263</v>
      </c>
      <c r="AB47" s="20">
        <f t="shared" si="36"/>
        <v>0.68280338510666783</v>
      </c>
      <c r="AC47" s="20">
        <f t="shared" si="36"/>
        <v>0.67961959584612364</v>
      </c>
      <c r="AD47" s="20">
        <f t="shared" si="36"/>
        <v>0.67952317248839778</v>
      </c>
      <c r="AE47" s="20">
        <f t="shared" si="36"/>
        <v>0.66955264490651478</v>
      </c>
      <c r="AF47" s="20">
        <f t="shared" si="36"/>
        <v>0.67638165372278469</v>
      </c>
      <c r="AG47" s="20">
        <f t="shared" si="36"/>
        <v>0.67333695758345935</v>
      </c>
    </row>
    <row r="48" spans="2:33" x14ac:dyDescent="0.3">
      <c r="B48" t="s">
        <v>114</v>
      </c>
      <c r="C48">
        <v>255</v>
      </c>
      <c r="D48" s="35">
        <f t="shared" si="34"/>
        <v>4335000</v>
      </c>
      <c r="M48" t="s">
        <v>112</v>
      </c>
      <c r="N48" s="55">
        <f t="shared" ref="N48:V50" si="37">N41/N13</f>
        <v>0.42663582368354092</v>
      </c>
      <c r="O48" s="55">
        <f t="shared" si="37"/>
        <v>0.3550095384411035</v>
      </c>
      <c r="P48" s="55">
        <f t="shared" si="37"/>
        <v>0.34467424426118115</v>
      </c>
      <c r="Q48" s="55">
        <f t="shared" si="37"/>
        <v>0.3440518080474933</v>
      </c>
      <c r="R48" s="55">
        <f t="shared" si="37"/>
        <v>0.34426871644626017</v>
      </c>
      <c r="S48" s="55">
        <f t="shared" si="37"/>
        <v>0.33360435670887068</v>
      </c>
      <c r="T48" s="55">
        <f t="shared" si="37"/>
        <v>0.33360435670887068</v>
      </c>
      <c r="U48" s="55">
        <f t="shared" si="37"/>
        <v>0.33360435670887068</v>
      </c>
      <c r="V48" s="55">
        <f t="shared" si="37"/>
        <v>0.3331565479573585</v>
      </c>
      <c r="W48" t="s">
        <v>112</v>
      </c>
      <c r="X48" s="20">
        <v>0.52056855800171309</v>
      </c>
      <c r="Y48" s="20">
        <f t="shared" ref="Y48:AG50" si="38">(Y13-(Y20+Y27+Y34))/Y13</f>
        <v>0.70855554157978706</v>
      </c>
      <c r="Z48" s="20">
        <f t="shared" si="38"/>
        <v>0.67210577342993649</v>
      </c>
      <c r="AA48" s="20">
        <f t="shared" si="38"/>
        <v>0.66684272229381447</v>
      </c>
      <c r="AB48" s="20">
        <f t="shared" si="38"/>
        <v>0.66652643176772741</v>
      </c>
      <c r="AC48" s="20">
        <f t="shared" si="38"/>
        <v>0.66663266653872044</v>
      </c>
      <c r="AD48" s="20">
        <f t="shared" si="38"/>
        <v>0.66120626912829195</v>
      </c>
      <c r="AE48" s="20">
        <f t="shared" si="38"/>
        <v>0.66120626912829195</v>
      </c>
      <c r="AF48" s="20">
        <f t="shared" si="38"/>
        <v>0.66120626912829195</v>
      </c>
      <c r="AG48" s="20">
        <f t="shared" si="38"/>
        <v>0.66097465976225223</v>
      </c>
    </row>
    <row r="49" spans="1:34" x14ac:dyDescent="0.3">
      <c r="M49" t="s">
        <v>113</v>
      </c>
      <c r="N49" s="55">
        <f t="shared" si="37"/>
        <v>0.45392178893036872</v>
      </c>
      <c r="O49" s="55">
        <f t="shared" si="37"/>
        <v>0.38232777011043567</v>
      </c>
      <c r="P49" s="55">
        <f t="shared" si="37"/>
        <v>0.38177893846792049</v>
      </c>
      <c r="Q49" s="55">
        <f t="shared" si="37"/>
        <v>0.37095313739373059</v>
      </c>
      <c r="R49" s="55">
        <f t="shared" si="37"/>
        <v>0.37063598514107793</v>
      </c>
      <c r="S49" s="55">
        <f t="shared" si="37"/>
        <v>0.37031655121754292</v>
      </c>
      <c r="T49" s="55">
        <f t="shared" si="37"/>
        <v>0.36977320413625298</v>
      </c>
      <c r="U49" s="55">
        <f t="shared" si="37"/>
        <v>0.36999481091188846</v>
      </c>
      <c r="V49" s="55">
        <f t="shared" si="37"/>
        <v>0.3694483294560082</v>
      </c>
      <c r="W49" t="s">
        <v>113</v>
      </c>
      <c r="X49" s="20">
        <v>0.52056855800171309</v>
      </c>
      <c r="Y49" s="20">
        <f t="shared" si="38"/>
        <v>0.72249377801284564</v>
      </c>
      <c r="Z49" s="20">
        <f t="shared" si="38"/>
        <v>0.68603731395459744</v>
      </c>
      <c r="AA49" s="20">
        <f t="shared" si="38"/>
        <v>0.6857508286376518</v>
      </c>
      <c r="AB49" s="20">
        <f t="shared" si="38"/>
        <v>0.68024657739539129</v>
      </c>
      <c r="AC49" s="20">
        <f t="shared" si="38"/>
        <v>0.6800815525796563</v>
      </c>
      <c r="AD49" s="20">
        <f t="shared" si="38"/>
        <v>0.67991534053503122</v>
      </c>
      <c r="AE49" s="20">
        <f t="shared" si="38"/>
        <v>0.6796393925182751</v>
      </c>
      <c r="AF49" s="20">
        <f t="shared" si="38"/>
        <v>0.67974792840344134</v>
      </c>
      <c r="AG49" s="20">
        <f t="shared" si="38"/>
        <v>0.67947037400933619</v>
      </c>
    </row>
    <row r="50" spans="1:34" x14ac:dyDescent="0.3">
      <c r="B50" t="s">
        <v>226</v>
      </c>
      <c r="M50" t="s">
        <v>114</v>
      </c>
      <c r="N50" s="55">
        <f t="shared" si="37"/>
        <v>0.37056037794968616</v>
      </c>
      <c r="O50" s="55">
        <f t="shared" si="37"/>
        <v>0.31326157620880041</v>
      </c>
      <c r="P50" s="55">
        <f t="shared" si="37"/>
        <v>0.31271409665945565</v>
      </c>
      <c r="Q50" s="55">
        <f t="shared" si="37"/>
        <v>0.30188196352647351</v>
      </c>
      <c r="R50" s="55">
        <f t="shared" si="37"/>
        <v>0.30128964528452867</v>
      </c>
      <c r="S50" s="55">
        <f t="shared" si="37"/>
        <v>0.24692536809456161</v>
      </c>
      <c r="T50" s="55">
        <f t="shared" si="37"/>
        <v>0.24715613906016687</v>
      </c>
      <c r="U50" s="55">
        <f t="shared" si="37"/>
        <v>0.24612343131045111</v>
      </c>
      <c r="V50" s="55">
        <f t="shared" si="37"/>
        <v>0.24612343131045111</v>
      </c>
      <c r="W50" t="s">
        <v>114</v>
      </c>
      <c r="X50" s="20">
        <v>0.52056855800171309</v>
      </c>
      <c r="Y50" s="20">
        <f t="shared" si="38"/>
        <v>0.68001501966497058</v>
      </c>
      <c r="Z50" s="20">
        <f t="shared" si="38"/>
        <v>0.6508608318007636</v>
      </c>
      <c r="AA50" s="20">
        <f t="shared" si="38"/>
        <v>0.65057833116711306</v>
      </c>
      <c r="AB50" s="20">
        <f t="shared" si="38"/>
        <v>0.64507051006114258</v>
      </c>
      <c r="AC50" s="20">
        <f t="shared" si="38"/>
        <v>0.64476517926819399</v>
      </c>
      <c r="AD50" s="20">
        <f t="shared" si="38"/>
        <v>0.61712254326642491</v>
      </c>
      <c r="AE50" s="20">
        <f t="shared" si="38"/>
        <v>0.61723556747766939</v>
      </c>
      <c r="AF50" s="20">
        <f t="shared" si="38"/>
        <v>0.61671059625616453</v>
      </c>
      <c r="AG50" s="20">
        <f t="shared" si="38"/>
        <v>0.61671059625616453</v>
      </c>
    </row>
    <row r="51" spans="1:34" x14ac:dyDescent="0.3">
      <c r="B51" t="s">
        <v>111</v>
      </c>
      <c r="C51" s="35">
        <f>F20*C2</f>
        <v>15.500754495492497</v>
      </c>
      <c r="D51" s="35">
        <f>(C51*$Z$2)*1.3</f>
        <v>342566.67435038416</v>
      </c>
      <c r="W51" t="s">
        <v>268</v>
      </c>
      <c r="X51" s="59">
        <f>AVERAGE(X47:X50)</f>
        <v>0.52056855800171309</v>
      </c>
      <c r="Y51" s="59">
        <f t="shared" ref="Y51:AG51" si="39">AVERAGE(Y47:Y50)</f>
        <v>0.70706581964487347</v>
      </c>
      <c r="Z51" s="59">
        <f t="shared" si="39"/>
        <v>0.67374975561553829</v>
      </c>
      <c r="AA51" s="59">
        <f t="shared" si="39"/>
        <v>0.67223482698397807</v>
      </c>
      <c r="AB51" s="59">
        <f t="shared" si="39"/>
        <v>0.66866172608273233</v>
      </c>
      <c r="AC51" s="59">
        <f t="shared" si="39"/>
        <v>0.66777474855817365</v>
      </c>
      <c r="AD51" s="59">
        <f t="shared" si="39"/>
        <v>0.65944183135453649</v>
      </c>
      <c r="AE51" s="59">
        <f t="shared" si="39"/>
        <v>0.6569084685076878</v>
      </c>
      <c r="AF51" s="59">
        <f t="shared" si="39"/>
        <v>0.6585116118776706</v>
      </c>
      <c r="AG51" s="59">
        <f t="shared" si="39"/>
        <v>0.6576231469028031</v>
      </c>
    </row>
    <row r="52" spans="1:34" x14ac:dyDescent="0.3">
      <c r="B52" t="s">
        <v>112</v>
      </c>
      <c r="C52" s="35">
        <f>F21*C2</f>
        <v>40.225098442848299</v>
      </c>
      <c r="D52" s="35">
        <f t="shared" ref="D52:D54" si="40">(C52*$Z$2)*1.3</f>
        <v>888974.67558694747</v>
      </c>
    </row>
    <row r="53" spans="1:34" x14ac:dyDescent="0.3">
      <c r="B53" t="s">
        <v>113</v>
      </c>
      <c r="C53" s="35">
        <f>F22*C2</f>
        <v>12.041908451043758</v>
      </c>
      <c r="D53" s="35">
        <f t="shared" si="40"/>
        <v>266126.17676806706</v>
      </c>
      <c r="X53" t="s">
        <v>246</v>
      </c>
      <c r="Y53" s="47">
        <v>0.999</v>
      </c>
      <c r="Z53" s="47">
        <v>0.97</v>
      </c>
      <c r="AA53" s="47">
        <v>0.96</v>
      </c>
      <c r="AB53" s="47">
        <v>0.95</v>
      </c>
      <c r="AC53" s="47">
        <v>0.94</v>
      </c>
      <c r="AD53" s="47">
        <v>0.93</v>
      </c>
      <c r="AE53" s="47">
        <v>0.92</v>
      </c>
      <c r="AF53" s="47">
        <v>0.91</v>
      </c>
      <c r="AG53" s="47">
        <v>0.9</v>
      </c>
    </row>
    <row r="54" spans="1:34" x14ac:dyDescent="0.3">
      <c r="B54" t="s">
        <v>114</v>
      </c>
      <c r="C54" s="35">
        <f>F23*C2</f>
        <v>0</v>
      </c>
      <c r="D54" s="35">
        <f t="shared" si="40"/>
        <v>0</v>
      </c>
      <c r="X54" t="s">
        <v>239</v>
      </c>
      <c r="Y54" s="24">
        <f>SUM(C64,Y47)</f>
        <v>1.3802199585234998</v>
      </c>
      <c r="Z54" s="24">
        <f t="shared" ref="Z54:AG54" si="41">SUM(D64,Z47)</f>
        <v>1.3638901350397794</v>
      </c>
      <c r="AA54" s="24">
        <f t="shared" si="41"/>
        <v>1.3650842344595533</v>
      </c>
      <c r="AB54" s="24">
        <f t="shared" si="41"/>
        <v>1.3622294826514936</v>
      </c>
      <c r="AC54" s="24">
        <f t="shared" si="41"/>
        <v>1.3597019373592953</v>
      </c>
      <c r="AD54" s="24">
        <f t="shared" si="41"/>
        <v>1.3603710468925205</v>
      </c>
      <c r="AE54" s="24">
        <f t="shared" si="41"/>
        <v>1.3761033229987318</v>
      </c>
      <c r="AF54" s="24">
        <f t="shared" si="41"/>
        <v>1.3579950610178584</v>
      </c>
      <c r="AG54" s="24">
        <f t="shared" si="41"/>
        <v>1.354950364878533</v>
      </c>
    </row>
    <row r="55" spans="1:34" x14ac:dyDescent="0.3">
      <c r="X55" t="s">
        <v>240</v>
      </c>
      <c r="Y55" s="24">
        <f t="shared" ref="Y55:AG55" si="42">SUM(C65,Y48)</f>
        <v>1.3734275289949014</v>
      </c>
      <c r="Z55" s="24">
        <f t="shared" si="42"/>
        <v>1.3464115960978438</v>
      </c>
      <c r="AA55" s="24">
        <f t="shared" si="42"/>
        <v>1.3426578529257691</v>
      </c>
      <c r="AB55" s="24">
        <f t="shared" si="42"/>
        <v>1.3434737635318832</v>
      </c>
      <c r="AC55" s="24">
        <f t="shared" si="42"/>
        <v>1.3437685517187994</v>
      </c>
      <c r="AD55" s="24">
        <f t="shared" si="42"/>
        <v>1.3396629088564951</v>
      </c>
      <c r="AE55" s="24">
        <f t="shared" si="42"/>
        <v>1.3396629088564951</v>
      </c>
      <c r="AF55" s="24">
        <f t="shared" si="42"/>
        <v>1.3396629088564951</v>
      </c>
      <c r="AG55" s="24">
        <f t="shared" si="42"/>
        <v>1.3407520540385796</v>
      </c>
    </row>
    <row r="56" spans="1:34" x14ac:dyDescent="0.3">
      <c r="B56" t="s">
        <v>227</v>
      </c>
      <c r="X56" t="s">
        <v>242</v>
      </c>
      <c r="Y56" s="24">
        <f t="shared" ref="Y56:AG56" si="43">SUM(C66,Y49)</f>
        <v>1.3498331495032123</v>
      </c>
      <c r="Z56" s="24">
        <f t="shared" si="43"/>
        <v>1.3336123956254322</v>
      </c>
      <c r="AA56" s="24">
        <f t="shared" si="43"/>
        <v>1.3361875451627556</v>
      </c>
      <c r="AB56" s="24">
        <f t="shared" si="43"/>
        <v>1.3319098451470466</v>
      </c>
      <c r="AC56" s="24">
        <f t="shared" si="43"/>
        <v>1.3331756377584463</v>
      </c>
      <c r="AD56" s="24">
        <f t="shared" si="43"/>
        <v>1.3344402431409557</v>
      </c>
      <c r="AE56" s="24">
        <f t="shared" si="43"/>
        <v>1.3353908463507507</v>
      </c>
      <c r="AF56" s="24">
        <f t="shared" si="43"/>
        <v>1.3357036484365004</v>
      </c>
      <c r="AG56" s="24">
        <f t="shared" si="43"/>
        <v>1.3366526452689464</v>
      </c>
    </row>
    <row r="57" spans="1:34" x14ac:dyDescent="0.3">
      <c r="B57" t="s">
        <v>111</v>
      </c>
      <c r="C57" s="54">
        <f>D20-(D45+D51)</f>
        <v>15498433.325649615</v>
      </c>
      <c r="D57" s="35">
        <v>25905000</v>
      </c>
      <c r="E57" s="20">
        <f>C57/D57</f>
        <v>0.59827961110401917</v>
      </c>
      <c r="X57" t="s">
        <v>241</v>
      </c>
      <c r="Y57" s="24">
        <f t="shared" ref="Y57:AG57" si="44">SUM(C67,Y50)</f>
        <v>1.3422397560185269</v>
      </c>
      <c r="Z57" s="24">
        <f t="shared" si="44"/>
        <v>1.3237918531953488</v>
      </c>
      <c r="AA57" s="24">
        <f t="shared" si="44"/>
        <v>1.3249233368426312</v>
      </c>
      <c r="AB57" s="24">
        <f t="shared" si="44"/>
        <v>1.3194155157366607</v>
      </c>
      <c r="AC57" s="24">
        <f t="shared" si="44"/>
        <v>1.3205241692246452</v>
      </c>
      <c r="AD57" s="24">
        <f t="shared" si="44"/>
        <v>1.292881533222876</v>
      </c>
      <c r="AE57" s="24">
        <f t="shared" si="44"/>
        <v>1.2931964205029325</v>
      </c>
      <c r="AF57" s="24">
        <f t="shared" si="44"/>
        <v>1.2938835704935487</v>
      </c>
      <c r="AG57" s="24">
        <f t="shared" si="44"/>
        <v>1.2938835704935487</v>
      </c>
    </row>
    <row r="58" spans="1:34" x14ac:dyDescent="0.3">
      <c r="B58" t="s">
        <v>112</v>
      </c>
      <c r="C58" s="54">
        <f>D21-(D46+D52)</f>
        <v>4147025.3244130518</v>
      </c>
      <c r="D58" s="35">
        <v>15015000</v>
      </c>
      <c r="E58" s="20">
        <f>C58/D58</f>
        <v>0.27619216279807207</v>
      </c>
      <c r="Y58" s="24">
        <f>SUM(Y54:Y57)</f>
        <v>5.4457203930401406</v>
      </c>
      <c r="Z58" s="24">
        <f t="shared" ref="Z58:AG58" si="45">SUM(Z54:Z57)</f>
        <v>5.3677059799584041</v>
      </c>
      <c r="AA58" s="24">
        <f t="shared" si="45"/>
        <v>5.3688529693907094</v>
      </c>
      <c r="AB58" s="24">
        <f t="shared" si="45"/>
        <v>5.3570286070670834</v>
      </c>
      <c r="AC58" s="24">
        <f t="shared" si="45"/>
        <v>5.3571702960611862</v>
      </c>
      <c r="AD58" s="24">
        <f t="shared" si="45"/>
        <v>5.3273557321128466</v>
      </c>
      <c r="AE58" s="24">
        <f t="shared" si="45"/>
        <v>5.3443534987089105</v>
      </c>
      <c r="AF58" s="24">
        <f t="shared" si="45"/>
        <v>5.3272451888044028</v>
      </c>
      <c r="AG58" s="24">
        <f t="shared" si="45"/>
        <v>5.3262386346796076</v>
      </c>
      <c r="AH58" s="24">
        <f>SUM(Y58:AG58)</f>
        <v>48.221671299823292</v>
      </c>
    </row>
    <row r="59" spans="1:34" x14ac:dyDescent="0.3">
      <c r="B59" t="s">
        <v>113</v>
      </c>
      <c r="C59" s="54">
        <f>D22-(D47+D53)</f>
        <v>7711873.8232319327</v>
      </c>
      <c r="D59" s="35">
        <v>13860000</v>
      </c>
      <c r="E59" s="20">
        <f>C59/D59</f>
        <v>0.55641225275843675</v>
      </c>
    </row>
    <row r="60" spans="1:34" x14ac:dyDescent="0.3">
      <c r="B60" t="s">
        <v>114</v>
      </c>
      <c r="C60" s="54">
        <f>D23-(D48+D54)</f>
        <v>9690000</v>
      </c>
      <c r="D60" s="35">
        <v>14025000</v>
      </c>
      <c r="E60" s="20">
        <f>C60/D60</f>
        <v>0.69090909090909092</v>
      </c>
    </row>
    <row r="63" spans="1:34" x14ac:dyDescent="0.3">
      <c r="A63" t="s">
        <v>230</v>
      </c>
      <c r="B63" t="s">
        <v>265</v>
      </c>
      <c r="C63" s="47">
        <v>0.999</v>
      </c>
      <c r="D63" s="47">
        <v>0.97</v>
      </c>
      <c r="E63" s="47">
        <v>0.96</v>
      </c>
      <c r="F63" s="47">
        <v>0.95</v>
      </c>
      <c r="G63" s="47">
        <v>0.94</v>
      </c>
      <c r="H63" s="47">
        <v>0.93</v>
      </c>
      <c r="I63" s="47">
        <v>0.92</v>
      </c>
      <c r="J63" s="47">
        <v>0.91</v>
      </c>
      <c r="K63" s="47">
        <v>0.9</v>
      </c>
    </row>
    <row r="64" spans="1:34" x14ac:dyDescent="0.3">
      <c r="A64" t="s">
        <v>106</v>
      </c>
      <c r="B64" s="20">
        <v>0.79573699755194949</v>
      </c>
      <c r="C64" s="20">
        <f>C39/$D$20</f>
        <v>0.66302101920160905</v>
      </c>
      <c r="D64" s="20">
        <f t="shared" ref="D64:K64" si="46">D39/$D$20</f>
        <v>0.67789503176292387</v>
      </c>
      <c r="E64" s="20">
        <f t="shared" si="46"/>
        <v>0.67931680862222066</v>
      </c>
      <c r="F64" s="20">
        <f t="shared" si="46"/>
        <v>0.67942609754482586</v>
      </c>
      <c r="G64" s="20">
        <f t="shared" si="46"/>
        <v>0.68008234151317171</v>
      </c>
      <c r="H64" s="20">
        <f t="shared" si="46"/>
        <v>0.68084787440412275</v>
      </c>
      <c r="I64" s="20">
        <f t="shared" si="46"/>
        <v>0.70655067809221717</v>
      </c>
      <c r="J64" s="20">
        <f t="shared" si="46"/>
        <v>0.68161340729507369</v>
      </c>
      <c r="K64" s="20">
        <f t="shared" si="46"/>
        <v>0.68161340729507369</v>
      </c>
    </row>
    <row r="65" spans="1:11" x14ac:dyDescent="0.3">
      <c r="A65" t="s">
        <v>107</v>
      </c>
      <c r="B65" s="20">
        <v>0.63196500324861971</v>
      </c>
      <c r="C65" s="20">
        <f>C40/$D$21</f>
        <v>0.66487198741511433</v>
      </c>
      <c r="D65" s="20">
        <f t="shared" ref="D65:K65" si="47">D40/$D$21</f>
        <v>0.67430582266790728</v>
      </c>
      <c r="E65" s="20">
        <f t="shared" si="47"/>
        <v>0.67581513063195464</v>
      </c>
      <c r="F65" s="20">
        <f t="shared" si="47"/>
        <v>0.67694733176415578</v>
      </c>
      <c r="G65" s="20">
        <f t="shared" si="47"/>
        <v>0.67713588518007894</v>
      </c>
      <c r="H65" s="20">
        <f t="shared" si="47"/>
        <v>0.67845663972820314</v>
      </c>
      <c r="I65" s="20">
        <f t="shared" si="47"/>
        <v>0.67845663972820314</v>
      </c>
      <c r="J65" s="20">
        <f t="shared" si="47"/>
        <v>0.67845663972820314</v>
      </c>
      <c r="K65" s="20">
        <f t="shared" si="47"/>
        <v>0.67977739427632744</v>
      </c>
    </row>
    <row r="66" spans="1:11" x14ac:dyDescent="0.3">
      <c r="A66" t="s">
        <v>108</v>
      </c>
      <c r="B66" s="20">
        <v>0.77444867722611344</v>
      </c>
      <c r="C66" s="20">
        <f>C41/$D$22</f>
        <v>0.62733937149036667</v>
      </c>
      <c r="D66" s="20">
        <f t="shared" ref="D66:K66" si="48">D41/$D$22</f>
        <v>0.64757508167083477</v>
      </c>
      <c r="E66" s="20">
        <f t="shared" si="48"/>
        <v>0.65043671652510393</v>
      </c>
      <c r="F66" s="20">
        <f t="shared" si="48"/>
        <v>0.65166326775165517</v>
      </c>
      <c r="G66" s="20">
        <f t="shared" si="48"/>
        <v>0.65309408517878986</v>
      </c>
      <c r="H66" s="20">
        <f t="shared" si="48"/>
        <v>0.65452490260592444</v>
      </c>
      <c r="I66" s="20">
        <f t="shared" si="48"/>
        <v>0.65575145383247568</v>
      </c>
      <c r="J66" s="20">
        <f t="shared" si="48"/>
        <v>0.65595572003305902</v>
      </c>
      <c r="K66" s="20">
        <f t="shared" si="48"/>
        <v>0.65718227125961026</v>
      </c>
    </row>
    <row r="67" spans="1:11" x14ac:dyDescent="0.3">
      <c r="A67" t="s">
        <v>109</v>
      </c>
      <c r="B67" s="20">
        <v>0.84283636363636361</v>
      </c>
      <c r="C67" s="20">
        <f>C42/$D$23</f>
        <v>0.66222473635355628</v>
      </c>
      <c r="D67" s="20">
        <f t="shared" ref="D67:K67" si="49">D42/$D$23</f>
        <v>0.67293102139458516</v>
      </c>
      <c r="E67" s="20">
        <f t="shared" si="49"/>
        <v>0.67434500567551814</v>
      </c>
      <c r="F67" s="20">
        <f t="shared" si="49"/>
        <v>0.67434500567551814</v>
      </c>
      <c r="G67" s="20">
        <f t="shared" si="49"/>
        <v>0.67575898995645123</v>
      </c>
      <c r="H67" s="20">
        <f t="shared" si="49"/>
        <v>0.67575898995645123</v>
      </c>
      <c r="I67" s="20">
        <f t="shared" si="49"/>
        <v>0.67596085302526299</v>
      </c>
      <c r="J67" s="20">
        <f t="shared" si="49"/>
        <v>0.67717297423738421</v>
      </c>
      <c r="K67" s="20">
        <f t="shared" si="49"/>
        <v>0.67717297423738421</v>
      </c>
    </row>
    <row r="68" spans="1:11" x14ac:dyDescent="0.3">
      <c r="A68" t="s">
        <v>267</v>
      </c>
      <c r="C68" s="59">
        <f>AVERAGE(C64:C67)</f>
        <v>0.65436427861516155</v>
      </c>
      <c r="D68" s="59">
        <f t="shared" ref="D68:K68" si="50">AVERAGE(D64:D67)</f>
        <v>0.66817673937406274</v>
      </c>
      <c r="E68" s="59">
        <f t="shared" si="50"/>
        <v>0.66997841536369929</v>
      </c>
      <c r="F68" s="59">
        <f t="shared" si="50"/>
        <v>0.67059542568403874</v>
      </c>
      <c r="G68" s="59">
        <f t="shared" si="50"/>
        <v>0.67151782545712291</v>
      </c>
      <c r="H68" s="59">
        <f t="shared" si="50"/>
        <v>0.67239710167367539</v>
      </c>
      <c r="I68" s="59">
        <f t="shared" si="50"/>
        <v>0.67917990616953983</v>
      </c>
      <c r="J68" s="59">
        <f t="shared" si="50"/>
        <v>0.67329968532342999</v>
      </c>
      <c r="K68" s="59">
        <f t="shared" si="50"/>
        <v>0.6739365117670989</v>
      </c>
    </row>
    <row r="70" spans="1:11" x14ac:dyDescent="0.3">
      <c r="B70" t="s">
        <v>269</v>
      </c>
      <c r="C70" s="47">
        <v>0.999</v>
      </c>
      <c r="D70" s="47">
        <v>0.97</v>
      </c>
      <c r="E70" s="47">
        <v>0.96</v>
      </c>
      <c r="F70" s="47">
        <v>0.95</v>
      </c>
      <c r="G70" s="47">
        <v>0.94</v>
      </c>
      <c r="H70" s="47">
        <v>0.93</v>
      </c>
      <c r="I70" s="47">
        <v>0.92</v>
      </c>
      <c r="J70" s="47">
        <v>0.91</v>
      </c>
      <c r="K70" s="47">
        <v>0.9</v>
      </c>
    </row>
    <row r="71" spans="1:11" x14ac:dyDescent="0.3">
      <c r="C71" s="59">
        <f>AVERAGE(C68,Y51)</f>
        <v>0.68071504913001757</v>
      </c>
      <c r="D71" s="59">
        <f t="shared" ref="D71:K71" si="51">AVERAGE(D68,Z51)</f>
        <v>0.67096324749480052</v>
      </c>
      <c r="E71" s="59">
        <f t="shared" si="51"/>
        <v>0.67110662117383868</v>
      </c>
      <c r="F71" s="59">
        <f t="shared" si="51"/>
        <v>0.66962857588338554</v>
      </c>
      <c r="G71" s="59">
        <f t="shared" si="51"/>
        <v>0.66964628700764828</v>
      </c>
      <c r="H71" s="59">
        <f t="shared" si="51"/>
        <v>0.66591946651410594</v>
      </c>
      <c r="I71" s="59">
        <f t="shared" si="51"/>
        <v>0.66804418733861382</v>
      </c>
      <c r="J71" s="59">
        <f t="shared" si="51"/>
        <v>0.66590564860055035</v>
      </c>
      <c r="K71" s="59">
        <f t="shared" si="51"/>
        <v>0.66577982933495106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K94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7" sqref="C17"/>
    </sheetView>
  </sheetViews>
  <sheetFormatPr defaultColWidth="9" defaultRowHeight="16.5" x14ac:dyDescent="0.3"/>
  <cols>
    <col min="1" max="1" width="18.75" style="4" bestFit="1" customWidth="1"/>
    <col min="2" max="2" width="9.5" style="4" customWidth="1"/>
    <col min="3" max="3" width="9" style="4"/>
    <col min="4" max="4" width="13.375" style="4" bestFit="1" customWidth="1"/>
    <col min="5" max="62" width="9" style="4"/>
    <col min="63" max="63" width="14.125" style="4" bestFit="1" customWidth="1"/>
    <col min="64" max="16384" width="9" style="4"/>
  </cols>
  <sheetData>
    <row r="1" spans="1:63" x14ac:dyDescent="0.3">
      <c r="B1" s="4" t="s">
        <v>39</v>
      </c>
      <c r="C1" s="4" t="s">
        <v>40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45</v>
      </c>
      <c r="I1" s="4" t="s">
        <v>46</v>
      </c>
      <c r="J1" s="4" t="s">
        <v>47</v>
      </c>
      <c r="K1" s="4" t="s">
        <v>48</v>
      </c>
      <c r="L1" s="4" t="s">
        <v>49</v>
      </c>
      <c r="M1" s="4" t="s">
        <v>50</v>
      </c>
      <c r="N1" s="4" t="s">
        <v>51</v>
      </c>
      <c r="O1" s="4" t="s">
        <v>52</v>
      </c>
      <c r="P1" s="4" t="s">
        <v>53</v>
      </c>
      <c r="Q1" s="4" t="s">
        <v>54</v>
      </c>
      <c r="R1" s="4" t="s">
        <v>55</v>
      </c>
      <c r="S1" s="4" t="s">
        <v>56</v>
      </c>
      <c r="T1" s="4" t="s">
        <v>57</v>
      </c>
      <c r="U1" s="4" t="s">
        <v>58</v>
      </c>
      <c r="V1" s="4" t="s">
        <v>59</v>
      </c>
      <c r="W1" s="4" t="s">
        <v>60</v>
      </c>
      <c r="X1" s="4" t="s">
        <v>61</v>
      </c>
      <c r="Y1" s="4" t="s">
        <v>62</v>
      </c>
      <c r="Z1" s="4" t="s">
        <v>63</v>
      </c>
      <c r="AA1" s="4" t="s">
        <v>64</v>
      </c>
      <c r="AB1" s="4" t="s">
        <v>65</v>
      </c>
      <c r="AC1" s="4" t="s">
        <v>66</v>
      </c>
      <c r="AD1" s="4" t="s">
        <v>67</v>
      </c>
      <c r="AE1" s="4" t="s">
        <v>16</v>
      </c>
      <c r="AF1" s="4" t="s">
        <v>17</v>
      </c>
      <c r="AG1" s="4" t="s">
        <v>18</v>
      </c>
      <c r="AH1" s="4" t="s">
        <v>19</v>
      </c>
      <c r="AI1" s="4" t="s">
        <v>20</v>
      </c>
      <c r="AJ1" s="4" t="s">
        <v>21</v>
      </c>
      <c r="AK1" s="4" t="s">
        <v>22</v>
      </c>
      <c r="AL1" s="4" t="s">
        <v>23</v>
      </c>
      <c r="AM1" s="4" t="s">
        <v>24</v>
      </c>
      <c r="AN1" s="4" t="s">
        <v>25</v>
      </c>
      <c r="AO1" s="4" t="s">
        <v>26</v>
      </c>
      <c r="AP1" s="4" t="s">
        <v>27</v>
      </c>
      <c r="AQ1" s="4" t="s">
        <v>28</v>
      </c>
      <c r="AR1" s="4" t="s">
        <v>29</v>
      </c>
      <c r="AS1" s="4" t="s">
        <v>30</v>
      </c>
      <c r="AT1" s="4" t="s">
        <v>31</v>
      </c>
      <c r="AU1" s="4" t="s">
        <v>32</v>
      </c>
      <c r="AV1" s="4" t="s">
        <v>33</v>
      </c>
      <c r="AW1" s="4" t="s">
        <v>34</v>
      </c>
      <c r="AX1" s="4" t="s">
        <v>35</v>
      </c>
      <c r="AY1" s="4" t="s">
        <v>36</v>
      </c>
      <c r="AZ1" s="4" t="s">
        <v>37</v>
      </c>
      <c r="BA1" s="4" t="s">
        <v>38</v>
      </c>
      <c r="BB1" s="4" t="s">
        <v>76</v>
      </c>
      <c r="BC1" s="4" t="s">
        <v>78</v>
      </c>
      <c r="BD1" s="4" t="s">
        <v>79</v>
      </c>
      <c r="BE1" s="4" t="s">
        <v>80</v>
      </c>
      <c r="BF1" s="4" t="s">
        <v>81</v>
      </c>
      <c r="BG1" s="4" t="s">
        <v>82</v>
      </c>
    </row>
    <row r="2" spans="1:63" x14ac:dyDescent="0.3">
      <c r="A2" s="3" t="s">
        <v>68</v>
      </c>
      <c r="B2" s="4">
        <v>16305</v>
      </c>
      <c r="C2" s="4">
        <f t="shared" ref="C2:AH2" si="0">B2-B4+B5</f>
        <v>14538</v>
      </c>
      <c r="D2" s="4">
        <f t="shared" si="0"/>
        <v>13172</v>
      </c>
      <c r="E2" s="4">
        <f t="shared" si="0"/>
        <v>17210</v>
      </c>
      <c r="F2" s="4">
        <f t="shared" si="0"/>
        <v>16197</v>
      </c>
      <c r="G2" s="4">
        <f t="shared" si="0"/>
        <v>15289</v>
      </c>
      <c r="H2" s="4">
        <f t="shared" si="0"/>
        <v>16472</v>
      </c>
      <c r="I2" s="4">
        <f t="shared" si="0"/>
        <v>14487</v>
      </c>
      <c r="J2" s="4">
        <f t="shared" si="0"/>
        <v>13194</v>
      </c>
      <c r="K2" s="4">
        <f t="shared" si="0"/>
        <v>16901</v>
      </c>
      <c r="L2" s="4">
        <f t="shared" si="0"/>
        <v>14825</v>
      </c>
      <c r="M2" s="4">
        <f t="shared" si="0"/>
        <v>13596</v>
      </c>
      <c r="N2" s="4">
        <f t="shared" si="0"/>
        <v>17838</v>
      </c>
      <c r="O2" s="4">
        <f t="shared" si="0"/>
        <v>15839</v>
      </c>
      <c r="P2" s="4">
        <f t="shared" si="0"/>
        <v>14686</v>
      </c>
      <c r="Q2" s="4">
        <f t="shared" si="0"/>
        <v>18554</v>
      </c>
      <c r="R2" s="4">
        <f t="shared" si="0"/>
        <v>17164</v>
      </c>
      <c r="S2" s="4">
        <f t="shared" si="0"/>
        <v>15396</v>
      </c>
      <c r="T2" s="4">
        <f t="shared" si="0"/>
        <v>18947</v>
      </c>
      <c r="U2" s="4">
        <f t="shared" si="0"/>
        <v>16990</v>
      </c>
      <c r="V2" s="4">
        <f t="shared" si="0"/>
        <v>15926</v>
      </c>
      <c r="W2" s="4">
        <f t="shared" si="0"/>
        <v>19741</v>
      </c>
      <c r="X2" s="4">
        <f t="shared" si="0"/>
        <v>18318</v>
      </c>
      <c r="Y2" s="4">
        <f t="shared" si="0"/>
        <v>17069</v>
      </c>
      <c r="Z2" s="4">
        <f t="shared" si="0"/>
        <v>19479</v>
      </c>
      <c r="AA2" s="4">
        <f t="shared" si="0"/>
        <v>18217</v>
      </c>
      <c r="AB2" s="4">
        <f t="shared" si="0"/>
        <v>15875</v>
      </c>
      <c r="AC2" s="4">
        <f t="shared" si="0"/>
        <v>20070</v>
      </c>
      <c r="AD2" s="4">
        <f t="shared" si="0"/>
        <v>19217</v>
      </c>
      <c r="AE2" s="4">
        <f t="shared" si="0"/>
        <v>18529</v>
      </c>
      <c r="AF2" s="4">
        <f t="shared" si="0"/>
        <v>18982</v>
      </c>
      <c r="AG2" s="4">
        <f t="shared" si="0"/>
        <v>17462</v>
      </c>
      <c r="AH2" s="4">
        <f t="shared" si="0"/>
        <v>16284</v>
      </c>
      <c r="AI2" s="4">
        <f t="shared" ref="AI2:BG2" si="1">AH2-AH4+AH5</f>
        <v>19484</v>
      </c>
      <c r="AJ2" s="4">
        <f t="shared" si="1"/>
        <v>18199</v>
      </c>
      <c r="AK2" s="4">
        <f t="shared" si="1"/>
        <v>16814</v>
      </c>
      <c r="AL2" s="4">
        <f t="shared" si="1"/>
        <v>19830</v>
      </c>
      <c r="AM2" s="4">
        <f t="shared" si="1"/>
        <v>18730</v>
      </c>
      <c r="AN2" s="4">
        <f t="shared" si="1"/>
        <v>18019</v>
      </c>
      <c r="AO2" s="4">
        <f t="shared" si="1"/>
        <v>18633</v>
      </c>
      <c r="AP2" s="4">
        <f t="shared" si="1"/>
        <v>17828</v>
      </c>
      <c r="AQ2" s="4">
        <f t="shared" si="1"/>
        <v>17090</v>
      </c>
      <c r="AR2" s="4">
        <f t="shared" si="1"/>
        <v>18720</v>
      </c>
      <c r="AS2" s="4">
        <f t="shared" si="1"/>
        <v>17592</v>
      </c>
      <c r="AT2" s="4">
        <f t="shared" si="1"/>
        <v>16751</v>
      </c>
      <c r="AU2" s="4">
        <f t="shared" si="1"/>
        <v>18938</v>
      </c>
      <c r="AV2" s="4">
        <f t="shared" si="1"/>
        <v>18063</v>
      </c>
      <c r="AW2" s="4">
        <f t="shared" si="1"/>
        <v>17378</v>
      </c>
      <c r="AX2" s="4">
        <f t="shared" si="1"/>
        <v>18856</v>
      </c>
      <c r="AY2" s="4">
        <f t="shared" si="1"/>
        <v>18187</v>
      </c>
      <c r="AZ2" s="4">
        <f t="shared" si="1"/>
        <v>17461</v>
      </c>
      <c r="BA2" s="4">
        <f t="shared" si="1"/>
        <v>18709</v>
      </c>
      <c r="BB2" s="4">
        <f t="shared" si="1"/>
        <v>17506</v>
      </c>
      <c r="BC2" s="4">
        <f t="shared" si="1"/>
        <v>16291</v>
      </c>
      <c r="BD2" s="4">
        <f t="shared" si="1"/>
        <v>18211</v>
      </c>
      <c r="BE2" s="4">
        <f t="shared" si="1"/>
        <v>17461</v>
      </c>
      <c r="BF2" s="4">
        <f t="shared" si="1"/>
        <v>16678</v>
      </c>
      <c r="BG2" s="4">
        <f t="shared" si="1"/>
        <v>17459</v>
      </c>
      <c r="BI2" s="4">
        <f>AVERAGE(B2:BA2)</f>
        <v>17270.211538461539</v>
      </c>
      <c r="BJ2" s="18">
        <v>4188</v>
      </c>
      <c r="BK2" s="19">
        <f>BI2*BJ2</f>
        <v>72327645.923076928</v>
      </c>
    </row>
    <row r="3" spans="1:63" x14ac:dyDescent="0.3">
      <c r="A3" s="3" t="s">
        <v>69</v>
      </c>
      <c r="B3" s="4">
        <f>13669+IF(B7&gt;=40,ROUND(B7*0.7,0),0)</f>
        <v>13669</v>
      </c>
      <c r="C3" s="4">
        <f>(C2-B5*3)+IF(C7&gt;=40,ROUND(C7*0.7,0),0)</f>
        <v>14538</v>
      </c>
      <c r="D3" s="4">
        <f>(D2-SUM(B5:C5))+IF(D7&gt;=40,ROUND(D7*0.7,0),0)</f>
        <v>13172</v>
      </c>
      <c r="E3" s="4">
        <f>(E2-SUM(B5:D5))+IF(E7&gt;=40,ROUND(E7*0.7,0),0)</f>
        <v>12796</v>
      </c>
      <c r="F3" s="4">
        <f t="shared" ref="F3:BG3" si="2">(F2-SUM(C5:E5))+IF(F7&gt;=40,ROUND(F7*0.7,0),0)</f>
        <v>11536</v>
      </c>
      <c r="G3" s="4">
        <f t="shared" si="2"/>
        <v>10618</v>
      </c>
      <c r="H3" s="4">
        <f t="shared" si="2"/>
        <v>13632</v>
      </c>
      <c r="I3" s="4">
        <f t="shared" si="2"/>
        <v>11770</v>
      </c>
      <c r="J3" s="4">
        <f t="shared" si="2"/>
        <v>10312</v>
      </c>
      <c r="K3" s="4">
        <f t="shared" si="2"/>
        <v>12179</v>
      </c>
      <c r="L3" s="4">
        <f t="shared" si="2"/>
        <v>9940</v>
      </c>
      <c r="M3" s="4">
        <f t="shared" si="2"/>
        <v>8727</v>
      </c>
      <c r="N3" s="4">
        <f t="shared" si="2"/>
        <v>12880</v>
      </c>
      <c r="O3" s="4">
        <f t="shared" si="2"/>
        <v>10881</v>
      </c>
      <c r="P3" s="4">
        <f t="shared" si="2"/>
        <v>9728</v>
      </c>
      <c r="Q3" s="4">
        <f t="shared" si="2"/>
        <v>13862</v>
      </c>
      <c r="R3" s="4">
        <f t="shared" si="2"/>
        <v>12652</v>
      </c>
      <c r="S3" s="4">
        <f t="shared" si="2"/>
        <v>10668</v>
      </c>
      <c r="T3" s="4">
        <f t="shared" si="2"/>
        <v>14254</v>
      </c>
      <c r="U3" s="4">
        <f t="shared" si="2"/>
        <v>12407</v>
      </c>
      <c r="V3" s="4">
        <f t="shared" si="2"/>
        <v>11598</v>
      </c>
      <c r="W3" s="4">
        <f t="shared" si="2"/>
        <v>15399</v>
      </c>
      <c r="X3" s="4">
        <f t="shared" si="2"/>
        <v>13824</v>
      </c>
      <c r="Y3" s="4">
        <f t="shared" si="2"/>
        <v>12605</v>
      </c>
      <c r="Z3" s="4">
        <f t="shared" si="2"/>
        <v>15507</v>
      </c>
      <c r="AA3" s="4">
        <f t="shared" si="2"/>
        <v>14539</v>
      </c>
      <c r="AB3" s="4">
        <f t="shared" si="2"/>
        <v>11898</v>
      </c>
      <c r="AC3" s="4">
        <f t="shared" si="2"/>
        <v>14801</v>
      </c>
      <c r="AD3" s="4">
        <f t="shared" si="2"/>
        <v>13847</v>
      </c>
      <c r="AE3" s="4">
        <f t="shared" si="2"/>
        <v>13204</v>
      </c>
      <c r="AF3" s="4">
        <f t="shared" si="2"/>
        <v>16789</v>
      </c>
      <c r="AG3" s="4">
        <f t="shared" si="2"/>
        <v>15196</v>
      </c>
      <c r="AH3" s="4">
        <f t="shared" si="2"/>
        <v>13972</v>
      </c>
      <c r="AI3" s="4">
        <f t="shared" si="2"/>
        <v>15525</v>
      </c>
      <c r="AJ3" s="4">
        <f t="shared" si="2"/>
        <v>14186</v>
      </c>
      <c r="AK3" s="4">
        <f t="shared" si="2"/>
        <v>12799</v>
      </c>
      <c r="AL3" s="4">
        <f t="shared" si="2"/>
        <v>15825</v>
      </c>
      <c r="AM3" s="4">
        <f t="shared" si="2"/>
        <v>14725</v>
      </c>
      <c r="AN3" s="4">
        <f t="shared" si="2"/>
        <v>14071</v>
      </c>
      <c r="AO3" s="4">
        <f t="shared" si="2"/>
        <v>15916</v>
      </c>
      <c r="AP3" s="4">
        <f t="shared" si="2"/>
        <v>15111</v>
      </c>
      <c r="AQ3" s="4">
        <f t="shared" si="2"/>
        <v>14464</v>
      </c>
      <c r="AR3" s="4">
        <f t="shared" si="2"/>
        <v>16843</v>
      </c>
      <c r="AS3" s="4">
        <f t="shared" si="2"/>
        <v>15336</v>
      </c>
      <c r="AT3" s="4">
        <f t="shared" si="2"/>
        <v>14722</v>
      </c>
      <c r="AU3" s="4">
        <f t="shared" si="2"/>
        <v>16134</v>
      </c>
      <c r="AV3" s="4">
        <f t="shared" si="2"/>
        <v>15201</v>
      </c>
      <c r="AW3" s="4">
        <f t="shared" si="2"/>
        <v>14789</v>
      </c>
      <c r="AX3" s="4">
        <f t="shared" si="2"/>
        <v>16516</v>
      </c>
      <c r="AY3" s="4">
        <f t="shared" si="2"/>
        <v>15880</v>
      </c>
      <c r="AZ3" s="4">
        <f t="shared" si="2"/>
        <v>15295</v>
      </c>
      <c r="BA3" s="4">
        <f t="shared" si="2"/>
        <v>16931</v>
      </c>
      <c r="BB3" s="4">
        <f t="shared" si="2"/>
        <v>15413</v>
      </c>
      <c r="BC3" s="4">
        <f t="shared" si="2"/>
        <v>14198</v>
      </c>
      <c r="BD3" s="4">
        <f t="shared" si="2"/>
        <v>14618</v>
      </c>
      <c r="BE3" s="4">
        <f t="shared" si="2"/>
        <v>13922</v>
      </c>
      <c r="BF3" s="4">
        <f t="shared" si="2"/>
        <v>13093</v>
      </c>
      <c r="BG3" s="4">
        <f t="shared" si="2"/>
        <v>15159</v>
      </c>
      <c r="BI3" s="4">
        <f>AVERAGE(B3:BA3)</f>
        <v>13724.403846153846</v>
      </c>
      <c r="BJ3" s="18">
        <v>4188</v>
      </c>
      <c r="BK3" s="19">
        <f>BI3*BJ3</f>
        <v>57477803.307692304</v>
      </c>
    </row>
    <row r="4" spans="1:63" x14ac:dyDescent="0.3">
      <c r="A4" s="4" t="s">
        <v>325</v>
      </c>
      <c r="B4" s="4">
        <v>1767</v>
      </c>
      <c r="C4" s="4">
        <v>1366</v>
      </c>
      <c r="D4" s="4">
        <v>662</v>
      </c>
      <c r="E4" s="4">
        <v>1013</v>
      </c>
      <c r="F4" s="4">
        <v>908</v>
      </c>
      <c r="G4" s="4">
        <v>1699</v>
      </c>
      <c r="H4" s="4">
        <v>1985</v>
      </c>
      <c r="I4" s="4">
        <v>1293</v>
      </c>
      <c r="J4" s="4">
        <v>1210</v>
      </c>
      <c r="K4" s="4">
        <v>2076</v>
      </c>
      <c r="L4" s="4">
        <v>1229</v>
      </c>
      <c r="M4" s="4">
        <v>716</v>
      </c>
      <c r="N4" s="4">
        <v>1999</v>
      </c>
      <c r="O4" s="4">
        <v>1153</v>
      </c>
      <c r="P4" s="4">
        <v>860</v>
      </c>
      <c r="Q4" s="4">
        <v>1390</v>
      </c>
      <c r="R4" s="4">
        <v>1768</v>
      </c>
      <c r="S4" s="4">
        <v>1186</v>
      </c>
      <c r="T4" s="4">
        <v>1957</v>
      </c>
      <c r="U4" s="4">
        <v>1064</v>
      </c>
      <c r="V4" s="4">
        <v>717</v>
      </c>
      <c r="W4" s="4">
        <v>1423</v>
      </c>
      <c r="X4" s="4">
        <v>1249</v>
      </c>
      <c r="Y4" s="4">
        <v>1598</v>
      </c>
      <c r="Z4" s="4">
        <v>1262</v>
      </c>
      <c r="AA4" s="4">
        <v>2342</v>
      </c>
      <c r="AB4" s="4">
        <v>1211</v>
      </c>
      <c r="AC4" s="4">
        <v>853</v>
      </c>
      <c r="AD4" s="4">
        <v>688</v>
      </c>
      <c r="AE4" s="4">
        <v>1859</v>
      </c>
      <c r="AF4" s="4">
        <v>1520</v>
      </c>
      <c r="AG4" s="4">
        <v>1178</v>
      </c>
      <c r="AH4" s="4">
        <v>847</v>
      </c>
      <c r="AI4" s="4">
        <v>1285</v>
      </c>
      <c r="AJ4" s="4">
        <v>1385</v>
      </c>
      <c r="AK4" s="4">
        <v>989</v>
      </c>
      <c r="AL4" s="4">
        <v>1100</v>
      </c>
      <c r="AM4" s="4">
        <v>711</v>
      </c>
      <c r="AN4" s="4">
        <v>2103</v>
      </c>
      <c r="AO4" s="4">
        <v>805</v>
      </c>
      <c r="AP4" s="4">
        <v>738</v>
      </c>
      <c r="AQ4" s="4">
        <v>685</v>
      </c>
      <c r="AR4" s="4">
        <v>1128</v>
      </c>
      <c r="AS4" s="4">
        <v>841</v>
      </c>
      <c r="AT4" s="4">
        <v>767</v>
      </c>
      <c r="AU4" s="4">
        <v>875</v>
      </c>
      <c r="AV4" s="4">
        <v>685</v>
      </c>
      <c r="AW4" s="4">
        <v>862</v>
      </c>
      <c r="AX4" s="4">
        <v>669</v>
      </c>
      <c r="AY4" s="4">
        <v>726</v>
      </c>
      <c r="AZ4" s="4">
        <v>845</v>
      </c>
      <c r="BA4" s="4">
        <v>1203</v>
      </c>
      <c r="BB4" s="4">
        <v>1215</v>
      </c>
      <c r="BC4" s="4">
        <v>1707</v>
      </c>
      <c r="BD4" s="4">
        <v>750</v>
      </c>
      <c r="BE4" s="4">
        <v>783</v>
      </c>
      <c r="BF4" s="4">
        <v>1519</v>
      </c>
      <c r="BG4" s="4">
        <v>1274</v>
      </c>
      <c r="BI4" s="4">
        <f>SUM(B4:BA4)</f>
        <v>62450</v>
      </c>
    </row>
    <row r="5" spans="1:63" x14ac:dyDescent="0.3">
      <c r="A5" s="4" t="s">
        <v>326</v>
      </c>
      <c r="D5" s="4">
        <f>ROUND(AVERAGE(B4:C4)*3,0)</f>
        <v>4700</v>
      </c>
      <c r="G5" s="4">
        <f>ROUND(AVERAGE(E4:F4)*3,0)</f>
        <v>2882</v>
      </c>
      <c r="J5" s="4">
        <f>ROUND(AVERAGE(H4:I4)*3,0)</f>
        <v>4917</v>
      </c>
      <c r="M5" s="4">
        <f>ROUND(AVERAGE(K4:L4)*3,0)</f>
        <v>4958</v>
      </c>
      <c r="P5" s="4">
        <f>ROUND(AVERAGE(N4:O4)*3,0)</f>
        <v>4728</v>
      </c>
      <c r="S5" s="4">
        <f>ROUND(AVERAGE(Q4:R4)*3,0)</f>
        <v>4737</v>
      </c>
      <c r="V5" s="4">
        <f>ROUND(AVERAGE(T4:U4)*3,0)</f>
        <v>4532</v>
      </c>
      <c r="Y5" s="4">
        <f>ROUND(AVERAGE(W4:X4)*3,0)</f>
        <v>4008</v>
      </c>
      <c r="AB5" s="4">
        <f>ROUND(AVERAGE(Z4:AA4)*3,0)</f>
        <v>5406</v>
      </c>
      <c r="AE5" s="4">
        <f>ROUND(AVERAGE(AC4:AD4)*3,0)</f>
        <v>2312</v>
      </c>
      <c r="AH5" s="4">
        <f>ROUND(AVERAGE(AF4:AG4)*3,0)</f>
        <v>4047</v>
      </c>
      <c r="AK5" s="4">
        <f>ROUND(AVERAGE(AI4:AJ4)*3,0)</f>
        <v>4005</v>
      </c>
      <c r="AN5" s="4">
        <f>ROUND(AVERAGE(AL4:AM4)*3,0)</f>
        <v>2717</v>
      </c>
      <c r="AQ5" s="4">
        <f>ROUND(AVERAGE(AO4:AP4)*3,0)</f>
        <v>2315</v>
      </c>
      <c r="AT5" s="4">
        <f>ROUND(AVERAGE(AR4:AS4)*3,0)</f>
        <v>2954</v>
      </c>
      <c r="AW5" s="4">
        <f>ROUND(AVERAGE(AU4:AV4)*3,0)</f>
        <v>2340</v>
      </c>
      <c r="AZ5" s="4">
        <f>ROUND(AVERAGE(AX4:AY4)*3,0)</f>
        <v>2093</v>
      </c>
      <c r="BC5" s="4">
        <f>ROUND(AVERAGE(BA4:BB4)*3,0)</f>
        <v>3627</v>
      </c>
      <c r="BF5" s="4">
        <f>ROUND(AVERAGE(BD4:BE4)*3,0)</f>
        <v>2300</v>
      </c>
      <c r="BI5" s="4">
        <f>SUM(B5:BA5)</f>
        <v>63651</v>
      </c>
      <c r="BJ5" s="4">
        <v>79.026799042997993</v>
      </c>
      <c r="BK5" s="19">
        <f>BI5*BJ5</f>
        <v>5030134.7858858649</v>
      </c>
    </row>
    <row r="6" spans="1:63" x14ac:dyDescent="0.3">
      <c r="A6" s="4" t="s">
        <v>70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f>ROUND(BF5*0.9,0)</f>
        <v>2070</v>
      </c>
      <c r="BI6" s="4">
        <f>SUM(B6:BA6)</f>
        <v>0</v>
      </c>
    </row>
    <row r="7" spans="1:63" x14ac:dyDescent="0.3">
      <c r="A7" s="4" t="s">
        <v>83</v>
      </c>
      <c r="B7" s="4">
        <v>30</v>
      </c>
      <c r="C7" s="4">
        <v>13</v>
      </c>
      <c r="D7" s="4">
        <v>29</v>
      </c>
      <c r="E7" s="4">
        <v>408</v>
      </c>
      <c r="F7" s="4">
        <v>55</v>
      </c>
      <c r="G7" s="4">
        <v>42</v>
      </c>
      <c r="H7" s="4">
        <v>60</v>
      </c>
      <c r="I7" s="4">
        <v>236</v>
      </c>
      <c r="J7" s="4">
        <v>18</v>
      </c>
      <c r="K7" s="4">
        <v>279</v>
      </c>
      <c r="L7" s="4">
        <v>46</v>
      </c>
      <c r="M7" s="4">
        <v>68</v>
      </c>
      <c r="N7" s="4">
        <v>34</v>
      </c>
      <c r="O7" s="4">
        <v>34</v>
      </c>
      <c r="P7" s="4">
        <v>29</v>
      </c>
      <c r="Q7" s="4">
        <v>51</v>
      </c>
      <c r="R7" s="4">
        <v>308</v>
      </c>
      <c r="S7" s="4">
        <v>10</v>
      </c>
      <c r="T7" s="4">
        <v>63</v>
      </c>
      <c r="U7" s="4">
        <v>220</v>
      </c>
      <c r="V7" s="4">
        <v>584</v>
      </c>
      <c r="W7" s="4">
        <v>272</v>
      </c>
      <c r="X7" s="4">
        <v>54</v>
      </c>
      <c r="Y7" s="4">
        <v>97</v>
      </c>
      <c r="Z7" s="4">
        <v>52</v>
      </c>
      <c r="AA7" s="4">
        <v>472</v>
      </c>
      <c r="AB7" s="4">
        <v>44</v>
      </c>
      <c r="AC7" s="4">
        <v>196</v>
      </c>
      <c r="AD7" s="4">
        <v>52</v>
      </c>
      <c r="AE7" s="4">
        <v>116</v>
      </c>
      <c r="AF7" s="4">
        <v>170</v>
      </c>
      <c r="AG7" s="4">
        <v>66</v>
      </c>
      <c r="AH7" s="4">
        <v>30</v>
      </c>
      <c r="AI7" s="4">
        <v>125</v>
      </c>
      <c r="AJ7" s="4">
        <v>48</v>
      </c>
      <c r="AK7" s="4">
        <v>45</v>
      </c>
      <c r="AL7" s="4">
        <v>23</v>
      </c>
      <c r="AM7" s="4">
        <v>34</v>
      </c>
      <c r="AN7" s="4">
        <v>81</v>
      </c>
      <c r="AO7" s="4">
        <v>9</v>
      </c>
      <c r="AP7" s="4">
        <v>13</v>
      </c>
      <c r="AQ7" s="4">
        <v>130</v>
      </c>
      <c r="AR7" s="4">
        <v>626</v>
      </c>
      <c r="AS7" s="4">
        <v>84</v>
      </c>
      <c r="AT7" s="4">
        <v>408</v>
      </c>
      <c r="AU7" s="4">
        <v>214</v>
      </c>
      <c r="AV7" s="4">
        <v>132</v>
      </c>
      <c r="AW7" s="4">
        <v>521</v>
      </c>
      <c r="AX7" s="4">
        <v>10</v>
      </c>
      <c r="AY7" s="4">
        <v>47</v>
      </c>
      <c r="AZ7" s="4">
        <v>249</v>
      </c>
      <c r="BA7" s="4">
        <v>450</v>
      </c>
      <c r="BB7" s="4">
        <v>13</v>
      </c>
      <c r="BC7" s="4">
        <v>19</v>
      </c>
      <c r="BD7" s="4">
        <v>49</v>
      </c>
      <c r="BE7" s="4">
        <v>125</v>
      </c>
      <c r="BF7" s="4">
        <v>60</v>
      </c>
      <c r="BG7" s="4">
        <v>16</v>
      </c>
    </row>
    <row r="9" spans="1:63" x14ac:dyDescent="0.3">
      <c r="D9" s="4">
        <f>D5*0.026</f>
        <v>122.19999999999999</v>
      </c>
      <c r="G9" s="4">
        <f>G5*0.026</f>
        <v>74.932000000000002</v>
      </c>
      <c r="J9" s="4">
        <f>J5*0.026</f>
        <v>127.842</v>
      </c>
      <c r="M9" s="4">
        <f>M5*0.026</f>
        <v>128.90799999999999</v>
      </c>
      <c r="P9" s="4">
        <f>P5*0.026</f>
        <v>122.928</v>
      </c>
      <c r="S9" s="4">
        <f>S5*0.026</f>
        <v>123.16199999999999</v>
      </c>
      <c r="V9" s="4">
        <f>V5*0.026</f>
        <v>117.83199999999999</v>
      </c>
      <c r="Y9" s="4">
        <f>Y5*0.026</f>
        <v>104.208</v>
      </c>
      <c r="AB9" s="4">
        <f>AB5*0.026</f>
        <v>140.55599999999998</v>
      </c>
      <c r="AE9" s="4">
        <f>AE5*0.026</f>
        <v>60.111999999999995</v>
      </c>
      <c r="AH9" s="4">
        <f>AH5*0.026</f>
        <v>105.22199999999999</v>
      </c>
      <c r="AK9" s="4">
        <f>AK5*0.026</f>
        <v>104.13</v>
      </c>
      <c r="AN9" s="4">
        <f>AN5*0.026</f>
        <v>70.641999999999996</v>
      </c>
      <c r="AQ9" s="4">
        <f>AQ5*0.026</f>
        <v>60.19</v>
      </c>
      <c r="AT9" s="4">
        <f>AT5*0.026</f>
        <v>76.804000000000002</v>
      </c>
      <c r="AW9" s="4">
        <f>AW5*0.026</f>
        <v>60.839999999999996</v>
      </c>
      <c r="AZ9" s="4">
        <f>AZ5*0.026</f>
        <v>54.417999999999999</v>
      </c>
      <c r="BC9" s="4">
        <f>BC5*0.026</f>
        <v>94.301999999999992</v>
      </c>
      <c r="BF9" s="4">
        <f>BF5*0.026</f>
        <v>59.8</v>
      </c>
      <c r="BI9" s="4">
        <f>SUM(B9:BA9)</f>
        <v>1654.9260000000002</v>
      </c>
    </row>
    <row r="10" spans="1:63" x14ac:dyDescent="0.3">
      <c r="D10" s="4">
        <f>D9*(0.44+0.5+0.18)+33.83+37.3</f>
        <v>207.99399999999997</v>
      </c>
      <c r="G10" s="4">
        <f>G9*(0.84+0.5+0.18)+33.83+37.3</f>
        <v>185.02663999999999</v>
      </c>
      <c r="J10" s="4">
        <f>J9*(0.44+0.5+0.18)+33.83+37.3</f>
        <v>214.31304</v>
      </c>
      <c r="M10" s="4">
        <f>M9*(0.44+0.5+0.18)+33.83+37.3</f>
        <v>215.50695999999999</v>
      </c>
      <c r="P10" s="4">
        <f>P9*(0.44+0.5+0.18)+33.83+37.3</f>
        <v>208.80935999999997</v>
      </c>
      <c r="S10" s="4">
        <f>S9*(0.44+0.5+0.18)+33.83+37.3</f>
        <v>209.07144</v>
      </c>
      <c r="V10" s="4">
        <f>V9*(0.44+0.5+0.18)+33.83+37.3</f>
        <v>203.10183999999998</v>
      </c>
      <c r="Y10" s="4">
        <f>Y9*(0.44+0.5+0.18)+33.83+37.3</f>
        <v>187.84296000000001</v>
      </c>
      <c r="AB10" s="4">
        <f>AB9*(0.44+0.5+0.18)+33.83+37.3</f>
        <v>228.55271999999997</v>
      </c>
      <c r="AE10" s="4">
        <f>AE9*(0.84+0.5+0.18)+33.83+37.3</f>
        <v>162.50023999999996</v>
      </c>
      <c r="AH10" s="4">
        <f>AH9*(0.44+0.5+0.18)+33.83+37.3</f>
        <v>188.97863999999998</v>
      </c>
      <c r="AK10" s="4">
        <f>AK9*(0.44+0.5+0.18)+33.83+37.3</f>
        <v>187.75559999999996</v>
      </c>
      <c r="AN10" s="4">
        <f>AN9*(0.84+0.5+0.18)+33.83+37.3</f>
        <v>178.50583999999998</v>
      </c>
      <c r="AQ10" s="4">
        <f>AQ9*(0.84+0.5+0.18)+33.83+37.3</f>
        <v>162.61879999999996</v>
      </c>
      <c r="AT10" s="4">
        <f>AT9*(0.84+0.5+0.18)+33.83+37.3</f>
        <v>187.87207999999998</v>
      </c>
      <c r="AW10" s="4">
        <f>AW9*(0.84+0.5+0.18)+33.83+37.3</f>
        <v>163.60679999999996</v>
      </c>
      <c r="AZ10" s="4">
        <f>AZ9*(0.84+0.5+0.18)+33.83+37.3</f>
        <v>153.84535999999997</v>
      </c>
      <c r="BC10" s="4">
        <f>BC9*(0.84+0.5+0.18)+33.83+37.3</f>
        <v>214.46904000000001</v>
      </c>
      <c r="BF10" s="4">
        <f>BF9*(0.84+0.5+0.18)+33.83+37.3</f>
        <v>162.02599999999998</v>
      </c>
      <c r="BI10" s="4">
        <f>SUM(B10:BA10)</f>
        <v>3245.9023199999992</v>
      </c>
      <c r="BJ10" s="4">
        <f>BI10*1135</f>
        <v>3684099.1331999991</v>
      </c>
      <c r="BK10" s="19">
        <f>BJ10*1.02</f>
        <v>3757781.1158639994</v>
      </c>
    </row>
    <row r="11" spans="1:63" x14ac:dyDescent="0.3">
      <c r="B11" s="4" t="s">
        <v>322</v>
      </c>
      <c r="C11" s="4">
        <f>AVERAGE(B14:B71)</f>
        <v>1201.6896551724137</v>
      </c>
      <c r="D11" s="4" t="s">
        <v>184</v>
      </c>
      <c r="E11" s="4">
        <f>SUM(E14:E71)</f>
        <v>0.21550041488645721</v>
      </c>
    </row>
    <row r="12" spans="1:63" x14ac:dyDescent="0.3">
      <c r="B12" s="4" t="s">
        <v>323</v>
      </c>
      <c r="C12" s="11">
        <v>478.15202601494133</v>
      </c>
      <c r="H12" s="4" t="s">
        <v>185</v>
      </c>
    </row>
    <row r="13" spans="1:63" x14ac:dyDescent="0.3">
      <c r="C13" s="4">
        <v>0</v>
      </c>
      <c r="D13" s="4" t="s">
        <v>324</v>
      </c>
      <c r="E13" s="4" t="s">
        <v>183</v>
      </c>
      <c r="H13" s="4" t="s">
        <v>186</v>
      </c>
      <c r="Z13" s="4">
        <v>1767</v>
      </c>
      <c r="AA13" s="4">
        <v>979.31080431169244</v>
      </c>
      <c r="BI13" s="4">
        <f>AVERAGE(B4:BA4)</f>
        <v>1200.9615384615386</v>
      </c>
    </row>
    <row r="14" spans="1:63" x14ac:dyDescent="0.3">
      <c r="B14" s="4">
        <v>662</v>
      </c>
      <c r="C14" s="4">
        <f>C13+1/58</f>
        <v>1.7241379310344827E-2</v>
      </c>
      <c r="D14" s="4">
        <f>NORMDIST(B14,$C$11,$C$12,1)</f>
        <v>0.12951244143426288</v>
      </c>
      <c r="E14" s="4">
        <f>(D14-C14)^2</f>
        <v>1.2604791390432666E-2</v>
      </c>
      <c r="H14" s="4">
        <f ca="1">RAND()</f>
        <v>0.68482753472411928</v>
      </c>
      <c r="I14" s="4">
        <f ca="1">NORMINV(H14,$C$11,$C$12)</f>
        <v>1431.7962119674494</v>
      </c>
      <c r="Z14" s="4">
        <v>1366</v>
      </c>
      <c r="AA14" s="4">
        <v>1484.184092146261</v>
      </c>
      <c r="BI14" s="4">
        <f>STDEVA(B4:BA4)</f>
        <v>450.76383806533408</v>
      </c>
    </row>
    <row r="15" spans="1:63" x14ac:dyDescent="0.3">
      <c r="B15" s="4">
        <v>669</v>
      </c>
      <c r="C15" s="4">
        <f t="shared" ref="C15:C71" si="3">C14+1/58</f>
        <v>3.4482758620689655E-2</v>
      </c>
      <c r="D15" s="4">
        <f t="shared" ref="D15:D71" si="4">NORMDIST(B15,$C$11,$C$12,1)</f>
        <v>0.13262689900227351</v>
      </c>
      <c r="E15" s="4">
        <f t="shared" ref="E15:E71" si="5">(D15-C15)^2</f>
        <v>9.632272291240038E-3</v>
      </c>
      <c r="H15" s="4">
        <f t="shared" ref="H15:H37" ca="1" si="6">RAND()</f>
        <v>0.60672646282499854</v>
      </c>
      <c r="I15" s="4">
        <f t="shared" ref="I15:I37" ca="1" si="7">NORMINV(H15,$C$11,$C$12)</f>
        <v>1331.1718471776637</v>
      </c>
      <c r="Z15" s="4">
        <v>662</v>
      </c>
      <c r="AA15" s="4">
        <v>519.94931032863553</v>
      </c>
    </row>
    <row r="16" spans="1:63" x14ac:dyDescent="0.3">
      <c r="B16" s="4">
        <v>685</v>
      </c>
      <c r="C16" s="4">
        <f t="shared" si="3"/>
        <v>5.1724137931034482E-2</v>
      </c>
      <c r="D16" s="4">
        <f t="shared" si="4"/>
        <v>0.13993820399984305</v>
      </c>
      <c r="E16" s="4">
        <f t="shared" si="5"/>
        <v>7.7817214523921248E-3</v>
      </c>
      <c r="H16" s="4">
        <f t="shared" ca="1" si="6"/>
        <v>0.54060032955524762</v>
      </c>
      <c r="I16" s="4">
        <f t="shared" ca="1" si="7"/>
        <v>1250.4354600052718</v>
      </c>
      <c r="Z16" s="4">
        <v>1013</v>
      </c>
      <c r="AA16" s="4">
        <v>1006.4465600702663</v>
      </c>
    </row>
    <row r="17" spans="2:27" x14ac:dyDescent="0.3">
      <c r="B17" s="4">
        <v>685</v>
      </c>
      <c r="C17" s="4">
        <f t="shared" si="3"/>
        <v>6.8965517241379309E-2</v>
      </c>
      <c r="D17" s="4">
        <f t="shared" si="4"/>
        <v>0.13993820399984305</v>
      </c>
      <c r="E17" s="4">
        <f t="shared" si="5"/>
        <v>5.0371222657150149E-3</v>
      </c>
      <c r="H17" s="4">
        <f t="shared" ca="1" si="6"/>
        <v>1.2726338901994927E-3</v>
      </c>
      <c r="I17" s="4">
        <f t="shared" ca="1" si="7"/>
        <v>-241.32881873878409</v>
      </c>
      <c r="Z17" s="4">
        <v>908</v>
      </c>
      <c r="AA17" s="4">
        <v>1046.7453903785729</v>
      </c>
    </row>
    <row r="18" spans="2:27" x14ac:dyDescent="0.3">
      <c r="B18" s="4">
        <v>688</v>
      </c>
      <c r="C18" s="4">
        <f t="shared" si="3"/>
        <v>8.6206896551724144E-2</v>
      </c>
      <c r="D18" s="4">
        <f t="shared" si="4"/>
        <v>0.14133899994166788</v>
      </c>
      <c r="E18" s="4">
        <f t="shared" si="5"/>
        <v>3.0395488241994452E-3</v>
      </c>
      <c r="H18" s="4">
        <f t="shared" ca="1" si="6"/>
        <v>0.75386781099522771</v>
      </c>
      <c r="I18" s="4">
        <f t="shared" ca="1" si="7"/>
        <v>1530.0422796229705</v>
      </c>
      <c r="Z18" s="4">
        <v>1699</v>
      </c>
      <c r="AA18" s="4">
        <v>590.96211643452011</v>
      </c>
    </row>
    <row r="19" spans="2:27" x14ac:dyDescent="0.3">
      <c r="B19" s="4">
        <v>711</v>
      </c>
      <c r="C19" s="4">
        <f t="shared" si="3"/>
        <v>0.10344827586206898</v>
      </c>
      <c r="D19" s="4">
        <f t="shared" si="4"/>
        <v>0.15239371005386537</v>
      </c>
      <c r="E19" s="4">
        <f t="shared" si="5"/>
        <v>2.3956555282234715E-3</v>
      </c>
      <c r="H19" s="4">
        <f t="shared" ca="1" si="6"/>
        <v>0.24476611803831982</v>
      </c>
      <c r="I19" s="4">
        <f t="shared" ca="1" si="7"/>
        <v>871.26126402808836</v>
      </c>
      <c r="Z19" s="4">
        <v>1985</v>
      </c>
      <c r="AA19" s="4">
        <v>1133.6456116041161</v>
      </c>
    </row>
    <row r="20" spans="2:27" x14ac:dyDescent="0.3">
      <c r="B20" s="4">
        <v>716</v>
      </c>
      <c r="C20" s="4">
        <f t="shared" si="3"/>
        <v>0.12068965517241381</v>
      </c>
      <c r="D20" s="4">
        <f t="shared" si="4"/>
        <v>0.1548708712669721</v>
      </c>
      <c r="E20" s="4">
        <f t="shared" si="5"/>
        <v>1.1683555337028907E-3</v>
      </c>
      <c r="H20" s="4">
        <f t="shared" ca="1" si="6"/>
        <v>0.32825133094573056</v>
      </c>
      <c r="I20" s="4">
        <f t="shared" ca="1" si="7"/>
        <v>989.03301720552088</v>
      </c>
      <c r="Z20" s="4">
        <v>1293</v>
      </c>
      <c r="AA20" s="4">
        <v>1083.5946804610619</v>
      </c>
    </row>
    <row r="21" spans="2:27" x14ac:dyDescent="0.3">
      <c r="B21" s="4">
        <v>717</v>
      </c>
      <c r="C21" s="4">
        <f t="shared" si="3"/>
        <v>0.13793103448275865</v>
      </c>
      <c r="D21" s="4">
        <f t="shared" si="4"/>
        <v>0.15536947746118326</v>
      </c>
      <c r="E21" s="4">
        <f t="shared" si="5"/>
        <v>3.0409929351176687E-4</v>
      </c>
      <c r="H21" s="4">
        <f t="shared" ca="1" si="6"/>
        <v>0.73111350620216342</v>
      </c>
      <c r="I21" s="4">
        <f t="shared" ca="1" si="7"/>
        <v>1496.3193553046035</v>
      </c>
      <c r="Z21" s="4">
        <v>1210</v>
      </c>
      <c r="AA21" s="4">
        <v>1168.5125964587494</v>
      </c>
    </row>
    <row r="22" spans="2:27" x14ac:dyDescent="0.3">
      <c r="B22" s="4">
        <v>726</v>
      </c>
      <c r="C22" s="4">
        <f t="shared" si="3"/>
        <v>0.15517241379310348</v>
      </c>
      <c r="D22" s="4">
        <f t="shared" si="4"/>
        <v>0.15990455496635977</v>
      </c>
      <c r="E22" s="4">
        <f t="shared" si="5"/>
        <v>2.2393160083627449E-5</v>
      </c>
      <c r="H22" s="4">
        <f t="shared" ca="1" si="6"/>
        <v>0.73683604599586872</v>
      </c>
      <c r="I22" s="4">
        <f t="shared" ca="1" si="7"/>
        <v>1504.6570284766922</v>
      </c>
      <c r="Z22" s="4">
        <v>2076</v>
      </c>
      <c r="AA22" s="4">
        <v>749.89646382278181</v>
      </c>
    </row>
    <row r="23" spans="2:27" x14ac:dyDescent="0.3">
      <c r="B23" s="4">
        <v>738</v>
      </c>
      <c r="C23" s="4">
        <f t="shared" si="3"/>
        <v>0.17241379310344832</v>
      </c>
      <c r="D23" s="4">
        <f t="shared" si="4"/>
        <v>0.16608465965631791</v>
      </c>
      <c r="E23" s="4">
        <f t="shared" si="5"/>
        <v>4.0057930191584775E-5</v>
      </c>
      <c r="H23" s="4">
        <f t="shared" ca="1" si="6"/>
        <v>0.65651169104394991</v>
      </c>
      <c r="I23" s="4">
        <f t="shared" ca="1" si="7"/>
        <v>1394.3664669582906</v>
      </c>
      <c r="Z23" s="4">
        <v>1229</v>
      </c>
      <c r="AA23" s="4">
        <v>1016.1068063881262</v>
      </c>
    </row>
    <row r="24" spans="2:27" x14ac:dyDescent="0.3">
      <c r="B24" s="4">
        <v>750</v>
      </c>
      <c r="C24" s="4">
        <f t="shared" si="3"/>
        <v>0.18965517241379315</v>
      </c>
      <c r="D24" s="4">
        <f t="shared" si="4"/>
        <v>0.17241701001950749</v>
      </c>
      <c r="E24" s="4">
        <f t="shared" si="5"/>
        <v>2.9715424273176437E-4</v>
      </c>
      <c r="H24" s="4">
        <f t="shared" ca="1" si="6"/>
        <v>0.24836836533723983</v>
      </c>
      <c r="I24" s="4">
        <f t="shared" ca="1" si="7"/>
        <v>876.72165477332601</v>
      </c>
      <c r="Z24" s="4">
        <v>716</v>
      </c>
      <c r="AA24" s="4">
        <v>684.725509826897</v>
      </c>
    </row>
    <row r="25" spans="2:27" x14ac:dyDescent="0.3">
      <c r="B25" s="4">
        <v>767</v>
      </c>
      <c r="C25" s="4">
        <f t="shared" si="3"/>
        <v>0.20689655172413798</v>
      </c>
      <c r="D25" s="4">
        <f t="shared" si="4"/>
        <v>0.18164776155783521</v>
      </c>
      <c r="E25" s="4">
        <f t="shared" si="5"/>
        <v>6.3750140486198742E-4</v>
      </c>
      <c r="H25" s="4">
        <f t="shared" ca="1" si="6"/>
        <v>3.4814172426259504E-2</v>
      </c>
      <c r="I25" s="4">
        <f t="shared" ca="1" si="7"/>
        <v>334.16846941356391</v>
      </c>
      <c r="Z25" s="4">
        <v>1999</v>
      </c>
      <c r="AA25" s="4">
        <v>1558.4441534812772</v>
      </c>
    </row>
    <row r="26" spans="2:27" x14ac:dyDescent="0.3">
      <c r="B26" s="4">
        <v>783</v>
      </c>
      <c r="C26" s="4">
        <f t="shared" si="3"/>
        <v>0.22413793103448282</v>
      </c>
      <c r="D26" s="4">
        <f t="shared" si="4"/>
        <v>0.19061253662304148</v>
      </c>
      <c r="E26" s="4">
        <f t="shared" si="5"/>
        <v>1.1239520704427021E-3</v>
      </c>
      <c r="H26" s="4">
        <f t="shared" ca="1" si="6"/>
        <v>0.51152606149135305</v>
      </c>
      <c r="I26" s="4">
        <f t="shared" ca="1" si="7"/>
        <v>1215.5061315651812</v>
      </c>
      <c r="Z26" s="4">
        <v>1153</v>
      </c>
      <c r="AA26" s="4">
        <v>1503.5565497876419</v>
      </c>
    </row>
    <row r="27" spans="2:27" x14ac:dyDescent="0.3">
      <c r="B27" s="4">
        <v>805</v>
      </c>
      <c r="C27" s="4">
        <f t="shared" si="3"/>
        <v>0.24137931034482765</v>
      </c>
      <c r="D27" s="4">
        <f t="shared" si="4"/>
        <v>0.20337377429959871</v>
      </c>
      <c r="E27" s="4">
        <f t="shared" si="5"/>
        <v>1.444420770085196E-3</v>
      </c>
      <c r="H27" s="4">
        <f t="shared" ca="1" si="6"/>
        <v>0.19809005572477778</v>
      </c>
      <c r="I27" s="4">
        <f t="shared" ca="1" si="7"/>
        <v>795.99530252928275</v>
      </c>
      <c r="Z27" s="4">
        <v>860</v>
      </c>
      <c r="AA27" s="4">
        <v>826.96120780701972</v>
      </c>
    </row>
    <row r="28" spans="2:27" x14ac:dyDescent="0.3">
      <c r="B28" s="4">
        <v>841</v>
      </c>
      <c r="C28" s="4">
        <f t="shared" si="3"/>
        <v>0.25862068965517249</v>
      </c>
      <c r="D28" s="4">
        <f t="shared" si="4"/>
        <v>0.2253222585797747</v>
      </c>
      <c r="E28" s="4">
        <f t="shared" si="5"/>
        <v>1.1087855120830172E-3</v>
      </c>
      <c r="H28" s="4">
        <f t="shared" ca="1" si="6"/>
        <v>4.5509559372472475E-2</v>
      </c>
      <c r="I28" s="4">
        <f t="shared" ca="1" si="7"/>
        <v>393.59064669425959</v>
      </c>
      <c r="Z28" s="4">
        <v>1390</v>
      </c>
      <c r="AA28" s="4">
        <v>1035.758463389478</v>
      </c>
    </row>
    <row r="29" spans="2:27" x14ac:dyDescent="0.3">
      <c r="B29" s="4">
        <v>845</v>
      </c>
      <c r="C29" s="4">
        <f t="shared" si="3"/>
        <v>0.27586206896551729</v>
      </c>
      <c r="D29" s="4">
        <f t="shared" si="4"/>
        <v>0.22784113378288584</v>
      </c>
      <c r="E29" s="4">
        <f t="shared" si="5"/>
        <v>2.3060102158144911E-3</v>
      </c>
      <c r="H29" s="4">
        <f t="shared" ca="1" si="6"/>
        <v>0.94903920393317598</v>
      </c>
      <c r="I29" s="4">
        <f t="shared" ca="1" si="7"/>
        <v>1983.7590776347351</v>
      </c>
      <c r="Z29" s="4">
        <v>1768</v>
      </c>
      <c r="AA29" s="4">
        <v>942.27704667202511</v>
      </c>
    </row>
    <row r="30" spans="2:27" x14ac:dyDescent="0.3">
      <c r="B30" s="4">
        <v>847</v>
      </c>
      <c r="C30" s="4">
        <f t="shared" si="3"/>
        <v>0.2931034482758621</v>
      </c>
      <c r="D30" s="4">
        <f t="shared" si="4"/>
        <v>0.22910648933190883</v>
      </c>
      <c r="E30" s="4">
        <f t="shared" si="5"/>
        <v>4.0956107540740406E-3</v>
      </c>
      <c r="H30" s="4">
        <f t="shared" ca="1" si="6"/>
        <v>0.96824159705071244</v>
      </c>
      <c r="I30" s="4">
        <f t="shared" ca="1" si="7"/>
        <v>2088.9277315025802</v>
      </c>
      <c r="Z30" s="4">
        <v>1186</v>
      </c>
      <c r="AA30" s="4">
        <v>1400.8225030700803</v>
      </c>
    </row>
    <row r="31" spans="2:27" x14ac:dyDescent="0.3">
      <c r="B31" s="4">
        <v>853</v>
      </c>
      <c r="C31" s="4">
        <f t="shared" si="3"/>
        <v>0.31034482758620691</v>
      </c>
      <c r="D31" s="4">
        <f t="shared" si="4"/>
        <v>0.23292610861093013</v>
      </c>
      <c r="E31" s="4">
        <f t="shared" si="5"/>
        <v>5.9936580477728801E-3</v>
      </c>
      <c r="H31" s="4">
        <f t="shared" ca="1" si="6"/>
        <v>0.4420126200273794</v>
      </c>
      <c r="I31" s="4">
        <f t="shared" ca="1" si="7"/>
        <v>1131.942361277595</v>
      </c>
      <c r="Z31" s="4">
        <v>1957</v>
      </c>
      <c r="AA31" s="4">
        <v>1832.1313928266682</v>
      </c>
    </row>
    <row r="32" spans="2:27" x14ac:dyDescent="0.3">
      <c r="B32" s="4">
        <v>860</v>
      </c>
      <c r="C32" s="4">
        <f t="shared" si="3"/>
        <v>0.32758620689655171</v>
      </c>
      <c r="D32" s="4">
        <f t="shared" si="4"/>
        <v>0.23742668920718005</v>
      </c>
      <c r="E32" s="4">
        <f t="shared" si="5"/>
        <v>8.1287386299801218E-3</v>
      </c>
      <c r="H32" s="4">
        <f t="shared" ca="1" si="6"/>
        <v>0.37882956367537923</v>
      </c>
      <c r="I32" s="4">
        <f t="shared" ca="1" si="7"/>
        <v>1054.152872953654</v>
      </c>
      <c r="Z32" s="4">
        <v>1064</v>
      </c>
      <c r="AA32" s="4">
        <v>1256.7401740674084</v>
      </c>
    </row>
    <row r="33" spans="2:27" x14ac:dyDescent="0.3">
      <c r="B33" s="4">
        <v>862</v>
      </c>
      <c r="C33" s="4">
        <f t="shared" si="3"/>
        <v>0.34482758620689652</v>
      </c>
      <c r="D33" s="4">
        <f t="shared" si="4"/>
        <v>0.23872128338789481</v>
      </c>
      <c r="E33" s="4">
        <f t="shared" si="5"/>
        <v>1.125854749791769E-2</v>
      </c>
      <c r="H33" s="4">
        <f t="shared" ca="1" si="6"/>
        <v>0.58213135761317958</v>
      </c>
      <c r="I33" s="4">
        <f t="shared" ca="1" si="7"/>
        <v>1300.8340145011175</v>
      </c>
      <c r="Z33" s="4">
        <v>717</v>
      </c>
      <c r="AA33" s="4">
        <v>1706.1699123203953</v>
      </c>
    </row>
    <row r="34" spans="2:27" x14ac:dyDescent="0.3">
      <c r="B34" s="4">
        <v>875</v>
      </c>
      <c r="C34" s="4">
        <f t="shared" si="3"/>
        <v>0.36206896551724133</v>
      </c>
      <c r="D34" s="4">
        <f t="shared" si="4"/>
        <v>0.2472295394598964</v>
      </c>
      <c r="E34" s="4">
        <f t="shared" si="5"/>
        <v>1.3188093777180393E-2</v>
      </c>
      <c r="H34" s="4">
        <f t="shared" ca="1" si="6"/>
        <v>0.16792755934268377</v>
      </c>
      <c r="I34" s="4">
        <f t="shared" ca="1" si="7"/>
        <v>741.52224446207697</v>
      </c>
      <c r="Z34" s="4">
        <v>1423</v>
      </c>
      <c r="AA34" s="4">
        <v>1790.7815517995355</v>
      </c>
    </row>
    <row r="35" spans="2:27" x14ac:dyDescent="0.3">
      <c r="B35" s="4">
        <v>908</v>
      </c>
      <c r="C35" s="4">
        <f t="shared" si="3"/>
        <v>0.37931034482758613</v>
      </c>
      <c r="D35" s="4">
        <f t="shared" si="4"/>
        <v>0.2695355889971644</v>
      </c>
      <c r="E35" s="4">
        <f t="shared" si="5"/>
        <v>1.205049701762871E-2</v>
      </c>
      <c r="H35" s="4">
        <f t="shared" ca="1" si="6"/>
        <v>0.95536904483442608</v>
      </c>
      <c r="I35" s="4">
        <f t="shared" ca="1" si="7"/>
        <v>2014.2153283671571</v>
      </c>
      <c r="Z35" s="4">
        <v>1249</v>
      </c>
      <c r="AA35" s="4">
        <v>1911.1365088898169</v>
      </c>
    </row>
    <row r="36" spans="2:27" x14ac:dyDescent="0.3">
      <c r="B36" s="4">
        <v>989</v>
      </c>
      <c r="C36" s="4">
        <f t="shared" si="3"/>
        <v>0.39655172413793094</v>
      </c>
      <c r="D36" s="4">
        <f t="shared" si="4"/>
        <v>0.32822637775851715</v>
      </c>
      <c r="E36" s="4">
        <f t="shared" si="5"/>
        <v>4.6683529578668724E-3</v>
      </c>
      <c r="H36" s="4">
        <f t="shared" ca="1" si="6"/>
        <v>0.92137396413644113</v>
      </c>
      <c r="I36" s="4">
        <f t="shared" ca="1" si="7"/>
        <v>1877.9755272834057</v>
      </c>
      <c r="Z36" s="4">
        <v>1598</v>
      </c>
      <c r="AA36" s="4">
        <v>1345.4812020978161</v>
      </c>
    </row>
    <row r="37" spans="2:27" x14ac:dyDescent="0.3">
      <c r="B37" s="4">
        <v>1013</v>
      </c>
      <c r="C37" s="4">
        <f t="shared" si="3"/>
        <v>0.41379310344827575</v>
      </c>
      <c r="D37" s="4">
        <f t="shared" si="4"/>
        <v>0.34656067011989272</v>
      </c>
      <c r="E37" s="4">
        <f t="shared" si="5"/>
        <v>4.5202000912554687E-3</v>
      </c>
      <c r="H37" s="4">
        <f t="shared" ca="1" si="6"/>
        <v>0.30311453760462304</v>
      </c>
      <c r="I37" s="4">
        <f t="shared" ca="1" si="7"/>
        <v>955.21967402997552</v>
      </c>
      <c r="Z37" s="4">
        <v>1262</v>
      </c>
    </row>
    <row r="38" spans="2:27" x14ac:dyDescent="0.3">
      <c r="B38" s="4">
        <v>1064</v>
      </c>
      <c r="C38" s="4">
        <f t="shared" si="3"/>
        <v>0.43103448275862055</v>
      </c>
      <c r="D38" s="4">
        <f t="shared" si="4"/>
        <v>0.3866878801861966</v>
      </c>
      <c r="E38" s="4">
        <f t="shared" si="5"/>
        <v>1.9666211597165191E-3</v>
      </c>
      <c r="Z38" s="4">
        <v>2342</v>
      </c>
    </row>
    <row r="39" spans="2:27" x14ac:dyDescent="0.3">
      <c r="B39" s="4">
        <v>1100</v>
      </c>
      <c r="C39" s="4">
        <f t="shared" si="3"/>
        <v>0.44827586206896536</v>
      </c>
      <c r="D39" s="4">
        <f t="shared" si="4"/>
        <v>0.41579131627080707</v>
      </c>
      <c r="E39" s="4">
        <f t="shared" si="5"/>
        <v>1.0552457157126437E-3</v>
      </c>
      <c r="Z39" s="4">
        <v>1211</v>
      </c>
    </row>
    <row r="40" spans="2:27" x14ac:dyDescent="0.3">
      <c r="B40" s="4">
        <v>1128</v>
      </c>
      <c r="C40" s="4">
        <f t="shared" si="3"/>
        <v>0.46551724137931016</v>
      </c>
      <c r="D40" s="4">
        <f t="shared" si="4"/>
        <v>0.43876014432812965</v>
      </c>
      <c r="E40" s="4">
        <f t="shared" si="5"/>
        <v>7.1594224260629281E-4</v>
      </c>
      <c r="Z40" s="4">
        <v>853</v>
      </c>
    </row>
    <row r="41" spans="2:27" x14ac:dyDescent="0.3">
      <c r="B41" s="4">
        <v>1153</v>
      </c>
      <c r="C41" s="4">
        <f t="shared" si="3"/>
        <v>0.48275862068965497</v>
      </c>
      <c r="D41" s="4">
        <f t="shared" si="4"/>
        <v>0.4594462759240856</v>
      </c>
      <c r="E41" s="4">
        <f t="shared" si="5"/>
        <v>5.4346541846876965E-4</v>
      </c>
      <c r="Z41" s="4">
        <v>688</v>
      </c>
    </row>
    <row r="42" spans="2:27" x14ac:dyDescent="0.3">
      <c r="B42" s="4">
        <v>1178</v>
      </c>
      <c r="C42" s="4">
        <f t="shared" si="3"/>
        <v>0.49999999999999978</v>
      </c>
      <c r="D42" s="4">
        <f t="shared" si="4"/>
        <v>0.48024281065651769</v>
      </c>
      <c r="E42" s="4">
        <f t="shared" si="5"/>
        <v>3.9034653075420206E-4</v>
      </c>
      <c r="Z42" s="4">
        <v>1859</v>
      </c>
    </row>
    <row r="43" spans="2:27" x14ac:dyDescent="0.3">
      <c r="B43" s="4">
        <v>1186</v>
      </c>
      <c r="C43" s="4">
        <f t="shared" si="3"/>
        <v>0.51724137931034464</v>
      </c>
      <c r="D43" s="4">
        <f t="shared" si="4"/>
        <v>0.48691181166565606</v>
      </c>
      <c r="E43" s="4">
        <f t="shared" si="5"/>
        <v>9.1988267351374045E-4</v>
      </c>
      <c r="Z43" s="4">
        <v>1520</v>
      </c>
    </row>
    <row r="44" spans="2:27" x14ac:dyDescent="0.3">
      <c r="B44" s="4">
        <v>1203</v>
      </c>
      <c r="C44" s="4">
        <f t="shared" si="3"/>
        <v>0.5344827586206895</v>
      </c>
      <c r="D44" s="4">
        <f t="shared" si="4"/>
        <v>0.50109327425354011</v>
      </c>
      <c r="E44" s="4">
        <f t="shared" si="5"/>
        <v>1.1148576663041136E-3</v>
      </c>
      <c r="Z44" s="4">
        <v>1178</v>
      </c>
    </row>
    <row r="45" spans="2:27" x14ac:dyDescent="0.3">
      <c r="B45" s="4">
        <v>1210</v>
      </c>
      <c r="C45" s="4">
        <f t="shared" si="3"/>
        <v>0.55172413793103436</v>
      </c>
      <c r="D45" s="4">
        <f t="shared" si="4"/>
        <v>0.50693332001752656</v>
      </c>
      <c r="E45" s="4">
        <f t="shared" si="5"/>
        <v>2.0062173693610121E-3</v>
      </c>
      <c r="Z45" s="4">
        <v>847</v>
      </c>
    </row>
    <row r="46" spans="2:27" x14ac:dyDescent="0.3">
      <c r="B46" s="4">
        <v>1211</v>
      </c>
      <c r="C46" s="4">
        <f t="shared" si="3"/>
        <v>0.56896551724137923</v>
      </c>
      <c r="D46" s="4">
        <f t="shared" si="4"/>
        <v>0.50776752016546856</v>
      </c>
      <c r="E46" s="4">
        <f t="shared" si="5"/>
        <v>3.7451948461031709E-3</v>
      </c>
      <c r="Z46" s="4">
        <v>1285</v>
      </c>
    </row>
    <row r="47" spans="2:27" x14ac:dyDescent="0.3">
      <c r="B47" s="4">
        <v>1215</v>
      </c>
      <c r="C47" s="4">
        <f t="shared" si="3"/>
        <v>0.58620689655172409</v>
      </c>
      <c r="D47" s="4">
        <f t="shared" si="4"/>
        <v>0.51110394459004693</v>
      </c>
      <c r="E47" s="4">
        <f t="shared" si="5"/>
        <v>5.6404533933579869E-3</v>
      </c>
      <c r="Z47" s="4">
        <v>1385</v>
      </c>
    </row>
    <row r="48" spans="2:27" x14ac:dyDescent="0.3">
      <c r="B48" s="4">
        <v>1229</v>
      </c>
      <c r="C48" s="4">
        <f t="shared" si="3"/>
        <v>0.60344827586206895</v>
      </c>
      <c r="D48" s="4">
        <f t="shared" si="4"/>
        <v>0.522773782480214</v>
      </c>
      <c r="E48" s="4">
        <f t="shared" si="5"/>
        <v>6.5083738824189578E-3</v>
      </c>
      <c r="Z48" s="4">
        <v>989</v>
      </c>
    </row>
    <row r="49" spans="2:26" x14ac:dyDescent="0.3">
      <c r="B49" s="4">
        <v>1249</v>
      </c>
      <c r="C49" s="4">
        <f t="shared" si="3"/>
        <v>0.62068965517241381</v>
      </c>
      <c r="D49" s="4">
        <f t="shared" si="4"/>
        <v>0.53940869208559494</v>
      </c>
      <c r="E49" s="4">
        <f t="shared" si="5"/>
        <v>6.6065949603208119E-3</v>
      </c>
      <c r="Z49" s="4">
        <v>1100</v>
      </c>
    </row>
    <row r="50" spans="2:26" x14ac:dyDescent="0.3">
      <c r="B50" s="4">
        <v>1262</v>
      </c>
      <c r="C50" s="4">
        <f t="shared" si="3"/>
        <v>0.63793103448275867</v>
      </c>
      <c r="D50" s="4">
        <f t="shared" si="4"/>
        <v>0.55018634211887507</v>
      </c>
      <c r="E50" s="4">
        <f t="shared" si="5"/>
        <v>7.6991310380325733E-3</v>
      </c>
      <c r="Z50" s="4">
        <v>711</v>
      </c>
    </row>
    <row r="51" spans="2:26" x14ac:dyDescent="0.3">
      <c r="B51" s="4">
        <v>1274</v>
      </c>
      <c r="C51" s="4">
        <f t="shared" si="3"/>
        <v>0.65517241379310354</v>
      </c>
      <c r="D51" s="4">
        <f t="shared" si="4"/>
        <v>0.56010237364683924</v>
      </c>
      <c r="E51" s="4">
        <f t="shared" si="5"/>
        <v>9.0383125334123054E-3</v>
      </c>
      <c r="Z51" s="4">
        <v>2103</v>
      </c>
    </row>
    <row r="52" spans="2:26" x14ac:dyDescent="0.3">
      <c r="B52" s="4">
        <v>1285</v>
      </c>
      <c r="C52" s="4">
        <f t="shared" si="3"/>
        <v>0.6724137931034484</v>
      </c>
      <c r="D52" s="4">
        <f t="shared" si="4"/>
        <v>0.56915922086249671</v>
      </c>
      <c r="E52" s="4">
        <f t="shared" si="5"/>
        <v>1.0661506688661912E-2</v>
      </c>
      <c r="Z52" s="4">
        <v>805</v>
      </c>
    </row>
    <row r="53" spans="2:26" x14ac:dyDescent="0.3">
      <c r="B53" s="4">
        <v>1293</v>
      </c>
      <c r="C53" s="4">
        <f t="shared" si="3"/>
        <v>0.68965517241379326</v>
      </c>
      <c r="D53" s="4">
        <f t="shared" si="4"/>
        <v>0.57572352815441363</v>
      </c>
      <c r="E53" s="4">
        <f t="shared" si="5"/>
        <v>1.2980419563645831E-2</v>
      </c>
      <c r="Z53" s="4">
        <v>738</v>
      </c>
    </row>
    <row r="54" spans="2:26" x14ac:dyDescent="0.3">
      <c r="B54" s="4">
        <v>1366</v>
      </c>
      <c r="C54" s="4">
        <f t="shared" si="3"/>
        <v>0.70689655172413812</v>
      </c>
      <c r="D54" s="4">
        <f t="shared" si="4"/>
        <v>0.63444005111772872</v>
      </c>
      <c r="E54" s="4">
        <f t="shared" si="5"/>
        <v>5.2499444801266063E-3</v>
      </c>
      <c r="Z54" s="4">
        <v>685</v>
      </c>
    </row>
    <row r="55" spans="2:26" x14ac:dyDescent="0.3">
      <c r="B55" s="4">
        <v>1385</v>
      </c>
      <c r="C55" s="4">
        <f t="shared" si="3"/>
        <v>0.72413793103448298</v>
      </c>
      <c r="D55" s="4">
        <f t="shared" si="4"/>
        <v>0.64927821039383415</v>
      </c>
      <c r="E55" s="4">
        <f t="shared" si="5"/>
        <v>5.6039777743959844E-3</v>
      </c>
      <c r="Z55" s="4">
        <v>1128</v>
      </c>
    </row>
    <row r="56" spans="2:26" x14ac:dyDescent="0.3">
      <c r="B56" s="4">
        <v>1390</v>
      </c>
      <c r="C56" s="4">
        <f t="shared" si="3"/>
        <v>0.74137931034482785</v>
      </c>
      <c r="D56" s="4">
        <f t="shared" si="4"/>
        <v>0.65314651645979771</v>
      </c>
      <c r="E56" s="4">
        <f t="shared" si="5"/>
        <v>7.7850259167582111E-3</v>
      </c>
      <c r="Z56" s="4">
        <v>841</v>
      </c>
    </row>
    <row r="57" spans="2:26" x14ac:dyDescent="0.3">
      <c r="B57" s="4">
        <v>1423</v>
      </c>
      <c r="C57" s="4">
        <f t="shared" si="3"/>
        <v>0.75862068965517271</v>
      </c>
      <c r="D57" s="4">
        <f t="shared" si="4"/>
        <v>0.67826231615495902</v>
      </c>
      <c r="E57" s="4">
        <f t="shared" si="5"/>
        <v>6.4574681915998454E-3</v>
      </c>
      <c r="Z57" s="4">
        <v>767</v>
      </c>
    </row>
    <row r="58" spans="2:26" x14ac:dyDescent="0.3">
      <c r="B58" s="4">
        <v>1519</v>
      </c>
      <c r="C58" s="4">
        <f t="shared" si="3"/>
        <v>0.77586206896551757</v>
      </c>
      <c r="D58" s="4">
        <f t="shared" si="4"/>
        <v>0.74653261901855694</v>
      </c>
      <c r="E58" s="4">
        <f t="shared" si="5"/>
        <v>8.6021663419126885E-4</v>
      </c>
      <c r="Z58" s="4">
        <v>875</v>
      </c>
    </row>
    <row r="59" spans="2:26" x14ac:dyDescent="0.3">
      <c r="B59" s="4">
        <v>1520</v>
      </c>
      <c r="C59" s="4">
        <f t="shared" si="3"/>
        <v>0.79310344827586243</v>
      </c>
      <c r="D59" s="4">
        <f t="shared" si="4"/>
        <v>0.74720159904806016</v>
      </c>
      <c r="E59" s="4">
        <f t="shared" si="5"/>
        <v>2.1069797625318919E-3</v>
      </c>
      <c r="Z59" s="4">
        <v>685</v>
      </c>
    </row>
    <row r="60" spans="2:26" x14ac:dyDescent="0.3">
      <c r="B60" s="4">
        <v>1598</v>
      </c>
      <c r="C60" s="4">
        <f t="shared" si="3"/>
        <v>0.81034482758620729</v>
      </c>
      <c r="D60" s="4">
        <f t="shared" si="4"/>
        <v>0.7964018261714898</v>
      </c>
      <c r="E60" s="4">
        <f t="shared" si="5"/>
        <v>1.94407288450814E-4</v>
      </c>
      <c r="Z60" s="4">
        <v>862</v>
      </c>
    </row>
    <row r="61" spans="2:26" x14ac:dyDescent="0.3">
      <c r="B61" s="4">
        <v>1699</v>
      </c>
      <c r="C61" s="4">
        <f t="shared" si="3"/>
        <v>0.82758620689655216</v>
      </c>
      <c r="D61" s="4">
        <f t="shared" si="4"/>
        <v>0.85084571095440453</v>
      </c>
      <c r="E61" s="4">
        <f t="shared" si="5"/>
        <v>5.4100452901725111E-4</v>
      </c>
      <c r="Z61" s="4">
        <v>669</v>
      </c>
    </row>
    <row r="62" spans="2:26" x14ac:dyDescent="0.3">
      <c r="B62" s="4">
        <v>1707</v>
      </c>
      <c r="C62" s="4">
        <f t="shared" si="3"/>
        <v>0.84482758620689702</v>
      </c>
      <c r="D62" s="4">
        <f t="shared" si="4"/>
        <v>0.8546982209348678</v>
      </c>
      <c r="E62" s="4">
        <f t="shared" si="5"/>
        <v>9.7429429933022877E-5</v>
      </c>
      <c r="Z62" s="4">
        <v>726</v>
      </c>
    </row>
    <row r="63" spans="2:26" x14ac:dyDescent="0.3">
      <c r="B63" s="4">
        <v>1767</v>
      </c>
      <c r="C63" s="4">
        <f t="shared" si="3"/>
        <v>0.86206896551724188</v>
      </c>
      <c r="D63" s="4">
        <f t="shared" si="4"/>
        <v>0.88145300903566148</v>
      </c>
      <c r="E63" s="4">
        <f t="shared" si="5"/>
        <v>3.7574114312398501E-4</v>
      </c>
      <c r="Z63" s="4">
        <v>845</v>
      </c>
    </row>
    <row r="64" spans="2:26" x14ac:dyDescent="0.3">
      <c r="B64" s="4">
        <v>1768</v>
      </c>
      <c r="C64" s="4">
        <f t="shared" si="3"/>
        <v>0.87931034482758674</v>
      </c>
      <c r="D64" s="4">
        <f t="shared" si="4"/>
        <v>0.88186727642072849</v>
      </c>
      <c r="E64" s="4">
        <f t="shared" si="5"/>
        <v>6.5378991720063693E-6</v>
      </c>
      <c r="Z64" s="4">
        <v>1203</v>
      </c>
    </row>
    <row r="65" spans="2:26" x14ac:dyDescent="0.3">
      <c r="B65" s="4">
        <v>1859</v>
      </c>
      <c r="C65" s="4">
        <f t="shared" si="3"/>
        <v>0.8965517241379316</v>
      </c>
      <c r="D65" s="4">
        <f t="shared" si="4"/>
        <v>0.91538606317571503</v>
      </c>
      <c r="E65" s="4">
        <f t="shared" si="5"/>
        <v>3.5473232699017253E-4</v>
      </c>
      <c r="Z65" s="4">
        <v>1215</v>
      </c>
    </row>
    <row r="66" spans="2:26" x14ac:dyDescent="0.3">
      <c r="B66" s="4">
        <v>1957</v>
      </c>
      <c r="C66" s="4">
        <f t="shared" si="3"/>
        <v>0.91379310344827647</v>
      </c>
      <c r="D66" s="4">
        <f t="shared" si="4"/>
        <v>0.94290587924720082</v>
      </c>
      <c r="E66" s="4">
        <f t="shared" si="5"/>
        <v>8.4755371471843539E-4</v>
      </c>
      <c r="Z66" s="4">
        <v>1707</v>
      </c>
    </row>
    <row r="67" spans="2:26" x14ac:dyDescent="0.3">
      <c r="B67" s="4">
        <v>1985</v>
      </c>
      <c r="C67" s="4">
        <f t="shared" si="3"/>
        <v>0.93103448275862133</v>
      </c>
      <c r="D67" s="4">
        <f t="shared" si="4"/>
        <v>0.94931037997565137</v>
      </c>
      <c r="E67" s="4">
        <f t="shared" si="5"/>
        <v>3.3400841908744655E-4</v>
      </c>
      <c r="Z67" s="4">
        <v>750</v>
      </c>
    </row>
    <row r="68" spans="2:26" x14ac:dyDescent="0.3">
      <c r="B68" s="4">
        <v>1999</v>
      </c>
      <c r="C68" s="4">
        <f t="shared" si="3"/>
        <v>0.94827586206896619</v>
      </c>
      <c r="D68" s="4">
        <f t="shared" si="4"/>
        <v>0.95229079277835094</v>
      </c>
      <c r="E68" s="4">
        <f t="shared" si="5"/>
        <v>1.6119668601160696E-5</v>
      </c>
      <c r="Z68" s="4">
        <v>783</v>
      </c>
    </row>
    <row r="69" spans="2:26" x14ac:dyDescent="0.3">
      <c r="B69" s="4">
        <v>2076</v>
      </c>
      <c r="C69" s="4">
        <f t="shared" si="3"/>
        <v>0.96551724137931105</v>
      </c>
      <c r="D69" s="4">
        <f t="shared" si="4"/>
        <v>0.96626419555946086</v>
      </c>
      <c r="E69" s="4">
        <f t="shared" si="5"/>
        <v>5.5794054724326861E-7</v>
      </c>
      <c r="Z69" s="4">
        <v>1519</v>
      </c>
    </row>
    <row r="70" spans="2:26" x14ac:dyDescent="0.3">
      <c r="B70" s="4">
        <v>2103</v>
      </c>
      <c r="C70" s="4">
        <f t="shared" si="3"/>
        <v>0.98275862068965592</v>
      </c>
      <c r="D70" s="4">
        <f t="shared" si="4"/>
        <v>0.97028420235114299</v>
      </c>
      <c r="E70" s="4">
        <f t="shared" si="5"/>
        <v>1.5561111288422763E-4</v>
      </c>
      <c r="Z70" s="4">
        <v>1274</v>
      </c>
    </row>
    <row r="71" spans="2:26" x14ac:dyDescent="0.3">
      <c r="B71" s="4">
        <v>2342</v>
      </c>
      <c r="C71" s="4">
        <f t="shared" si="3"/>
        <v>1.0000000000000007</v>
      </c>
      <c r="D71" s="4">
        <f t="shared" si="4"/>
        <v>0.99145644614058059</v>
      </c>
      <c r="E71" s="4">
        <f t="shared" si="5"/>
        <v>7.2992312548811615E-5</v>
      </c>
      <c r="Z71" s="4">
        <v>979.31080431169244</v>
      </c>
    </row>
    <row r="72" spans="2:26" x14ac:dyDescent="0.3">
      <c r="Z72" s="4">
        <v>1484.184092146261</v>
      </c>
    </row>
    <row r="73" spans="2:26" x14ac:dyDescent="0.3">
      <c r="Z73" s="4">
        <v>519.94931032863553</v>
      </c>
    </row>
    <row r="74" spans="2:26" x14ac:dyDescent="0.3">
      <c r="Z74" s="4">
        <v>1006.4465600702663</v>
      </c>
    </row>
    <row r="75" spans="2:26" x14ac:dyDescent="0.3">
      <c r="Z75" s="4">
        <v>1046.7453903785729</v>
      </c>
    </row>
    <row r="76" spans="2:26" x14ac:dyDescent="0.3">
      <c r="Z76" s="4">
        <v>590.96211643452011</v>
      </c>
    </row>
    <row r="77" spans="2:26" x14ac:dyDescent="0.3">
      <c r="Z77" s="4">
        <v>1133.6456116041161</v>
      </c>
    </row>
    <row r="78" spans="2:26" x14ac:dyDescent="0.3">
      <c r="Z78" s="4">
        <v>1083.5946804610619</v>
      </c>
    </row>
    <row r="79" spans="2:26" x14ac:dyDescent="0.3">
      <c r="Z79" s="4">
        <v>1168.5125964587494</v>
      </c>
    </row>
    <row r="80" spans="2:26" x14ac:dyDescent="0.3">
      <c r="Z80" s="4">
        <v>749.89646382278181</v>
      </c>
    </row>
    <row r="81" spans="26:26" x14ac:dyDescent="0.3">
      <c r="Z81" s="4">
        <v>1016.1068063881262</v>
      </c>
    </row>
    <row r="82" spans="26:26" x14ac:dyDescent="0.3">
      <c r="Z82" s="4">
        <v>684.725509826897</v>
      </c>
    </row>
    <row r="83" spans="26:26" x14ac:dyDescent="0.3">
      <c r="Z83" s="4">
        <v>1558.4441534812772</v>
      </c>
    </row>
    <row r="84" spans="26:26" x14ac:dyDescent="0.3">
      <c r="Z84" s="4">
        <v>1503.5565497876419</v>
      </c>
    </row>
    <row r="85" spans="26:26" x14ac:dyDescent="0.3">
      <c r="Z85" s="4">
        <v>826.96120780701972</v>
      </c>
    </row>
    <row r="86" spans="26:26" x14ac:dyDescent="0.3">
      <c r="Z86" s="4">
        <v>1035.758463389478</v>
      </c>
    </row>
    <row r="87" spans="26:26" x14ac:dyDescent="0.3">
      <c r="Z87" s="4">
        <v>942.27704667202511</v>
      </c>
    </row>
    <row r="88" spans="26:26" x14ac:dyDescent="0.3">
      <c r="Z88" s="4">
        <v>1400.8225030700803</v>
      </c>
    </row>
    <row r="89" spans="26:26" x14ac:dyDescent="0.3">
      <c r="Z89" s="4">
        <v>1832.1313928266682</v>
      </c>
    </row>
    <row r="90" spans="26:26" x14ac:dyDescent="0.3">
      <c r="Z90" s="4">
        <v>1256.7401740674084</v>
      </c>
    </row>
    <row r="91" spans="26:26" x14ac:dyDescent="0.3">
      <c r="Z91" s="4">
        <v>1706.1699123203953</v>
      </c>
    </row>
    <row r="92" spans="26:26" x14ac:dyDescent="0.3">
      <c r="Z92" s="4">
        <v>1790.7815517995355</v>
      </c>
    </row>
    <row r="93" spans="26:26" x14ac:dyDescent="0.3">
      <c r="Z93" s="4">
        <v>1911.1365088898169</v>
      </c>
    </row>
    <row r="94" spans="26:26" x14ac:dyDescent="0.3">
      <c r="Z94" s="4">
        <v>1345.4812020978161</v>
      </c>
    </row>
  </sheetData>
  <sortState ref="B14:B71">
    <sortCondition ref="B14:B71"/>
  </sortState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J12"/>
  <sheetViews>
    <sheetView zoomScale="85" zoomScaleNormal="85" workbookViewId="0">
      <selection activeCell="A7" sqref="A7"/>
    </sheetView>
  </sheetViews>
  <sheetFormatPr defaultColWidth="9" defaultRowHeight="16.5" x14ac:dyDescent="0.3"/>
  <cols>
    <col min="1" max="1" width="18.75" style="4" bestFit="1" customWidth="1"/>
    <col min="2" max="2" width="9.5" style="4" customWidth="1"/>
    <col min="3" max="5" width="9" style="4"/>
    <col min="6" max="49" width="9" style="4" customWidth="1"/>
    <col min="50" max="61" width="9" style="4"/>
    <col min="62" max="62" width="14.125" style="4" bestFit="1" customWidth="1"/>
    <col min="63" max="16384" width="9" style="4"/>
  </cols>
  <sheetData>
    <row r="1" spans="1:62" x14ac:dyDescent="0.3">
      <c r="A1" s="17"/>
      <c r="B1" s="17" t="s">
        <v>15</v>
      </c>
      <c r="C1" s="17" t="s">
        <v>14</v>
      </c>
      <c r="D1" s="17" t="s">
        <v>41</v>
      </c>
      <c r="E1" s="17" t="s">
        <v>42</v>
      </c>
      <c r="F1" s="17" t="s">
        <v>43</v>
      </c>
      <c r="G1" s="17" t="s">
        <v>44</v>
      </c>
      <c r="H1" s="17" t="s">
        <v>45</v>
      </c>
      <c r="I1" s="17" t="s">
        <v>46</v>
      </c>
      <c r="J1" s="17" t="s">
        <v>47</v>
      </c>
      <c r="K1" s="17" t="s">
        <v>48</v>
      </c>
      <c r="L1" s="17" t="s">
        <v>49</v>
      </c>
      <c r="M1" s="17" t="s">
        <v>50</v>
      </c>
      <c r="N1" s="17" t="s">
        <v>51</v>
      </c>
      <c r="O1" s="17" t="s">
        <v>52</v>
      </c>
      <c r="P1" s="17" t="s">
        <v>53</v>
      </c>
      <c r="Q1" s="17" t="s">
        <v>54</v>
      </c>
      <c r="R1" s="17" t="s">
        <v>55</v>
      </c>
      <c r="S1" s="17" t="s">
        <v>56</v>
      </c>
      <c r="T1" s="17" t="s">
        <v>57</v>
      </c>
      <c r="U1" s="17" t="s">
        <v>58</v>
      </c>
      <c r="V1" s="17" t="s">
        <v>59</v>
      </c>
      <c r="W1" s="17" t="s">
        <v>60</v>
      </c>
      <c r="X1" s="17" t="s">
        <v>61</v>
      </c>
      <c r="Y1" s="17" t="s">
        <v>62</v>
      </c>
      <c r="Z1" s="17" t="s">
        <v>63</v>
      </c>
      <c r="AA1" s="17" t="s">
        <v>64</v>
      </c>
      <c r="AB1" s="17" t="s">
        <v>65</v>
      </c>
      <c r="AC1" s="17" t="s">
        <v>66</v>
      </c>
      <c r="AD1" s="17" t="s">
        <v>67</v>
      </c>
      <c r="AE1" s="17" t="s">
        <v>16</v>
      </c>
      <c r="AF1" s="17" t="s">
        <v>17</v>
      </c>
      <c r="AG1" s="17" t="s">
        <v>18</v>
      </c>
      <c r="AH1" s="17" t="s">
        <v>19</v>
      </c>
      <c r="AI1" s="17" t="s">
        <v>20</v>
      </c>
      <c r="AJ1" s="17" t="s">
        <v>21</v>
      </c>
      <c r="AK1" s="17" t="s">
        <v>22</v>
      </c>
      <c r="AL1" s="17" t="s">
        <v>23</v>
      </c>
      <c r="AM1" s="17" t="s">
        <v>24</v>
      </c>
      <c r="AN1" s="17" t="s">
        <v>25</v>
      </c>
      <c r="AO1" s="17" t="s">
        <v>26</v>
      </c>
      <c r="AP1" s="17" t="s">
        <v>27</v>
      </c>
      <c r="AQ1" s="17" t="s">
        <v>28</v>
      </c>
      <c r="AR1" s="17" t="s">
        <v>29</v>
      </c>
      <c r="AS1" s="17" t="s">
        <v>30</v>
      </c>
      <c r="AT1" s="17" t="s">
        <v>31</v>
      </c>
      <c r="AU1" s="17" t="s">
        <v>32</v>
      </c>
      <c r="AV1" s="17" t="s">
        <v>33</v>
      </c>
      <c r="AW1" s="17" t="s">
        <v>34</v>
      </c>
      <c r="AX1" s="17" t="s">
        <v>35</v>
      </c>
      <c r="AY1" s="17" t="s">
        <v>36</v>
      </c>
      <c r="AZ1" s="17" t="s">
        <v>37</v>
      </c>
      <c r="BA1" s="17" t="s">
        <v>38</v>
      </c>
      <c r="BB1" s="4" t="s">
        <v>72</v>
      </c>
      <c r="BC1" s="4" t="s">
        <v>73</v>
      </c>
      <c r="BD1" s="4" t="s">
        <v>74</v>
      </c>
      <c r="BE1" s="4" t="s">
        <v>13</v>
      </c>
      <c r="BF1" s="4" t="s">
        <v>12</v>
      </c>
      <c r="BG1" s="4" t="s">
        <v>11</v>
      </c>
    </row>
    <row r="2" spans="1:62" x14ac:dyDescent="0.3">
      <c r="A2" s="17" t="s">
        <v>68</v>
      </c>
      <c r="B2" s="17">
        <v>16305</v>
      </c>
      <c r="C2" s="17">
        <f t="shared" ref="C2:BG2" si="0">B2-B4+B5</f>
        <v>14538</v>
      </c>
      <c r="D2" s="17">
        <f t="shared" si="0"/>
        <v>13172</v>
      </c>
      <c r="E2" s="17">
        <f t="shared" si="0"/>
        <v>12510</v>
      </c>
      <c r="F2" s="17">
        <f t="shared" si="0"/>
        <v>11603</v>
      </c>
      <c r="G2" s="17">
        <f t="shared" si="0"/>
        <v>10695</v>
      </c>
      <c r="H2" s="17">
        <f t="shared" si="0"/>
        <v>8996</v>
      </c>
      <c r="I2" s="17">
        <f t="shared" si="0"/>
        <v>9232</v>
      </c>
      <c r="J2" s="17">
        <f t="shared" si="0"/>
        <v>13038</v>
      </c>
      <c r="K2" s="17">
        <f t="shared" si="0"/>
        <v>12305</v>
      </c>
      <c r="L2" s="17">
        <f t="shared" si="0"/>
        <v>10989</v>
      </c>
      <c r="M2" s="17">
        <f t="shared" si="0"/>
        <v>12445</v>
      </c>
      <c r="N2" s="17">
        <f t="shared" si="0"/>
        <v>12951</v>
      </c>
      <c r="O2" s="17">
        <f t="shared" si="0"/>
        <v>12107</v>
      </c>
      <c r="P2" s="17">
        <f t="shared" si="0"/>
        <v>12464</v>
      </c>
      <c r="Q2" s="17">
        <f t="shared" si="0"/>
        <v>12643</v>
      </c>
      <c r="R2" s="17">
        <f t="shared" si="0"/>
        <v>11947</v>
      </c>
      <c r="S2" s="17">
        <f t="shared" si="0"/>
        <v>10179</v>
      </c>
      <c r="T2" s="17">
        <f t="shared" si="0"/>
        <v>11102</v>
      </c>
      <c r="U2" s="17">
        <f t="shared" si="0"/>
        <v>9774</v>
      </c>
      <c r="V2" s="17">
        <f t="shared" si="0"/>
        <v>12732</v>
      </c>
      <c r="W2" s="17">
        <f t="shared" si="0"/>
        <v>12201</v>
      </c>
      <c r="X2" s="17">
        <f t="shared" si="0"/>
        <v>11699</v>
      </c>
      <c r="Y2" s="17">
        <f t="shared" si="0"/>
        <v>10450</v>
      </c>
      <c r="Z2" s="17">
        <f t="shared" si="0"/>
        <v>8852</v>
      </c>
      <c r="AA2" s="17">
        <f t="shared" si="0"/>
        <v>9360</v>
      </c>
      <c r="AB2" s="17">
        <f t="shared" si="0"/>
        <v>8115</v>
      </c>
      <c r="AC2" s="17">
        <f t="shared" si="0"/>
        <v>14400</v>
      </c>
      <c r="AD2" s="17">
        <f t="shared" si="0"/>
        <v>14596</v>
      </c>
      <c r="AE2" s="17">
        <f t="shared" si="0"/>
        <v>14962</v>
      </c>
      <c r="AF2" s="17">
        <f t="shared" si="0"/>
        <v>13103</v>
      </c>
      <c r="AG2" s="17">
        <f t="shared" si="0"/>
        <v>11583</v>
      </c>
      <c r="AH2" s="17">
        <f t="shared" si="0"/>
        <v>12366</v>
      </c>
      <c r="AI2" s="17">
        <f t="shared" si="0"/>
        <v>11701</v>
      </c>
      <c r="AJ2" s="17">
        <f t="shared" si="0"/>
        <v>10416</v>
      </c>
      <c r="AK2" s="17">
        <f t="shared" si="0"/>
        <v>9031</v>
      </c>
      <c r="AL2" s="17">
        <f t="shared" si="0"/>
        <v>8879</v>
      </c>
      <c r="AM2" s="17">
        <f t="shared" si="0"/>
        <v>8445</v>
      </c>
      <c r="AN2" s="17">
        <f t="shared" si="0"/>
        <v>8420</v>
      </c>
      <c r="AO2" s="17">
        <f t="shared" si="0"/>
        <v>6317</v>
      </c>
      <c r="AP2" s="17">
        <f t="shared" si="0"/>
        <v>13316</v>
      </c>
      <c r="AQ2" s="17">
        <f t="shared" si="0"/>
        <v>13213</v>
      </c>
      <c r="AR2" s="17">
        <f t="shared" si="0"/>
        <v>13257</v>
      </c>
      <c r="AS2" s="17">
        <f t="shared" si="0"/>
        <v>12129</v>
      </c>
      <c r="AT2" s="17">
        <f t="shared" si="0"/>
        <v>11288</v>
      </c>
      <c r="AU2" s="17">
        <f t="shared" si="0"/>
        <v>10521</v>
      </c>
      <c r="AV2" s="17">
        <f t="shared" si="0"/>
        <v>9646</v>
      </c>
      <c r="AW2" s="17">
        <f t="shared" si="0"/>
        <v>8961</v>
      </c>
      <c r="AX2" s="17">
        <f t="shared" si="0"/>
        <v>8099</v>
      </c>
      <c r="AY2" s="17">
        <f t="shared" si="0"/>
        <v>7430</v>
      </c>
      <c r="AZ2" s="17">
        <f t="shared" si="0"/>
        <v>6704</v>
      </c>
      <c r="BA2" s="17">
        <f t="shared" si="0"/>
        <v>5859</v>
      </c>
      <c r="BB2" s="4">
        <f t="shared" si="0"/>
        <v>4656</v>
      </c>
      <c r="BC2" s="4">
        <f t="shared" si="0"/>
        <v>6746</v>
      </c>
      <c r="BD2" s="4">
        <f t="shared" si="0"/>
        <v>7014</v>
      </c>
      <c r="BE2" s="4">
        <f t="shared" si="0"/>
        <v>10446</v>
      </c>
      <c r="BF2" s="4">
        <f t="shared" si="0"/>
        <v>10931</v>
      </c>
      <c r="BG2" s="4">
        <f t="shared" si="0"/>
        <v>9767</v>
      </c>
      <c r="BH2" s="4">
        <f>AVERAGE(B2:BA2)</f>
        <v>11097.038461538461</v>
      </c>
      <c r="BI2" s="18">
        <v>4188</v>
      </c>
      <c r="BJ2" s="19">
        <f>BH2*BI2</f>
        <v>46474397.076923072</v>
      </c>
    </row>
    <row r="3" spans="1:62" x14ac:dyDescent="0.3">
      <c r="A3" s="17" t="s">
        <v>69</v>
      </c>
      <c r="B3" s="17">
        <v>13669</v>
      </c>
      <c r="C3" s="17">
        <f>C2-(B5*3+IF(B10&gt;40,ROUND(B10*0.7,0),0))</f>
        <v>14538</v>
      </c>
      <c r="D3" s="17">
        <f>D2-SUM(B5:C5)+IF(C10&gt;40,ROUND(C10*0.7,0),0)</f>
        <v>13172</v>
      </c>
      <c r="E3" s="17">
        <f>E2-SUM(B5:D5)+IF(D10&gt;40,ROUND(D10*0.7,0),0)</f>
        <v>12510</v>
      </c>
      <c r="F3" s="17">
        <f t="shared" ref="F3:BG3" si="1">F2-SUM(C5:E5)+IF(E10&gt;40,ROUND(E10*0.7,0),0)</f>
        <v>11783</v>
      </c>
      <c r="G3" s="17">
        <f t="shared" si="1"/>
        <v>10628</v>
      </c>
      <c r="H3" s="17">
        <f t="shared" si="1"/>
        <v>8919</v>
      </c>
      <c r="I3" s="17">
        <f t="shared" si="1"/>
        <v>7053</v>
      </c>
      <c r="J3" s="17">
        <f t="shared" si="1"/>
        <v>5883</v>
      </c>
      <c r="K3" s="17">
        <f t="shared" si="1"/>
        <v>4508</v>
      </c>
      <c r="L3" s="17">
        <f t="shared" si="1"/>
        <v>4848</v>
      </c>
      <c r="M3" s="17">
        <f t="shared" si="1"/>
        <v>8555</v>
      </c>
      <c r="N3" s="17">
        <f t="shared" si="1"/>
        <v>8332</v>
      </c>
      <c r="O3" s="17">
        <f t="shared" si="1"/>
        <v>7045</v>
      </c>
      <c r="P3" s="17">
        <f t="shared" si="1"/>
        <v>8577</v>
      </c>
      <c r="Q3" s="17">
        <f t="shared" si="1"/>
        <v>8939</v>
      </c>
      <c r="R3" s="17">
        <f t="shared" si="1"/>
        <v>8740</v>
      </c>
      <c r="S3" s="17">
        <f t="shared" si="1"/>
        <v>8662</v>
      </c>
      <c r="T3" s="17">
        <f t="shared" si="1"/>
        <v>8299</v>
      </c>
      <c r="U3" s="17">
        <f t="shared" si="1"/>
        <v>7080</v>
      </c>
      <c r="V3" s="17">
        <f t="shared" si="1"/>
        <v>6126</v>
      </c>
      <c r="W3" s="17">
        <f t="shared" si="1"/>
        <v>7773</v>
      </c>
      <c r="X3" s="17">
        <f t="shared" si="1"/>
        <v>6760</v>
      </c>
      <c r="Y3" s="17">
        <f t="shared" si="1"/>
        <v>9381</v>
      </c>
      <c r="Z3" s="17">
        <f t="shared" si="1"/>
        <v>7999</v>
      </c>
      <c r="AA3" s="17">
        <f t="shared" si="1"/>
        <v>7626</v>
      </c>
      <c r="AB3" s="17">
        <f t="shared" si="1"/>
        <v>5578</v>
      </c>
      <c r="AC3" s="17">
        <f t="shared" si="1"/>
        <v>4068</v>
      </c>
      <c r="AD3" s="17">
        <f t="shared" si="1"/>
        <v>5091</v>
      </c>
      <c r="AE3" s="17">
        <f t="shared" si="1"/>
        <v>5399</v>
      </c>
      <c r="AF3" s="17">
        <f t="shared" si="1"/>
        <v>11081</v>
      </c>
      <c r="AG3" s="17">
        <f t="shared" si="1"/>
        <v>10648</v>
      </c>
      <c r="AH3" s="17">
        <f t="shared" si="1"/>
        <v>10451</v>
      </c>
      <c r="AI3" s="17">
        <f t="shared" si="1"/>
        <v>9558</v>
      </c>
      <c r="AJ3" s="17">
        <f t="shared" si="1"/>
        <v>8361</v>
      </c>
      <c r="AK3" s="17">
        <f t="shared" si="1"/>
        <v>8883</v>
      </c>
      <c r="AL3" s="17">
        <f t="shared" si="1"/>
        <v>8074</v>
      </c>
      <c r="AM3" s="17">
        <f t="shared" si="1"/>
        <v>6942</v>
      </c>
      <c r="AN3" s="17">
        <f t="shared" si="1"/>
        <v>6231</v>
      </c>
      <c r="AO3" s="17">
        <f t="shared" si="1"/>
        <v>5022</v>
      </c>
      <c r="AP3" s="17">
        <f t="shared" si="1"/>
        <v>4826</v>
      </c>
      <c r="AQ3" s="17">
        <f t="shared" si="1"/>
        <v>4774</v>
      </c>
      <c r="AR3" s="17">
        <f t="shared" si="1"/>
        <v>4180</v>
      </c>
      <c r="AS3" s="17">
        <f t="shared" si="1"/>
        <v>11203</v>
      </c>
      <c r="AT3" s="17">
        <f t="shared" si="1"/>
        <v>10618</v>
      </c>
      <c r="AU3" s="17">
        <f t="shared" si="1"/>
        <v>10807</v>
      </c>
      <c r="AV3" s="17">
        <f t="shared" si="1"/>
        <v>9796</v>
      </c>
      <c r="AW3" s="17">
        <f t="shared" si="1"/>
        <v>9053</v>
      </c>
      <c r="AX3" s="17">
        <f t="shared" si="1"/>
        <v>8464</v>
      </c>
      <c r="AY3" s="17">
        <f t="shared" si="1"/>
        <v>7430</v>
      </c>
      <c r="AZ3" s="17">
        <f t="shared" si="1"/>
        <v>6737</v>
      </c>
      <c r="BA3" s="17">
        <f t="shared" si="1"/>
        <v>6033</v>
      </c>
      <c r="BB3" s="17">
        <f t="shared" si="1"/>
        <v>4971</v>
      </c>
      <c r="BC3" s="17">
        <f t="shared" si="1"/>
        <v>3441</v>
      </c>
      <c r="BD3" s="17">
        <f t="shared" si="1"/>
        <v>1734</v>
      </c>
      <c r="BE3" s="17">
        <f t="shared" si="1"/>
        <v>1018</v>
      </c>
      <c r="BF3" s="17">
        <f t="shared" si="1"/>
        <v>3594</v>
      </c>
      <c r="BG3" s="17">
        <f t="shared" si="1"/>
        <v>4004</v>
      </c>
      <c r="BH3" s="4">
        <f>AVERAGE(B3:BA3)</f>
        <v>8206.0192307692305</v>
      </c>
      <c r="BI3" s="18">
        <v>4188</v>
      </c>
      <c r="BJ3" s="19">
        <f>BH3*BI3</f>
        <v>34366808.538461536</v>
      </c>
    </row>
    <row r="4" spans="1:62" x14ac:dyDescent="0.3">
      <c r="A4" s="17" t="s">
        <v>327</v>
      </c>
      <c r="B4" s="17">
        <v>1767</v>
      </c>
      <c r="C4" s="17">
        <v>1366</v>
      </c>
      <c r="D4" s="17">
        <v>662</v>
      </c>
      <c r="E4" s="17">
        <v>1013</v>
      </c>
      <c r="F4" s="17">
        <v>908</v>
      </c>
      <c r="G4" s="17">
        <v>1699</v>
      </c>
      <c r="H4" s="17">
        <v>1985</v>
      </c>
      <c r="I4" s="17">
        <v>1293</v>
      </c>
      <c r="J4" s="17">
        <v>1210</v>
      </c>
      <c r="K4" s="17">
        <v>2076</v>
      </c>
      <c r="L4" s="17">
        <v>1229</v>
      </c>
      <c r="M4" s="17">
        <v>716</v>
      </c>
      <c r="N4" s="17">
        <v>1999</v>
      </c>
      <c r="O4" s="17">
        <v>1153</v>
      </c>
      <c r="P4" s="17">
        <v>860</v>
      </c>
      <c r="Q4" s="17">
        <v>1390</v>
      </c>
      <c r="R4" s="17">
        <v>1768</v>
      </c>
      <c r="S4" s="17">
        <v>1186</v>
      </c>
      <c r="T4" s="17">
        <v>1957</v>
      </c>
      <c r="U4" s="17">
        <v>1064</v>
      </c>
      <c r="V4" s="17">
        <v>717</v>
      </c>
      <c r="W4" s="17">
        <v>1423</v>
      </c>
      <c r="X4" s="17">
        <v>1249</v>
      </c>
      <c r="Y4" s="17">
        <v>1598</v>
      </c>
      <c r="Z4" s="17">
        <v>1262</v>
      </c>
      <c r="AA4" s="17">
        <v>2342</v>
      </c>
      <c r="AB4" s="17">
        <v>1211</v>
      </c>
      <c r="AC4" s="17">
        <v>853</v>
      </c>
      <c r="AD4" s="17">
        <v>688</v>
      </c>
      <c r="AE4" s="17">
        <v>1859</v>
      </c>
      <c r="AF4" s="17">
        <v>1520</v>
      </c>
      <c r="AG4" s="17">
        <v>1178</v>
      </c>
      <c r="AH4" s="17">
        <v>847</v>
      </c>
      <c r="AI4" s="17">
        <v>1285</v>
      </c>
      <c r="AJ4" s="17">
        <v>1385</v>
      </c>
      <c r="AK4" s="17">
        <v>989</v>
      </c>
      <c r="AL4" s="17">
        <v>1100</v>
      </c>
      <c r="AM4" s="17">
        <v>711</v>
      </c>
      <c r="AN4" s="17">
        <v>2103</v>
      </c>
      <c r="AO4" s="17">
        <v>805</v>
      </c>
      <c r="AP4" s="17">
        <v>738</v>
      </c>
      <c r="AQ4" s="17">
        <v>685</v>
      </c>
      <c r="AR4" s="17">
        <v>1128</v>
      </c>
      <c r="AS4" s="17">
        <v>841</v>
      </c>
      <c r="AT4" s="17">
        <v>767</v>
      </c>
      <c r="AU4" s="17">
        <v>875</v>
      </c>
      <c r="AV4" s="17">
        <v>685</v>
      </c>
      <c r="AW4" s="17">
        <v>862</v>
      </c>
      <c r="AX4" s="17">
        <v>669</v>
      </c>
      <c r="AY4" s="17">
        <v>726</v>
      </c>
      <c r="AZ4" s="17">
        <v>845</v>
      </c>
      <c r="BA4" s="17">
        <v>1203</v>
      </c>
      <c r="BB4" s="4">
        <v>1215</v>
      </c>
      <c r="BC4" s="4">
        <v>1707</v>
      </c>
      <c r="BD4" s="4">
        <v>750</v>
      </c>
      <c r="BE4" s="4">
        <v>783</v>
      </c>
      <c r="BF4" s="4">
        <v>1519</v>
      </c>
      <c r="BG4" s="4">
        <v>1274</v>
      </c>
      <c r="BH4" s="4">
        <f>SUM(B4:BA4)</f>
        <v>62450</v>
      </c>
    </row>
    <row r="5" spans="1:62" x14ac:dyDescent="0.3">
      <c r="A5" s="17" t="s">
        <v>328</v>
      </c>
      <c r="B5" s="17">
        <f t="shared" ref="B5:BG5" si="2">IF(B9&gt;B2,B9-B2,0)</f>
        <v>0</v>
      </c>
      <c r="C5" s="17">
        <f t="shared" si="2"/>
        <v>0</v>
      </c>
      <c r="D5" s="17">
        <f t="shared" si="2"/>
        <v>0</v>
      </c>
      <c r="E5" s="17">
        <f t="shared" si="2"/>
        <v>106</v>
      </c>
      <c r="F5" s="17">
        <f t="shared" si="2"/>
        <v>0</v>
      </c>
      <c r="G5" s="17">
        <f t="shared" si="2"/>
        <v>0</v>
      </c>
      <c r="H5" s="17">
        <f t="shared" si="2"/>
        <v>2221</v>
      </c>
      <c r="I5" s="17">
        <f t="shared" si="2"/>
        <v>5099</v>
      </c>
      <c r="J5" s="17">
        <f t="shared" si="2"/>
        <v>477</v>
      </c>
      <c r="K5" s="17">
        <f t="shared" si="2"/>
        <v>760</v>
      </c>
      <c r="L5" s="17">
        <f t="shared" si="2"/>
        <v>2685</v>
      </c>
      <c r="M5" s="17">
        <f t="shared" si="2"/>
        <v>1222</v>
      </c>
      <c r="N5" s="17">
        <f t="shared" si="2"/>
        <v>1155</v>
      </c>
      <c r="O5" s="17">
        <f t="shared" si="2"/>
        <v>1510</v>
      </c>
      <c r="P5" s="17">
        <f t="shared" si="2"/>
        <v>1039</v>
      </c>
      <c r="Q5" s="17">
        <f t="shared" si="2"/>
        <v>694</v>
      </c>
      <c r="R5" s="17">
        <f t="shared" si="2"/>
        <v>0</v>
      </c>
      <c r="S5" s="17">
        <f t="shared" si="2"/>
        <v>2109</v>
      </c>
      <c r="T5" s="17">
        <f t="shared" si="2"/>
        <v>629</v>
      </c>
      <c r="U5" s="17">
        <f t="shared" si="2"/>
        <v>4022</v>
      </c>
      <c r="V5" s="17">
        <f t="shared" si="2"/>
        <v>186</v>
      </c>
      <c r="W5" s="17">
        <f t="shared" si="2"/>
        <v>921</v>
      </c>
      <c r="X5" s="17">
        <f t="shared" si="2"/>
        <v>0</v>
      </c>
      <c r="Y5" s="17">
        <f t="shared" si="2"/>
        <v>0</v>
      </c>
      <c r="Z5" s="17">
        <f t="shared" si="2"/>
        <v>1770</v>
      </c>
      <c r="AA5" s="17">
        <f t="shared" si="2"/>
        <v>1097</v>
      </c>
      <c r="AB5" s="17">
        <f t="shared" si="2"/>
        <v>7496</v>
      </c>
      <c r="AC5" s="17">
        <f t="shared" si="2"/>
        <v>1049</v>
      </c>
      <c r="AD5" s="17">
        <f t="shared" si="2"/>
        <v>1054</v>
      </c>
      <c r="AE5" s="17">
        <f t="shared" si="2"/>
        <v>0</v>
      </c>
      <c r="AF5" s="17">
        <f t="shared" si="2"/>
        <v>0</v>
      </c>
      <c r="AG5" s="17">
        <f t="shared" si="2"/>
        <v>1961</v>
      </c>
      <c r="AH5" s="17">
        <f t="shared" si="2"/>
        <v>182</v>
      </c>
      <c r="AI5" s="17">
        <f t="shared" si="2"/>
        <v>0</v>
      </c>
      <c r="AJ5" s="17">
        <f t="shared" si="2"/>
        <v>0</v>
      </c>
      <c r="AK5" s="17">
        <f t="shared" si="2"/>
        <v>837</v>
      </c>
      <c r="AL5" s="17">
        <f t="shared" si="2"/>
        <v>666</v>
      </c>
      <c r="AM5" s="17">
        <f t="shared" si="2"/>
        <v>686</v>
      </c>
      <c r="AN5" s="17">
        <f t="shared" si="2"/>
        <v>0</v>
      </c>
      <c r="AO5" s="17">
        <f t="shared" si="2"/>
        <v>7804</v>
      </c>
      <c r="AP5" s="17">
        <f t="shared" si="2"/>
        <v>635</v>
      </c>
      <c r="AQ5" s="17">
        <f t="shared" si="2"/>
        <v>729</v>
      </c>
      <c r="AR5" s="17">
        <f t="shared" si="2"/>
        <v>0</v>
      </c>
      <c r="AS5" s="17">
        <f t="shared" si="2"/>
        <v>0</v>
      </c>
      <c r="AT5" s="17">
        <f t="shared" si="2"/>
        <v>0</v>
      </c>
      <c r="AU5" s="17">
        <f t="shared" si="2"/>
        <v>0</v>
      </c>
      <c r="AV5" s="17">
        <f t="shared" si="2"/>
        <v>0</v>
      </c>
      <c r="AW5" s="17">
        <f t="shared" si="2"/>
        <v>0</v>
      </c>
      <c r="AX5" s="17">
        <f t="shared" si="2"/>
        <v>0</v>
      </c>
      <c r="AY5" s="17">
        <f t="shared" si="2"/>
        <v>0</v>
      </c>
      <c r="AZ5" s="17">
        <f t="shared" si="2"/>
        <v>0</v>
      </c>
      <c r="BA5" s="17">
        <f t="shared" si="2"/>
        <v>0</v>
      </c>
      <c r="BB5" s="4">
        <f t="shared" si="2"/>
        <v>3305</v>
      </c>
      <c r="BC5" s="4">
        <f t="shared" si="2"/>
        <v>1975</v>
      </c>
      <c r="BD5" s="4">
        <f t="shared" si="2"/>
        <v>4182</v>
      </c>
      <c r="BE5" s="4">
        <f t="shared" si="2"/>
        <v>1268</v>
      </c>
      <c r="BF5" s="4">
        <f t="shared" si="2"/>
        <v>355</v>
      </c>
      <c r="BG5" s="4">
        <f t="shared" si="2"/>
        <v>260</v>
      </c>
      <c r="BH5" s="4">
        <f>SUM(B5:BA5)</f>
        <v>50801</v>
      </c>
      <c r="BI5" s="4">
        <v>79.026799042997993</v>
      </c>
      <c r="BJ5" s="19">
        <f>BH5*BI5</f>
        <v>4014640.4181833412</v>
      </c>
    </row>
    <row r="6" spans="1:62" x14ac:dyDescent="0.3">
      <c r="A6" s="17" t="s">
        <v>70</v>
      </c>
      <c r="B6" s="17">
        <f>IF(B4&gt;B3,B4-B3,0)</f>
        <v>0</v>
      </c>
      <c r="C6" s="17">
        <f t="shared" ref="C6:BG6" si="3">IF(C4&gt;C3,C4-C3,0)</f>
        <v>0</v>
      </c>
      <c r="D6" s="17">
        <f t="shared" si="3"/>
        <v>0</v>
      </c>
      <c r="E6" s="17">
        <f t="shared" si="3"/>
        <v>0</v>
      </c>
      <c r="F6" s="17">
        <f t="shared" si="3"/>
        <v>0</v>
      </c>
      <c r="G6" s="17">
        <f t="shared" si="3"/>
        <v>0</v>
      </c>
      <c r="H6" s="17">
        <f t="shared" si="3"/>
        <v>0</v>
      </c>
      <c r="I6" s="17">
        <f t="shared" si="3"/>
        <v>0</v>
      </c>
      <c r="J6" s="17">
        <f t="shared" si="3"/>
        <v>0</v>
      </c>
      <c r="K6" s="17">
        <f t="shared" si="3"/>
        <v>0</v>
      </c>
      <c r="L6" s="17">
        <f t="shared" si="3"/>
        <v>0</v>
      </c>
      <c r="M6" s="17">
        <f t="shared" si="3"/>
        <v>0</v>
      </c>
      <c r="N6" s="17">
        <f t="shared" si="3"/>
        <v>0</v>
      </c>
      <c r="O6" s="17">
        <f t="shared" si="3"/>
        <v>0</v>
      </c>
      <c r="P6" s="17">
        <f t="shared" si="3"/>
        <v>0</v>
      </c>
      <c r="Q6" s="17">
        <f t="shared" si="3"/>
        <v>0</v>
      </c>
      <c r="R6" s="17">
        <f t="shared" si="3"/>
        <v>0</v>
      </c>
      <c r="S6" s="17">
        <f t="shared" si="3"/>
        <v>0</v>
      </c>
      <c r="T6" s="17">
        <f t="shared" si="3"/>
        <v>0</v>
      </c>
      <c r="U6" s="17">
        <f t="shared" si="3"/>
        <v>0</v>
      </c>
      <c r="V6" s="17">
        <f t="shared" si="3"/>
        <v>0</v>
      </c>
      <c r="W6" s="17">
        <f t="shared" si="3"/>
        <v>0</v>
      </c>
      <c r="X6" s="17">
        <f t="shared" si="3"/>
        <v>0</v>
      </c>
      <c r="Y6" s="17">
        <f t="shared" si="3"/>
        <v>0</v>
      </c>
      <c r="Z6" s="17">
        <f t="shared" si="3"/>
        <v>0</v>
      </c>
      <c r="AA6" s="17">
        <f t="shared" si="3"/>
        <v>0</v>
      </c>
      <c r="AB6" s="17">
        <f t="shared" si="3"/>
        <v>0</v>
      </c>
      <c r="AC6" s="17">
        <f t="shared" si="3"/>
        <v>0</v>
      </c>
      <c r="AD6" s="17">
        <f t="shared" si="3"/>
        <v>0</v>
      </c>
      <c r="AE6" s="17">
        <f t="shared" si="3"/>
        <v>0</v>
      </c>
      <c r="AF6" s="17">
        <f t="shared" si="3"/>
        <v>0</v>
      </c>
      <c r="AG6" s="17">
        <f t="shared" si="3"/>
        <v>0</v>
      </c>
      <c r="AH6" s="17">
        <f t="shared" si="3"/>
        <v>0</v>
      </c>
      <c r="AI6" s="17">
        <f t="shared" si="3"/>
        <v>0</v>
      </c>
      <c r="AJ6" s="17">
        <f t="shared" si="3"/>
        <v>0</v>
      </c>
      <c r="AK6" s="17">
        <f t="shared" si="3"/>
        <v>0</v>
      </c>
      <c r="AL6" s="17">
        <f t="shared" si="3"/>
        <v>0</v>
      </c>
      <c r="AM6" s="17">
        <f t="shared" si="3"/>
        <v>0</v>
      </c>
      <c r="AN6" s="17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17">
        <f t="shared" si="3"/>
        <v>0</v>
      </c>
      <c r="AT6" s="17">
        <f t="shared" si="3"/>
        <v>0</v>
      </c>
      <c r="AU6" s="17">
        <f t="shared" si="3"/>
        <v>0</v>
      </c>
      <c r="AV6" s="17">
        <f t="shared" si="3"/>
        <v>0</v>
      </c>
      <c r="AW6" s="17">
        <f t="shared" si="3"/>
        <v>0</v>
      </c>
      <c r="AX6" s="17">
        <f t="shared" si="3"/>
        <v>0</v>
      </c>
      <c r="AY6" s="17">
        <f t="shared" si="3"/>
        <v>0</v>
      </c>
      <c r="AZ6" s="17">
        <f t="shared" si="3"/>
        <v>0</v>
      </c>
      <c r="BA6" s="17">
        <f t="shared" si="3"/>
        <v>0</v>
      </c>
      <c r="BB6" s="4">
        <f t="shared" si="3"/>
        <v>0</v>
      </c>
      <c r="BC6" s="4">
        <f t="shared" si="3"/>
        <v>0</v>
      </c>
      <c r="BD6" s="4">
        <f t="shared" si="3"/>
        <v>0</v>
      </c>
      <c r="BE6" s="4">
        <f t="shared" si="3"/>
        <v>0</v>
      </c>
      <c r="BF6" s="4">
        <f t="shared" si="3"/>
        <v>0</v>
      </c>
      <c r="BG6" s="4">
        <f t="shared" si="3"/>
        <v>0</v>
      </c>
      <c r="BH6" s="4">
        <f>SUM(B6:BA6)</f>
        <v>0</v>
      </c>
    </row>
    <row r="7" spans="1:62" x14ac:dyDescent="0.3">
      <c r="A7" s="17" t="s">
        <v>9</v>
      </c>
      <c r="B7" s="17">
        <f>ROUNDUP((3+3.5)*AVERAGE(B4:B4),0)</f>
        <v>11486</v>
      </c>
      <c r="C7" s="17">
        <f>ROUNDUP((3+3.5)*AVERAGE(B4:B4),0)</f>
        <v>11486</v>
      </c>
      <c r="D7" s="17">
        <f>ROUNDUP((3+3.5)*AVERAGE(B4:C4),0)</f>
        <v>10183</v>
      </c>
      <c r="E7" s="17">
        <f t="shared" ref="E7:BG7" si="4">ROUNDUP((3+3.5)*AVERAGE(B4:D4),0)</f>
        <v>8223</v>
      </c>
      <c r="F7" s="17">
        <f t="shared" si="4"/>
        <v>6589</v>
      </c>
      <c r="G7" s="17">
        <f t="shared" si="4"/>
        <v>5597</v>
      </c>
      <c r="H7" s="17">
        <f t="shared" si="4"/>
        <v>7844</v>
      </c>
      <c r="I7" s="17">
        <f t="shared" si="4"/>
        <v>9950</v>
      </c>
      <c r="J7" s="17">
        <f t="shared" si="4"/>
        <v>10784</v>
      </c>
      <c r="K7" s="17">
        <f t="shared" si="4"/>
        <v>9724</v>
      </c>
      <c r="L7" s="17">
        <f t="shared" si="4"/>
        <v>9922</v>
      </c>
      <c r="M7" s="17">
        <f t="shared" si="4"/>
        <v>9783</v>
      </c>
      <c r="N7" s="17">
        <f t="shared" si="4"/>
        <v>8713</v>
      </c>
      <c r="O7" s="17">
        <f t="shared" si="4"/>
        <v>8546</v>
      </c>
      <c r="P7" s="17">
        <f t="shared" si="4"/>
        <v>8381</v>
      </c>
      <c r="Q7" s="17">
        <f t="shared" si="4"/>
        <v>8693</v>
      </c>
      <c r="R7" s="17">
        <f t="shared" si="4"/>
        <v>7374</v>
      </c>
      <c r="S7" s="17">
        <f t="shared" si="4"/>
        <v>8706</v>
      </c>
      <c r="T7" s="17">
        <f t="shared" si="4"/>
        <v>9412</v>
      </c>
      <c r="U7" s="17">
        <f t="shared" si="4"/>
        <v>10641</v>
      </c>
      <c r="V7" s="17">
        <f t="shared" si="4"/>
        <v>9116</v>
      </c>
      <c r="W7" s="17">
        <f t="shared" si="4"/>
        <v>8099</v>
      </c>
      <c r="X7" s="17">
        <f t="shared" si="4"/>
        <v>6942</v>
      </c>
      <c r="Y7" s="17">
        <f t="shared" si="4"/>
        <v>7343</v>
      </c>
      <c r="Z7" s="17">
        <f t="shared" si="4"/>
        <v>9252</v>
      </c>
      <c r="AA7" s="17">
        <f t="shared" si="4"/>
        <v>8903</v>
      </c>
      <c r="AB7" s="17">
        <f t="shared" si="4"/>
        <v>11271</v>
      </c>
      <c r="AC7" s="17">
        <f t="shared" si="4"/>
        <v>10433</v>
      </c>
      <c r="AD7" s="17">
        <f t="shared" si="4"/>
        <v>9547</v>
      </c>
      <c r="AE7" s="17">
        <f t="shared" si="4"/>
        <v>5963</v>
      </c>
      <c r="AF7" s="17">
        <f t="shared" si="4"/>
        <v>7367</v>
      </c>
      <c r="AG7" s="17">
        <f t="shared" si="4"/>
        <v>8812</v>
      </c>
      <c r="AH7" s="17">
        <f t="shared" si="4"/>
        <v>9874</v>
      </c>
      <c r="AI7" s="17">
        <f t="shared" si="4"/>
        <v>7681</v>
      </c>
      <c r="AJ7" s="17">
        <f t="shared" si="4"/>
        <v>7172</v>
      </c>
      <c r="AK7" s="17">
        <f t="shared" si="4"/>
        <v>7621</v>
      </c>
      <c r="AL7" s="17">
        <f t="shared" si="4"/>
        <v>7928</v>
      </c>
      <c r="AM7" s="17">
        <f t="shared" si="4"/>
        <v>7527</v>
      </c>
      <c r="AN7" s="17">
        <f t="shared" si="4"/>
        <v>6067</v>
      </c>
      <c r="AO7" s="17">
        <f t="shared" si="4"/>
        <v>8481</v>
      </c>
      <c r="AP7" s="17">
        <f t="shared" si="4"/>
        <v>7842</v>
      </c>
      <c r="AQ7" s="17">
        <f t="shared" si="4"/>
        <v>7900</v>
      </c>
      <c r="AR7" s="17">
        <f t="shared" si="4"/>
        <v>4828</v>
      </c>
      <c r="AS7" s="17">
        <f t="shared" si="4"/>
        <v>5528</v>
      </c>
      <c r="AT7" s="17">
        <f t="shared" si="4"/>
        <v>5751</v>
      </c>
      <c r="AU7" s="17">
        <f t="shared" si="4"/>
        <v>5928</v>
      </c>
      <c r="AV7" s="17">
        <f t="shared" si="4"/>
        <v>5380</v>
      </c>
      <c r="AW7" s="17">
        <f t="shared" si="4"/>
        <v>5042</v>
      </c>
      <c r="AX7" s="17">
        <f t="shared" si="4"/>
        <v>5248</v>
      </c>
      <c r="AY7" s="17">
        <f t="shared" si="4"/>
        <v>4802</v>
      </c>
      <c r="AZ7" s="17">
        <f t="shared" si="4"/>
        <v>4891</v>
      </c>
      <c r="BA7" s="17">
        <f t="shared" si="4"/>
        <v>4854</v>
      </c>
      <c r="BB7" s="4">
        <f t="shared" si="4"/>
        <v>6011</v>
      </c>
      <c r="BC7" s="4">
        <f t="shared" si="4"/>
        <v>7070</v>
      </c>
      <c r="BD7" s="4">
        <f t="shared" si="4"/>
        <v>8938</v>
      </c>
      <c r="BE7" s="4">
        <f t="shared" si="4"/>
        <v>7956</v>
      </c>
      <c r="BF7" s="4">
        <f t="shared" si="4"/>
        <v>7020</v>
      </c>
      <c r="BG7" s="4">
        <f t="shared" si="4"/>
        <v>6613</v>
      </c>
    </row>
    <row r="8" spans="1:62" x14ac:dyDescent="0.3">
      <c r="A8" s="17" t="s">
        <v>10</v>
      </c>
      <c r="B8" s="17"/>
      <c r="C8" s="17">
        <f>ROUND(3.08*STDEV(B4:C4)*SQRT(6.5),0)</f>
        <v>2227</v>
      </c>
      <c r="D8" s="17">
        <f>ROUND(3.08*STDEV(B4:C4)*SQRT(6.5),0)</f>
        <v>2227</v>
      </c>
      <c r="E8" s="17">
        <f>ROUND(3.08*STDEV(B4:D4)*SQRT(6.5),0)</f>
        <v>4393</v>
      </c>
      <c r="F8" s="17">
        <f>ROUND(3.08*STDEV(C4:E4)*SQRT(6.5),0)</f>
        <v>2764</v>
      </c>
      <c r="G8" s="17">
        <f t="shared" ref="G8:BG8" si="5">ROUND(3.08*STDEV(D4:F4)*SQRT(6.5),0)</f>
        <v>1415</v>
      </c>
      <c r="H8" s="17">
        <f t="shared" si="5"/>
        <v>3373</v>
      </c>
      <c r="I8" s="17">
        <f t="shared" si="5"/>
        <v>4381</v>
      </c>
      <c r="J8" s="17">
        <f t="shared" si="5"/>
        <v>2731</v>
      </c>
      <c r="K8" s="17">
        <f t="shared" si="5"/>
        <v>3341</v>
      </c>
      <c r="L8" s="17">
        <f t="shared" si="5"/>
        <v>3752</v>
      </c>
      <c r="M8" s="17">
        <f t="shared" si="5"/>
        <v>3884</v>
      </c>
      <c r="N8" s="17">
        <f t="shared" si="5"/>
        <v>5393</v>
      </c>
      <c r="O8" s="17">
        <f t="shared" si="5"/>
        <v>5071</v>
      </c>
      <c r="P8" s="17">
        <f t="shared" si="5"/>
        <v>5122</v>
      </c>
      <c r="Q8" s="17">
        <f t="shared" si="5"/>
        <v>4644</v>
      </c>
      <c r="R8" s="17">
        <f t="shared" si="5"/>
        <v>2085</v>
      </c>
      <c r="S8" s="17">
        <f t="shared" si="5"/>
        <v>3582</v>
      </c>
      <c r="T8" s="17">
        <f t="shared" si="5"/>
        <v>2319</v>
      </c>
      <c r="U8" s="17">
        <f t="shared" si="5"/>
        <v>3155</v>
      </c>
      <c r="V8" s="17">
        <f t="shared" si="5"/>
        <v>3802</v>
      </c>
      <c r="W8" s="17">
        <f t="shared" si="5"/>
        <v>5023</v>
      </c>
      <c r="X8" s="17">
        <f t="shared" si="5"/>
        <v>2772</v>
      </c>
      <c r="Y8" s="17">
        <f t="shared" si="5"/>
        <v>2888</v>
      </c>
      <c r="Z8" s="17">
        <f t="shared" si="5"/>
        <v>1370</v>
      </c>
      <c r="AA8" s="17">
        <f t="shared" si="5"/>
        <v>1554</v>
      </c>
      <c r="AB8" s="17">
        <f t="shared" si="5"/>
        <v>4340</v>
      </c>
      <c r="AC8" s="17">
        <f t="shared" si="5"/>
        <v>5016</v>
      </c>
      <c r="AD8" s="17">
        <f t="shared" si="5"/>
        <v>6103</v>
      </c>
      <c r="AE8" s="17">
        <f t="shared" si="5"/>
        <v>2100</v>
      </c>
      <c r="AF8" s="17">
        <f t="shared" si="5"/>
        <v>4977</v>
      </c>
      <c r="AG8" s="17">
        <f t="shared" si="5"/>
        <v>4732</v>
      </c>
      <c r="AH8" s="17">
        <f t="shared" si="5"/>
        <v>2674</v>
      </c>
      <c r="AI8" s="17">
        <f t="shared" si="5"/>
        <v>2642</v>
      </c>
      <c r="AJ8" s="17">
        <f t="shared" si="5"/>
        <v>1793</v>
      </c>
      <c r="AK8" s="17">
        <f t="shared" si="5"/>
        <v>2247</v>
      </c>
      <c r="AL8" s="17">
        <f t="shared" si="5"/>
        <v>1617</v>
      </c>
      <c r="AM8" s="17">
        <f t="shared" si="5"/>
        <v>1604</v>
      </c>
      <c r="AN8" s="17">
        <f t="shared" si="5"/>
        <v>1574</v>
      </c>
      <c r="AO8" s="17">
        <f t="shared" si="5"/>
        <v>5640</v>
      </c>
      <c r="AP8" s="17">
        <f t="shared" si="5"/>
        <v>6109</v>
      </c>
      <c r="AQ8" s="17">
        <f t="shared" si="5"/>
        <v>6042</v>
      </c>
      <c r="AR8" s="17">
        <f t="shared" si="5"/>
        <v>472</v>
      </c>
      <c r="AS8" s="17">
        <f t="shared" si="5"/>
        <v>1900</v>
      </c>
      <c r="AT8" s="17">
        <f t="shared" si="5"/>
        <v>1764</v>
      </c>
      <c r="AU8" s="17">
        <f t="shared" si="5"/>
        <v>1497</v>
      </c>
      <c r="AV8" s="17">
        <f t="shared" si="5"/>
        <v>434</v>
      </c>
      <c r="AW8" s="17">
        <f t="shared" si="5"/>
        <v>748</v>
      </c>
      <c r="AX8" s="17">
        <f t="shared" si="5"/>
        <v>833</v>
      </c>
      <c r="AY8" s="17">
        <f t="shared" si="5"/>
        <v>841</v>
      </c>
      <c r="AZ8" s="17">
        <f t="shared" si="5"/>
        <v>779</v>
      </c>
      <c r="BA8" s="17">
        <f t="shared" si="5"/>
        <v>705</v>
      </c>
      <c r="BB8" s="17">
        <f t="shared" si="5"/>
        <v>1950</v>
      </c>
      <c r="BC8" s="17">
        <f t="shared" si="5"/>
        <v>1651</v>
      </c>
      <c r="BD8" s="17">
        <f t="shared" si="5"/>
        <v>2258</v>
      </c>
      <c r="BE8" s="17">
        <f t="shared" si="5"/>
        <v>3758</v>
      </c>
      <c r="BF8" s="17">
        <f t="shared" si="5"/>
        <v>4266</v>
      </c>
      <c r="BG8" s="17">
        <f t="shared" si="5"/>
        <v>3414</v>
      </c>
    </row>
    <row r="9" spans="1:62" x14ac:dyDescent="0.3">
      <c r="A9" s="17" t="s">
        <v>71</v>
      </c>
      <c r="B9" s="17">
        <f>SUM(B7:B8)</f>
        <v>11486</v>
      </c>
      <c r="C9" s="17">
        <f t="shared" ref="C9:BG9" si="6">SUM(C7:C8)</f>
        <v>13713</v>
      </c>
      <c r="D9" s="17">
        <f t="shared" si="6"/>
        <v>12410</v>
      </c>
      <c r="E9" s="17">
        <f t="shared" si="6"/>
        <v>12616</v>
      </c>
      <c r="F9" s="17">
        <f t="shared" si="6"/>
        <v>9353</v>
      </c>
      <c r="G9" s="17">
        <f t="shared" si="6"/>
        <v>7012</v>
      </c>
      <c r="H9" s="17">
        <f t="shared" si="6"/>
        <v>11217</v>
      </c>
      <c r="I9" s="17">
        <f t="shared" si="6"/>
        <v>14331</v>
      </c>
      <c r="J9" s="17">
        <f t="shared" si="6"/>
        <v>13515</v>
      </c>
      <c r="K9" s="17">
        <f t="shared" si="6"/>
        <v>13065</v>
      </c>
      <c r="L9" s="17">
        <f t="shared" si="6"/>
        <v>13674</v>
      </c>
      <c r="M9" s="17">
        <f t="shared" si="6"/>
        <v>13667</v>
      </c>
      <c r="N9" s="17">
        <f t="shared" si="6"/>
        <v>14106</v>
      </c>
      <c r="O9" s="17">
        <f t="shared" si="6"/>
        <v>13617</v>
      </c>
      <c r="P9" s="17">
        <f t="shared" si="6"/>
        <v>13503</v>
      </c>
      <c r="Q9" s="17">
        <f t="shared" si="6"/>
        <v>13337</v>
      </c>
      <c r="R9" s="17">
        <f t="shared" si="6"/>
        <v>9459</v>
      </c>
      <c r="S9" s="17">
        <f t="shared" si="6"/>
        <v>12288</v>
      </c>
      <c r="T9" s="17">
        <f t="shared" si="6"/>
        <v>11731</v>
      </c>
      <c r="U9" s="17">
        <f t="shared" si="6"/>
        <v>13796</v>
      </c>
      <c r="V9" s="17">
        <f t="shared" si="6"/>
        <v>12918</v>
      </c>
      <c r="W9" s="17">
        <f t="shared" si="6"/>
        <v>13122</v>
      </c>
      <c r="X9" s="17">
        <f t="shared" si="6"/>
        <v>9714</v>
      </c>
      <c r="Y9" s="17">
        <f t="shared" si="6"/>
        <v>10231</v>
      </c>
      <c r="Z9" s="17">
        <f t="shared" si="6"/>
        <v>10622</v>
      </c>
      <c r="AA9" s="17">
        <f t="shared" si="6"/>
        <v>10457</v>
      </c>
      <c r="AB9" s="17">
        <f t="shared" si="6"/>
        <v>15611</v>
      </c>
      <c r="AC9" s="17">
        <f t="shared" si="6"/>
        <v>15449</v>
      </c>
      <c r="AD9" s="17">
        <f t="shared" si="6"/>
        <v>15650</v>
      </c>
      <c r="AE9" s="17">
        <f t="shared" si="6"/>
        <v>8063</v>
      </c>
      <c r="AF9" s="17">
        <f t="shared" si="6"/>
        <v>12344</v>
      </c>
      <c r="AG9" s="17">
        <f t="shared" si="6"/>
        <v>13544</v>
      </c>
      <c r="AH9" s="17">
        <f t="shared" si="6"/>
        <v>12548</v>
      </c>
      <c r="AI9" s="17">
        <f t="shared" si="6"/>
        <v>10323</v>
      </c>
      <c r="AJ9" s="17">
        <f t="shared" si="6"/>
        <v>8965</v>
      </c>
      <c r="AK9" s="17">
        <f t="shared" si="6"/>
        <v>9868</v>
      </c>
      <c r="AL9" s="17">
        <f t="shared" si="6"/>
        <v>9545</v>
      </c>
      <c r="AM9" s="17">
        <f t="shared" si="6"/>
        <v>9131</v>
      </c>
      <c r="AN9" s="17">
        <f t="shared" si="6"/>
        <v>7641</v>
      </c>
      <c r="AO9" s="17">
        <f t="shared" si="6"/>
        <v>14121</v>
      </c>
      <c r="AP9" s="17">
        <f t="shared" si="6"/>
        <v>13951</v>
      </c>
      <c r="AQ9" s="17">
        <f t="shared" si="6"/>
        <v>13942</v>
      </c>
      <c r="AR9" s="17">
        <f t="shared" si="6"/>
        <v>5300</v>
      </c>
      <c r="AS9" s="17">
        <f t="shared" si="6"/>
        <v>7428</v>
      </c>
      <c r="AT9" s="17">
        <f t="shared" si="6"/>
        <v>7515</v>
      </c>
      <c r="AU9" s="17">
        <f t="shared" si="6"/>
        <v>7425</v>
      </c>
      <c r="AV9" s="17">
        <f t="shared" si="6"/>
        <v>5814</v>
      </c>
      <c r="AW9" s="17">
        <f t="shared" si="6"/>
        <v>5790</v>
      </c>
      <c r="AX9" s="17">
        <f t="shared" si="6"/>
        <v>6081</v>
      </c>
      <c r="AY9" s="17">
        <f t="shared" si="6"/>
        <v>5643</v>
      </c>
      <c r="AZ9" s="17">
        <f t="shared" si="6"/>
        <v>5670</v>
      </c>
      <c r="BA9" s="17">
        <f t="shared" si="6"/>
        <v>5559</v>
      </c>
      <c r="BB9" s="4">
        <f t="shared" si="6"/>
        <v>7961</v>
      </c>
      <c r="BC9" s="4">
        <f t="shared" si="6"/>
        <v>8721</v>
      </c>
      <c r="BD9" s="4">
        <f t="shared" si="6"/>
        <v>11196</v>
      </c>
      <c r="BE9" s="4">
        <f t="shared" si="6"/>
        <v>11714</v>
      </c>
      <c r="BF9" s="4">
        <f t="shared" si="6"/>
        <v>11286</v>
      </c>
      <c r="BG9" s="4">
        <f t="shared" si="6"/>
        <v>10027</v>
      </c>
      <c r="BI9" s="4">
        <f>MIN(B9:BA9)</f>
        <v>5300</v>
      </c>
    </row>
    <row r="10" spans="1:62" x14ac:dyDescent="0.3">
      <c r="A10" s="17" t="s">
        <v>83</v>
      </c>
      <c r="B10" s="17">
        <v>30</v>
      </c>
      <c r="C10" s="17">
        <v>13</v>
      </c>
      <c r="D10" s="17">
        <v>29</v>
      </c>
      <c r="E10" s="17">
        <v>408</v>
      </c>
      <c r="F10" s="17">
        <v>55</v>
      </c>
      <c r="G10" s="17">
        <v>42</v>
      </c>
      <c r="H10" s="17">
        <v>60</v>
      </c>
      <c r="I10" s="17">
        <v>236</v>
      </c>
      <c r="J10" s="17">
        <v>18</v>
      </c>
      <c r="K10" s="17">
        <v>279</v>
      </c>
      <c r="L10" s="17">
        <v>46</v>
      </c>
      <c r="M10" s="17">
        <v>68</v>
      </c>
      <c r="N10" s="17">
        <v>34</v>
      </c>
      <c r="O10" s="17">
        <v>34</v>
      </c>
      <c r="P10" s="17">
        <v>29</v>
      </c>
      <c r="Q10" s="17">
        <v>51</v>
      </c>
      <c r="R10" s="17">
        <v>308</v>
      </c>
      <c r="S10" s="17">
        <v>10</v>
      </c>
      <c r="T10" s="17">
        <v>63</v>
      </c>
      <c r="U10" s="17">
        <v>220</v>
      </c>
      <c r="V10" s="17">
        <v>584</v>
      </c>
      <c r="W10" s="17">
        <v>272</v>
      </c>
      <c r="X10" s="17">
        <v>54</v>
      </c>
      <c r="Y10" s="17">
        <v>97</v>
      </c>
      <c r="Z10" s="17">
        <v>52</v>
      </c>
      <c r="AA10" s="17">
        <v>472</v>
      </c>
      <c r="AB10" s="17">
        <v>44</v>
      </c>
      <c r="AC10" s="17">
        <v>196</v>
      </c>
      <c r="AD10" s="17">
        <v>52</v>
      </c>
      <c r="AE10" s="17">
        <v>116</v>
      </c>
      <c r="AF10" s="17">
        <v>170</v>
      </c>
      <c r="AG10" s="17">
        <v>66</v>
      </c>
      <c r="AH10" s="17">
        <v>30</v>
      </c>
      <c r="AI10" s="17">
        <v>125</v>
      </c>
      <c r="AJ10" s="17">
        <v>48</v>
      </c>
      <c r="AK10" s="17">
        <v>45</v>
      </c>
      <c r="AL10" s="17">
        <v>23</v>
      </c>
      <c r="AM10" s="17">
        <v>34</v>
      </c>
      <c r="AN10" s="17">
        <v>81</v>
      </c>
      <c r="AO10" s="17">
        <v>9</v>
      </c>
      <c r="AP10" s="17">
        <v>13</v>
      </c>
      <c r="AQ10" s="17">
        <v>130</v>
      </c>
      <c r="AR10" s="17">
        <v>626</v>
      </c>
      <c r="AS10" s="17">
        <v>84</v>
      </c>
      <c r="AT10" s="17">
        <v>408</v>
      </c>
      <c r="AU10" s="17">
        <v>214</v>
      </c>
      <c r="AV10" s="17">
        <v>132</v>
      </c>
      <c r="AW10" s="17">
        <v>521</v>
      </c>
      <c r="AX10" s="17">
        <v>10</v>
      </c>
      <c r="AY10" s="17">
        <v>47</v>
      </c>
      <c r="AZ10" s="17">
        <v>249</v>
      </c>
      <c r="BA10" s="17">
        <v>450</v>
      </c>
      <c r="BB10" s="4">
        <v>13</v>
      </c>
      <c r="BC10" s="4">
        <v>19</v>
      </c>
      <c r="BD10" s="4">
        <v>49</v>
      </c>
      <c r="BE10" s="4">
        <v>125</v>
      </c>
      <c r="BF10" s="4">
        <v>60</v>
      </c>
      <c r="BG10" s="4">
        <v>16</v>
      </c>
    </row>
    <row r="12" spans="1:62" x14ac:dyDescent="0.3">
      <c r="B12" s="4">
        <f>B5*0.026</f>
        <v>0</v>
      </c>
      <c r="C12" s="4">
        <f t="shared" ref="C12:BA12" si="7">C5*0.026</f>
        <v>0</v>
      </c>
      <c r="D12" s="4">
        <f t="shared" si="7"/>
        <v>0</v>
      </c>
      <c r="E12" s="4">
        <f t="shared" si="7"/>
        <v>2.7559999999999998</v>
      </c>
      <c r="F12" s="4">
        <f t="shared" si="7"/>
        <v>0</v>
      </c>
      <c r="G12" s="4">
        <f t="shared" si="7"/>
        <v>0</v>
      </c>
      <c r="H12" s="4">
        <f t="shared" si="7"/>
        <v>57.745999999999995</v>
      </c>
      <c r="I12" s="4">
        <f t="shared" si="7"/>
        <v>132.57399999999998</v>
      </c>
      <c r="J12" s="4">
        <f t="shared" si="7"/>
        <v>12.401999999999999</v>
      </c>
      <c r="K12" s="4">
        <f t="shared" si="7"/>
        <v>19.759999999999998</v>
      </c>
      <c r="L12" s="4">
        <f t="shared" si="7"/>
        <v>69.81</v>
      </c>
      <c r="M12" s="4">
        <f t="shared" si="7"/>
        <v>31.771999999999998</v>
      </c>
      <c r="N12" s="4">
        <f t="shared" si="7"/>
        <v>30.029999999999998</v>
      </c>
      <c r="O12" s="4">
        <f t="shared" si="7"/>
        <v>39.26</v>
      </c>
      <c r="P12" s="4">
        <f t="shared" si="7"/>
        <v>27.013999999999999</v>
      </c>
      <c r="Q12" s="4">
        <f t="shared" si="7"/>
        <v>18.044</v>
      </c>
      <c r="R12" s="4">
        <f t="shared" si="7"/>
        <v>0</v>
      </c>
      <c r="S12" s="4">
        <f t="shared" si="7"/>
        <v>54.833999999999996</v>
      </c>
      <c r="T12" s="4">
        <f t="shared" si="7"/>
        <v>16.353999999999999</v>
      </c>
      <c r="U12" s="4">
        <f t="shared" si="7"/>
        <v>104.57199999999999</v>
      </c>
      <c r="V12" s="4">
        <f t="shared" si="7"/>
        <v>4.8359999999999994</v>
      </c>
      <c r="W12" s="4">
        <f t="shared" si="7"/>
        <v>23.945999999999998</v>
      </c>
      <c r="X12" s="4">
        <f t="shared" si="7"/>
        <v>0</v>
      </c>
      <c r="Y12" s="4">
        <f t="shared" si="7"/>
        <v>0</v>
      </c>
      <c r="Z12" s="4">
        <f t="shared" si="7"/>
        <v>46.019999999999996</v>
      </c>
      <c r="AA12" s="4">
        <f t="shared" si="7"/>
        <v>28.521999999999998</v>
      </c>
      <c r="AB12" s="4">
        <f t="shared" si="7"/>
        <v>194.89599999999999</v>
      </c>
      <c r="AC12" s="4">
        <f t="shared" si="7"/>
        <v>27.273999999999997</v>
      </c>
      <c r="AD12" s="4">
        <f t="shared" si="7"/>
        <v>27.404</v>
      </c>
      <c r="AE12" s="4">
        <f t="shared" si="7"/>
        <v>0</v>
      </c>
      <c r="AF12" s="4">
        <f t="shared" si="7"/>
        <v>0</v>
      </c>
      <c r="AG12" s="4">
        <f t="shared" si="7"/>
        <v>50.985999999999997</v>
      </c>
      <c r="AH12" s="4">
        <f t="shared" si="7"/>
        <v>4.7320000000000002</v>
      </c>
      <c r="AI12" s="4">
        <f t="shared" si="7"/>
        <v>0</v>
      </c>
      <c r="AJ12" s="4">
        <f t="shared" si="7"/>
        <v>0</v>
      </c>
      <c r="AK12" s="4">
        <f t="shared" si="7"/>
        <v>21.762</v>
      </c>
      <c r="AL12" s="4">
        <f t="shared" si="7"/>
        <v>17.315999999999999</v>
      </c>
      <c r="AM12" s="4">
        <f t="shared" si="7"/>
        <v>17.835999999999999</v>
      </c>
      <c r="AN12" s="4">
        <f t="shared" si="7"/>
        <v>0</v>
      </c>
      <c r="AO12" s="4">
        <f t="shared" si="7"/>
        <v>202.904</v>
      </c>
      <c r="AP12" s="4">
        <f t="shared" si="7"/>
        <v>16.509999999999998</v>
      </c>
      <c r="AQ12" s="4">
        <f t="shared" si="7"/>
        <v>18.954000000000001</v>
      </c>
      <c r="AR12" s="4">
        <f t="shared" si="7"/>
        <v>0</v>
      </c>
      <c r="AS12" s="4">
        <f t="shared" si="7"/>
        <v>0</v>
      </c>
      <c r="AT12" s="4">
        <f t="shared" si="7"/>
        <v>0</v>
      </c>
      <c r="AU12" s="4">
        <f t="shared" si="7"/>
        <v>0</v>
      </c>
      <c r="AV12" s="4">
        <f t="shared" si="7"/>
        <v>0</v>
      </c>
      <c r="AW12" s="4">
        <f t="shared" si="7"/>
        <v>0</v>
      </c>
      <c r="AX12" s="4">
        <f t="shared" si="7"/>
        <v>0</v>
      </c>
      <c r="AY12" s="4">
        <f t="shared" si="7"/>
        <v>0</v>
      </c>
      <c r="AZ12" s="4">
        <f t="shared" si="7"/>
        <v>0</v>
      </c>
      <c r="BA12" s="4">
        <f t="shared" si="7"/>
        <v>0</v>
      </c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J10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ColWidth="9" defaultRowHeight="16.5" x14ac:dyDescent="0.3"/>
  <cols>
    <col min="1" max="1" width="18.75" style="4" bestFit="1" customWidth="1"/>
    <col min="2" max="2" width="9.5" style="4" customWidth="1"/>
    <col min="3" max="61" width="9" style="4"/>
    <col min="62" max="62" width="14.125" style="4" bestFit="1" customWidth="1"/>
    <col min="63" max="16384" width="9" style="4"/>
  </cols>
  <sheetData>
    <row r="1" spans="1:62" x14ac:dyDescent="0.3">
      <c r="B1" s="4" t="s">
        <v>15</v>
      </c>
      <c r="C1" s="4" t="s">
        <v>14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45</v>
      </c>
      <c r="I1" s="4" t="s">
        <v>46</v>
      </c>
      <c r="J1" s="4" t="s">
        <v>47</v>
      </c>
      <c r="K1" s="4" t="s">
        <v>48</v>
      </c>
      <c r="L1" s="4" t="s">
        <v>49</v>
      </c>
      <c r="M1" s="4" t="s">
        <v>50</v>
      </c>
      <c r="N1" s="4" t="s">
        <v>51</v>
      </c>
      <c r="O1" s="4" t="s">
        <v>52</v>
      </c>
      <c r="P1" s="4" t="s">
        <v>53</v>
      </c>
      <c r="Q1" s="4" t="s">
        <v>54</v>
      </c>
      <c r="R1" s="4" t="s">
        <v>55</v>
      </c>
      <c r="S1" s="4" t="s">
        <v>56</v>
      </c>
      <c r="T1" s="4" t="s">
        <v>57</v>
      </c>
      <c r="U1" s="4" t="s">
        <v>58</v>
      </c>
      <c r="V1" s="4" t="s">
        <v>59</v>
      </c>
      <c r="W1" s="4" t="s">
        <v>60</v>
      </c>
      <c r="X1" s="4" t="s">
        <v>61</v>
      </c>
      <c r="Y1" s="4" t="s">
        <v>62</v>
      </c>
      <c r="Z1" s="4" t="s">
        <v>63</v>
      </c>
      <c r="AA1" s="4" t="s">
        <v>64</v>
      </c>
      <c r="AB1" s="4" t="s">
        <v>65</v>
      </c>
      <c r="AC1" s="4" t="s">
        <v>66</v>
      </c>
      <c r="AD1" s="4" t="s">
        <v>67</v>
      </c>
      <c r="AE1" s="4" t="s">
        <v>16</v>
      </c>
      <c r="AF1" s="4" t="s">
        <v>17</v>
      </c>
      <c r="AG1" s="4" t="s">
        <v>18</v>
      </c>
      <c r="AH1" s="4" t="s">
        <v>19</v>
      </c>
      <c r="AI1" s="4" t="s">
        <v>20</v>
      </c>
      <c r="AJ1" s="4" t="s">
        <v>21</v>
      </c>
      <c r="AK1" s="4" t="s">
        <v>22</v>
      </c>
      <c r="AL1" s="4" t="s">
        <v>23</v>
      </c>
      <c r="AM1" s="4" t="s">
        <v>24</v>
      </c>
      <c r="AN1" s="4" t="s">
        <v>25</v>
      </c>
      <c r="AO1" s="4" t="s">
        <v>26</v>
      </c>
      <c r="AP1" s="4" t="s">
        <v>27</v>
      </c>
      <c r="AQ1" s="4" t="s">
        <v>28</v>
      </c>
      <c r="AR1" s="4" t="s">
        <v>29</v>
      </c>
      <c r="AS1" s="4" t="s">
        <v>30</v>
      </c>
      <c r="AT1" s="4" t="s">
        <v>31</v>
      </c>
      <c r="AU1" s="4" t="s">
        <v>32</v>
      </c>
      <c r="AV1" s="4" t="s">
        <v>33</v>
      </c>
      <c r="AW1" s="4" t="s">
        <v>34</v>
      </c>
      <c r="AX1" s="4" t="s">
        <v>35</v>
      </c>
      <c r="AY1" s="4" t="s">
        <v>36</v>
      </c>
      <c r="AZ1" s="4" t="s">
        <v>37</v>
      </c>
      <c r="BA1" s="4" t="s">
        <v>38</v>
      </c>
      <c r="BB1" s="4" t="s">
        <v>72</v>
      </c>
      <c r="BC1" s="4" t="s">
        <v>73</v>
      </c>
      <c r="BD1" s="4" t="s">
        <v>74</v>
      </c>
      <c r="BE1" s="4" t="s">
        <v>13</v>
      </c>
      <c r="BF1" s="4" t="s">
        <v>12</v>
      </c>
      <c r="BG1" s="4" t="s">
        <v>11</v>
      </c>
    </row>
    <row r="2" spans="1:62" x14ac:dyDescent="0.3">
      <c r="A2" s="3" t="s">
        <v>68</v>
      </c>
      <c r="B2" s="4">
        <v>16305</v>
      </c>
      <c r="C2" s="4">
        <f t="shared" ref="C2:BG2" si="0">B2-B4+B5</f>
        <v>16305</v>
      </c>
      <c r="D2" s="4">
        <f t="shared" si="0"/>
        <v>16506</v>
      </c>
      <c r="E2" s="4">
        <f t="shared" si="0"/>
        <v>17109</v>
      </c>
      <c r="F2" s="4">
        <f t="shared" si="0"/>
        <v>17110</v>
      </c>
      <c r="G2" s="4">
        <f t="shared" si="0"/>
        <v>17063</v>
      </c>
      <c r="H2" s="4">
        <f t="shared" si="0"/>
        <v>16571</v>
      </c>
      <c r="I2" s="4">
        <f t="shared" si="0"/>
        <v>16117</v>
      </c>
      <c r="J2" s="4">
        <f t="shared" si="0"/>
        <v>16483</v>
      </c>
      <c r="K2" s="4">
        <f t="shared" si="0"/>
        <v>16769</v>
      </c>
      <c r="L2" s="4">
        <f t="shared" si="0"/>
        <v>16220</v>
      </c>
      <c r="M2" s="4">
        <f t="shared" si="0"/>
        <v>16496</v>
      </c>
      <c r="N2" s="4">
        <f t="shared" si="0"/>
        <v>17121</v>
      </c>
      <c r="O2" s="4">
        <f t="shared" si="0"/>
        <v>16437</v>
      </c>
      <c r="P2" s="4">
        <f t="shared" si="0"/>
        <v>16574</v>
      </c>
      <c r="Q2" s="4">
        <f t="shared" si="0"/>
        <v>17052</v>
      </c>
      <c r="R2" s="4">
        <f t="shared" si="0"/>
        <v>16797</v>
      </c>
      <c r="S2" s="4">
        <f t="shared" si="0"/>
        <v>16369</v>
      </c>
      <c r="T2" s="4">
        <f t="shared" si="0"/>
        <v>16631</v>
      </c>
      <c r="U2" s="4">
        <f t="shared" si="0"/>
        <v>16311</v>
      </c>
      <c r="V2" s="4">
        <f t="shared" si="0"/>
        <v>16650</v>
      </c>
      <c r="W2" s="4">
        <f t="shared" si="0"/>
        <v>17179</v>
      </c>
      <c r="X2" s="4">
        <f t="shared" si="0"/>
        <v>16824</v>
      </c>
      <c r="Y2" s="4">
        <f t="shared" si="0"/>
        <v>16705</v>
      </c>
      <c r="Z2" s="4">
        <f t="shared" si="0"/>
        <v>16531</v>
      </c>
      <c r="AA2" s="4">
        <f t="shared" si="0"/>
        <v>16639</v>
      </c>
      <c r="AB2" s="4">
        <f t="shared" si="0"/>
        <v>16031</v>
      </c>
      <c r="AC2" s="4">
        <f t="shared" si="0"/>
        <v>16425</v>
      </c>
      <c r="AD2" s="4">
        <f t="shared" si="0"/>
        <v>17041</v>
      </c>
      <c r="AE2" s="4">
        <f t="shared" si="0"/>
        <v>17271</v>
      </c>
      <c r="AF2" s="4">
        <f t="shared" si="0"/>
        <v>16546</v>
      </c>
      <c r="AG2" s="4">
        <f t="shared" si="0"/>
        <v>16382</v>
      </c>
      <c r="AH2" s="4">
        <f t="shared" si="0"/>
        <v>16723</v>
      </c>
      <c r="AI2" s="4">
        <f t="shared" si="0"/>
        <v>17058</v>
      </c>
      <c r="AJ2" s="4">
        <f t="shared" si="0"/>
        <v>16877</v>
      </c>
      <c r="AK2" s="4">
        <f t="shared" si="0"/>
        <v>16665</v>
      </c>
      <c r="AL2" s="4">
        <f t="shared" si="0"/>
        <v>16896</v>
      </c>
      <c r="AM2" s="4">
        <f t="shared" si="0"/>
        <v>16954</v>
      </c>
      <c r="AN2" s="4">
        <f t="shared" si="0"/>
        <v>17177</v>
      </c>
      <c r="AO2" s="4">
        <f t="shared" si="0"/>
        <v>16379</v>
      </c>
      <c r="AP2" s="4">
        <f t="shared" si="0"/>
        <v>16781</v>
      </c>
      <c r="AQ2" s="4">
        <f t="shared" si="0"/>
        <v>17259</v>
      </c>
      <c r="AR2" s="4">
        <f t="shared" si="0"/>
        <v>17317</v>
      </c>
      <c r="AS2" s="4">
        <f t="shared" si="0"/>
        <v>17040</v>
      </c>
      <c r="AT2" s="4">
        <f t="shared" si="0"/>
        <v>17084</v>
      </c>
      <c r="AU2" s="4">
        <f t="shared" si="0"/>
        <v>17229</v>
      </c>
      <c r="AV2" s="4">
        <f t="shared" si="0"/>
        <v>17182</v>
      </c>
      <c r="AW2" s="4">
        <f t="shared" si="0"/>
        <v>17273</v>
      </c>
      <c r="AX2" s="4">
        <f t="shared" si="0"/>
        <v>17219</v>
      </c>
      <c r="AY2" s="4">
        <f t="shared" si="0"/>
        <v>17289</v>
      </c>
      <c r="AZ2" s="4">
        <f t="shared" si="0"/>
        <v>17316</v>
      </c>
      <c r="BA2" s="4">
        <f t="shared" si="0"/>
        <v>17218</v>
      </c>
      <c r="BB2" s="4">
        <f t="shared" si="0"/>
        <v>16940</v>
      </c>
      <c r="BC2" s="4">
        <f t="shared" si="0"/>
        <v>16813</v>
      </c>
      <c r="BD2" s="4">
        <f t="shared" si="0"/>
        <v>16481</v>
      </c>
      <c r="BE2" s="4">
        <f t="shared" si="0"/>
        <v>16955</v>
      </c>
      <c r="BF2" s="4">
        <f t="shared" si="0"/>
        <v>17252</v>
      </c>
      <c r="BG2" s="4">
        <f t="shared" si="0"/>
        <v>16751</v>
      </c>
      <c r="BH2" s="18">
        <f>AVERAGE(B2:BA2)</f>
        <v>16798.192307692309</v>
      </c>
      <c r="BI2" s="18">
        <v>4188</v>
      </c>
      <c r="BJ2" s="19">
        <f>BH2*BI2</f>
        <v>70350829.384615391</v>
      </c>
    </row>
    <row r="3" spans="1:62" x14ac:dyDescent="0.3">
      <c r="A3" s="3" t="s">
        <v>69</v>
      </c>
      <c r="B3" s="4">
        <v>13669</v>
      </c>
      <c r="C3" s="17">
        <f>C2-B5*3+IF(B10&gt;40,ROUND(B10*0.7,0),0)</f>
        <v>11004</v>
      </c>
      <c r="D3" s="17">
        <f>D2-SUM(B5:C5)+IF(C10&gt;40,ROUND(C10*0.7,0),0)</f>
        <v>13172</v>
      </c>
      <c r="E3" s="17">
        <f>E2-SUM(B5:D5)+IF(D10&gt;40,ROUND(D10*0.7,0),0)</f>
        <v>12510</v>
      </c>
      <c r="F3" s="4">
        <f t="shared" ref="F3:BG3" si="1">F2-SUM(C5:E5)+IF(E10&gt;40,ROUND(E10*0.7,0),0)</f>
        <v>13550</v>
      </c>
      <c r="G3" s="4">
        <f t="shared" si="1"/>
        <v>13962</v>
      </c>
      <c r="H3" s="4">
        <f t="shared" si="1"/>
        <v>13518</v>
      </c>
      <c r="I3" s="4">
        <f t="shared" si="1"/>
        <v>12560</v>
      </c>
      <c r="J3" s="4">
        <f t="shared" si="1"/>
        <v>12251</v>
      </c>
      <c r="K3" s="4">
        <f t="shared" si="1"/>
        <v>12083</v>
      </c>
      <c r="L3" s="4">
        <f t="shared" si="1"/>
        <v>11733</v>
      </c>
      <c r="M3" s="4">
        <f t="shared" si="1"/>
        <v>12000</v>
      </c>
      <c r="N3" s="4">
        <f t="shared" si="1"/>
        <v>12796</v>
      </c>
      <c r="O3" s="4">
        <f t="shared" si="1"/>
        <v>12276</v>
      </c>
      <c r="P3" s="4">
        <f t="shared" si="1"/>
        <v>12628</v>
      </c>
      <c r="Q3" s="4">
        <f t="shared" si="1"/>
        <v>13109</v>
      </c>
      <c r="R3" s="4">
        <f t="shared" si="1"/>
        <v>13070</v>
      </c>
      <c r="S3" s="4">
        <f t="shared" si="1"/>
        <v>12772</v>
      </c>
      <c r="T3" s="4">
        <f t="shared" si="1"/>
        <v>12708</v>
      </c>
      <c r="U3" s="4">
        <f t="shared" si="1"/>
        <v>11930</v>
      </c>
      <c r="V3" s="4">
        <f t="shared" si="1"/>
        <v>12316</v>
      </c>
      <c r="W3" s="4">
        <f t="shared" si="1"/>
        <v>13302</v>
      </c>
      <c r="X3" s="4">
        <f t="shared" si="1"/>
        <v>13297</v>
      </c>
      <c r="Y3" s="4">
        <f t="shared" si="1"/>
        <v>13299</v>
      </c>
      <c r="Z3" s="4">
        <f t="shared" si="1"/>
        <v>12977</v>
      </c>
      <c r="AA3" s="4">
        <f t="shared" si="1"/>
        <v>12751</v>
      </c>
      <c r="AB3" s="4">
        <f t="shared" si="1"/>
        <v>11833</v>
      </c>
      <c r="AC3" s="4">
        <f t="shared" si="1"/>
        <v>11747</v>
      </c>
      <c r="AD3" s="4">
        <f t="shared" si="1"/>
        <v>12370</v>
      </c>
      <c r="AE3" s="4">
        <f t="shared" si="1"/>
        <v>13315</v>
      </c>
      <c r="AF3" s="4">
        <f t="shared" si="1"/>
        <v>13106</v>
      </c>
      <c r="AG3" s="4">
        <f t="shared" si="1"/>
        <v>13093</v>
      </c>
      <c r="AH3" s="4">
        <f t="shared" si="1"/>
        <v>12760</v>
      </c>
      <c r="AI3" s="4">
        <f t="shared" si="1"/>
        <v>13001</v>
      </c>
      <c r="AJ3" s="4">
        <f t="shared" si="1"/>
        <v>13160</v>
      </c>
      <c r="AK3" s="4">
        <f t="shared" si="1"/>
        <v>13240</v>
      </c>
      <c r="AL3" s="4">
        <f t="shared" si="1"/>
        <v>13431</v>
      </c>
      <c r="AM3" s="4">
        <f t="shared" si="1"/>
        <v>13403</v>
      </c>
      <c r="AN3" s="4">
        <f t="shared" si="1"/>
        <v>13865</v>
      </c>
      <c r="AO3" s="4">
        <f t="shared" si="1"/>
        <v>13039</v>
      </c>
      <c r="AP3" s="4">
        <f t="shared" si="1"/>
        <v>13335</v>
      </c>
      <c r="AQ3" s="4">
        <f t="shared" si="1"/>
        <v>13531</v>
      </c>
      <c r="AR3" s="4">
        <f t="shared" si="1"/>
        <v>14242</v>
      </c>
      <c r="AS3" s="4">
        <f t="shared" si="1"/>
        <v>14668</v>
      </c>
      <c r="AT3" s="4">
        <f t="shared" si="1"/>
        <v>14664</v>
      </c>
      <c r="AU3" s="4">
        <f t="shared" si="1"/>
        <v>14867</v>
      </c>
      <c r="AV3" s="4">
        <f t="shared" si="1"/>
        <v>14707</v>
      </c>
      <c r="AW3" s="4">
        <f t="shared" si="1"/>
        <v>14849</v>
      </c>
      <c r="AX3" s="4">
        <f t="shared" si="1"/>
        <v>15172</v>
      </c>
      <c r="AY3" s="4">
        <f t="shared" si="1"/>
        <v>14966</v>
      </c>
      <c r="AZ3" s="4">
        <f t="shared" si="1"/>
        <v>15049</v>
      </c>
      <c r="BA3" s="4">
        <f t="shared" si="1"/>
        <v>15153</v>
      </c>
      <c r="BB3" s="4">
        <f t="shared" si="1"/>
        <v>14830</v>
      </c>
      <c r="BC3" s="4">
        <f t="shared" si="1"/>
        <v>14053</v>
      </c>
      <c r="BD3" s="4">
        <f t="shared" si="1"/>
        <v>13093</v>
      </c>
      <c r="BE3" s="4">
        <f t="shared" si="1"/>
        <v>13302</v>
      </c>
      <c r="BF3" s="4">
        <f t="shared" si="1"/>
        <v>13661</v>
      </c>
      <c r="BG3" s="4">
        <f t="shared" si="1"/>
        <v>13471</v>
      </c>
      <c r="BH3" s="18">
        <f>AVERAGE(B3:BA3)</f>
        <v>13227.096153846154</v>
      </c>
      <c r="BI3" s="18">
        <v>4188</v>
      </c>
      <c r="BJ3" s="19">
        <f>BH3*BI3</f>
        <v>55395078.692307696</v>
      </c>
    </row>
    <row r="4" spans="1:62" x14ac:dyDescent="0.3">
      <c r="A4" s="4" t="s">
        <v>329</v>
      </c>
      <c r="B4" s="4">
        <v>1767</v>
      </c>
      <c r="C4" s="4">
        <v>1366</v>
      </c>
      <c r="D4" s="4">
        <v>662</v>
      </c>
      <c r="E4" s="4">
        <v>1013</v>
      </c>
      <c r="F4" s="4">
        <v>908</v>
      </c>
      <c r="G4" s="4">
        <v>1699</v>
      </c>
      <c r="H4" s="4">
        <v>1985</v>
      </c>
      <c r="I4" s="4">
        <v>1293</v>
      </c>
      <c r="J4" s="4">
        <v>1210</v>
      </c>
      <c r="K4" s="4">
        <v>2076</v>
      </c>
      <c r="L4" s="4">
        <v>1229</v>
      </c>
      <c r="M4" s="4">
        <v>716</v>
      </c>
      <c r="N4" s="4">
        <v>1999</v>
      </c>
      <c r="O4" s="4">
        <v>1153</v>
      </c>
      <c r="P4" s="4">
        <v>860</v>
      </c>
      <c r="Q4" s="4">
        <v>1390</v>
      </c>
      <c r="R4" s="4">
        <v>1768</v>
      </c>
      <c r="S4" s="4">
        <v>1186</v>
      </c>
      <c r="T4" s="4">
        <v>1957</v>
      </c>
      <c r="U4" s="4">
        <v>1064</v>
      </c>
      <c r="V4" s="4">
        <v>717</v>
      </c>
      <c r="W4" s="4">
        <v>1423</v>
      </c>
      <c r="X4" s="4">
        <v>1249</v>
      </c>
      <c r="Y4" s="4">
        <v>1598</v>
      </c>
      <c r="Z4" s="4">
        <v>1262</v>
      </c>
      <c r="AA4" s="4">
        <v>2342</v>
      </c>
      <c r="AB4" s="4">
        <v>1211</v>
      </c>
      <c r="AC4" s="4">
        <v>853</v>
      </c>
      <c r="AD4" s="4">
        <v>688</v>
      </c>
      <c r="AE4" s="4">
        <v>1859</v>
      </c>
      <c r="AF4" s="4">
        <v>1520</v>
      </c>
      <c r="AG4" s="4">
        <v>1178</v>
      </c>
      <c r="AH4" s="4">
        <v>847</v>
      </c>
      <c r="AI4" s="4">
        <v>1285</v>
      </c>
      <c r="AJ4" s="4">
        <v>1385</v>
      </c>
      <c r="AK4" s="4">
        <v>989</v>
      </c>
      <c r="AL4" s="4">
        <v>1100</v>
      </c>
      <c r="AM4" s="4">
        <v>711</v>
      </c>
      <c r="AN4" s="4">
        <v>2103</v>
      </c>
      <c r="AO4" s="4">
        <v>805</v>
      </c>
      <c r="AP4" s="4">
        <v>738</v>
      </c>
      <c r="AQ4" s="4">
        <v>685</v>
      </c>
      <c r="AR4" s="4">
        <v>1128</v>
      </c>
      <c r="AS4" s="4">
        <v>841</v>
      </c>
      <c r="AT4" s="4">
        <v>767</v>
      </c>
      <c r="AU4" s="4">
        <v>875</v>
      </c>
      <c r="AV4" s="4">
        <v>685</v>
      </c>
      <c r="AW4" s="4">
        <v>862</v>
      </c>
      <c r="AX4" s="4">
        <v>669</v>
      </c>
      <c r="AY4" s="4">
        <v>726</v>
      </c>
      <c r="AZ4" s="4">
        <v>845</v>
      </c>
      <c r="BA4" s="4">
        <v>1203</v>
      </c>
      <c r="BB4" s="4">
        <v>1215</v>
      </c>
      <c r="BC4" s="4">
        <v>1707</v>
      </c>
      <c r="BD4" s="4">
        <v>750</v>
      </c>
      <c r="BE4" s="4">
        <v>783</v>
      </c>
      <c r="BF4" s="4">
        <v>1519</v>
      </c>
      <c r="BG4" s="4">
        <v>1274</v>
      </c>
      <c r="BH4" s="4">
        <f>SUM(B4:BA4)</f>
        <v>62450</v>
      </c>
    </row>
    <row r="5" spans="1:62" x14ac:dyDescent="0.3">
      <c r="A5" s="4" t="s">
        <v>328</v>
      </c>
      <c r="B5" s="4">
        <f>IF(B2&lt;B9,0,ROUNDUP(AVERAGE(B4),0))</f>
        <v>1767</v>
      </c>
      <c r="C5" s="4">
        <f>IF(C2&lt;C9,0,ROUNDUP(AVERAGE(B4:C4),0))</f>
        <v>1567</v>
      </c>
      <c r="D5" s="4">
        <f>IF(D2&lt;D9,0,ROUNDUP(AVERAGE(B4:D4),0))</f>
        <v>1265</v>
      </c>
      <c r="E5" s="4">
        <f>IF(E2&lt;E9,0,ROUNDUP(AVERAGE(C4:E4),0))</f>
        <v>1014</v>
      </c>
      <c r="F5" s="4">
        <f t="shared" ref="F5:BG5" si="2">IF(F2&lt;F9,0,ROUNDUP(AVERAGE(D4:F4),0))</f>
        <v>861</v>
      </c>
      <c r="G5" s="4">
        <f t="shared" si="2"/>
        <v>1207</v>
      </c>
      <c r="H5" s="4">
        <f t="shared" si="2"/>
        <v>1531</v>
      </c>
      <c r="I5" s="4">
        <f t="shared" si="2"/>
        <v>1659</v>
      </c>
      <c r="J5" s="4">
        <f t="shared" si="2"/>
        <v>1496</v>
      </c>
      <c r="K5" s="4">
        <f t="shared" si="2"/>
        <v>1527</v>
      </c>
      <c r="L5" s="4">
        <f t="shared" si="2"/>
        <v>1505</v>
      </c>
      <c r="M5" s="4">
        <f t="shared" si="2"/>
        <v>1341</v>
      </c>
      <c r="N5" s="4">
        <f t="shared" si="2"/>
        <v>1315</v>
      </c>
      <c r="O5" s="4">
        <f t="shared" si="2"/>
        <v>1290</v>
      </c>
      <c r="P5" s="4">
        <f t="shared" si="2"/>
        <v>1338</v>
      </c>
      <c r="Q5" s="4">
        <f t="shared" si="2"/>
        <v>1135</v>
      </c>
      <c r="R5" s="4">
        <f t="shared" si="2"/>
        <v>1340</v>
      </c>
      <c r="S5" s="4">
        <f t="shared" si="2"/>
        <v>1448</v>
      </c>
      <c r="T5" s="4">
        <f t="shared" si="2"/>
        <v>1637</v>
      </c>
      <c r="U5" s="4">
        <f t="shared" si="2"/>
        <v>1403</v>
      </c>
      <c r="V5" s="4">
        <f t="shared" si="2"/>
        <v>1246</v>
      </c>
      <c r="W5" s="4">
        <f t="shared" si="2"/>
        <v>1068</v>
      </c>
      <c r="X5" s="4">
        <f t="shared" si="2"/>
        <v>1130</v>
      </c>
      <c r="Y5" s="4">
        <f t="shared" si="2"/>
        <v>1424</v>
      </c>
      <c r="Z5" s="4">
        <f t="shared" si="2"/>
        <v>1370</v>
      </c>
      <c r="AA5" s="4">
        <f t="shared" si="2"/>
        <v>1734</v>
      </c>
      <c r="AB5" s="4">
        <f t="shared" si="2"/>
        <v>1605</v>
      </c>
      <c r="AC5" s="4">
        <f t="shared" si="2"/>
        <v>1469</v>
      </c>
      <c r="AD5" s="4">
        <f t="shared" si="2"/>
        <v>918</v>
      </c>
      <c r="AE5" s="4">
        <f t="shared" si="2"/>
        <v>1134</v>
      </c>
      <c r="AF5" s="4">
        <f t="shared" si="2"/>
        <v>1356</v>
      </c>
      <c r="AG5" s="4">
        <f t="shared" si="2"/>
        <v>1519</v>
      </c>
      <c r="AH5" s="4">
        <f t="shared" si="2"/>
        <v>1182</v>
      </c>
      <c r="AI5" s="4">
        <f t="shared" si="2"/>
        <v>1104</v>
      </c>
      <c r="AJ5" s="4">
        <f t="shared" si="2"/>
        <v>1173</v>
      </c>
      <c r="AK5" s="4">
        <f t="shared" si="2"/>
        <v>1220</v>
      </c>
      <c r="AL5" s="4">
        <f t="shared" si="2"/>
        <v>1158</v>
      </c>
      <c r="AM5" s="4">
        <f t="shared" si="2"/>
        <v>934</v>
      </c>
      <c r="AN5" s="4">
        <f t="shared" si="2"/>
        <v>1305</v>
      </c>
      <c r="AO5" s="4">
        <f t="shared" si="2"/>
        <v>1207</v>
      </c>
      <c r="AP5" s="4">
        <f t="shared" si="2"/>
        <v>1216</v>
      </c>
      <c r="AQ5" s="4">
        <f t="shared" si="2"/>
        <v>743</v>
      </c>
      <c r="AR5" s="4">
        <f t="shared" si="2"/>
        <v>851</v>
      </c>
      <c r="AS5" s="4">
        <f t="shared" si="2"/>
        <v>885</v>
      </c>
      <c r="AT5" s="4">
        <f t="shared" si="2"/>
        <v>912</v>
      </c>
      <c r="AU5" s="4">
        <f t="shared" si="2"/>
        <v>828</v>
      </c>
      <c r="AV5" s="4">
        <f t="shared" si="2"/>
        <v>776</v>
      </c>
      <c r="AW5" s="4">
        <f t="shared" si="2"/>
        <v>808</v>
      </c>
      <c r="AX5" s="4">
        <f t="shared" si="2"/>
        <v>739</v>
      </c>
      <c r="AY5" s="4">
        <f t="shared" si="2"/>
        <v>753</v>
      </c>
      <c r="AZ5" s="4">
        <f t="shared" si="2"/>
        <v>747</v>
      </c>
      <c r="BA5" s="4">
        <f t="shared" si="2"/>
        <v>925</v>
      </c>
      <c r="BB5" s="4">
        <f t="shared" si="2"/>
        <v>1088</v>
      </c>
      <c r="BC5" s="4">
        <f t="shared" si="2"/>
        <v>1375</v>
      </c>
      <c r="BD5" s="4">
        <f t="shared" si="2"/>
        <v>1224</v>
      </c>
      <c r="BE5" s="4">
        <f t="shared" si="2"/>
        <v>1080</v>
      </c>
      <c r="BF5" s="4">
        <f t="shared" si="2"/>
        <v>1018</v>
      </c>
      <c r="BG5" s="4">
        <f t="shared" si="2"/>
        <v>1192</v>
      </c>
      <c r="BH5" s="4">
        <f>SUM(B5:BA5)</f>
        <v>63085</v>
      </c>
      <c r="BI5" s="4">
        <v>79.026799042997993</v>
      </c>
      <c r="BJ5" s="19">
        <f>BH5*BI5</f>
        <v>4985405.6176275285</v>
      </c>
    </row>
    <row r="6" spans="1:62" x14ac:dyDescent="0.3">
      <c r="A6" s="4" t="s">
        <v>70</v>
      </c>
      <c r="B6" s="4">
        <f>IF(B4&gt;B3,B4-B3,0)</f>
        <v>0</v>
      </c>
      <c r="C6" s="4">
        <f t="shared" ref="C6:BG6" si="3">IF(C4&gt;C3,C4-C3,0)</f>
        <v>0</v>
      </c>
      <c r="D6" s="4">
        <f t="shared" si="3"/>
        <v>0</v>
      </c>
      <c r="E6" s="4">
        <f t="shared" si="3"/>
        <v>0</v>
      </c>
      <c r="F6" s="4">
        <f t="shared" si="3"/>
        <v>0</v>
      </c>
      <c r="G6" s="4">
        <f t="shared" si="3"/>
        <v>0</v>
      </c>
      <c r="H6" s="4">
        <f t="shared" si="3"/>
        <v>0</v>
      </c>
      <c r="I6" s="4">
        <f t="shared" si="3"/>
        <v>0</v>
      </c>
      <c r="J6" s="4">
        <f t="shared" si="3"/>
        <v>0</v>
      </c>
      <c r="K6" s="4">
        <f t="shared" si="3"/>
        <v>0</v>
      </c>
      <c r="L6" s="4">
        <f t="shared" si="3"/>
        <v>0</v>
      </c>
      <c r="M6" s="4">
        <f t="shared" si="3"/>
        <v>0</v>
      </c>
      <c r="N6" s="4">
        <f t="shared" si="3"/>
        <v>0</v>
      </c>
      <c r="O6" s="4">
        <f t="shared" si="3"/>
        <v>0</v>
      </c>
      <c r="P6" s="4">
        <f t="shared" si="3"/>
        <v>0</v>
      </c>
      <c r="Q6" s="4">
        <f t="shared" si="3"/>
        <v>0</v>
      </c>
      <c r="R6" s="4">
        <f t="shared" si="3"/>
        <v>0</v>
      </c>
      <c r="S6" s="4">
        <f t="shared" si="3"/>
        <v>0</v>
      </c>
      <c r="T6" s="4">
        <f t="shared" si="3"/>
        <v>0</v>
      </c>
      <c r="U6" s="4">
        <f t="shared" si="3"/>
        <v>0</v>
      </c>
      <c r="V6" s="4">
        <f t="shared" si="3"/>
        <v>0</v>
      </c>
      <c r="W6" s="4">
        <f t="shared" si="3"/>
        <v>0</v>
      </c>
      <c r="X6" s="4">
        <f t="shared" si="3"/>
        <v>0</v>
      </c>
      <c r="Y6" s="4">
        <f t="shared" si="3"/>
        <v>0</v>
      </c>
      <c r="Z6" s="4">
        <f t="shared" si="3"/>
        <v>0</v>
      </c>
      <c r="AA6" s="4">
        <f t="shared" si="3"/>
        <v>0</v>
      </c>
      <c r="AB6" s="4">
        <f t="shared" si="3"/>
        <v>0</v>
      </c>
      <c r="AC6" s="4">
        <f t="shared" si="3"/>
        <v>0</v>
      </c>
      <c r="AD6" s="4">
        <f t="shared" si="3"/>
        <v>0</v>
      </c>
      <c r="AE6" s="4">
        <f t="shared" si="3"/>
        <v>0</v>
      </c>
      <c r="AF6" s="4">
        <f t="shared" si="3"/>
        <v>0</v>
      </c>
      <c r="AG6" s="4">
        <f t="shared" si="3"/>
        <v>0</v>
      </c>
      <c r="AH6" s="4">
        <f t="shared" si="3"/>
        <v>0</v>
      </c>
      <c r="AI6" s="4">
        <f t="shared" si="3"/>
        <v>0</v>
      </c>
      <c r="AJ6" s="4">
        <f t="shared" si="3"/>
        <v>0</v>
      </c>
      <c r="AK6" s="4">
        <f t="shared" si="3"/>
        <v>0</v>
      </c>
      <c r="AL6" s="4">
        <f t="shared" si="3"/>
        <v>0</v>
      </c>
      <c r="AM6" s="4">
        <f t="shared" si="3"/>
        <v>0</v>
      </c>
      <c r="AN6" s="4">
        <f t="shared" si="3"/>
        <v>0</v>
      </c>
      <c r="AO6" s="4">
        <f t="shared" si="3"/>
        <v>0</v>
      </c>
      <c r="AP6" s="4">
        <f t="shared" si="3"/>
        <v>0</v>
      </c>
      <c r="AQ6" s="4">
        <f t="shared" si="3"/>
        <v>0</v>
      </c>
      <c r="AR6" s="4">
        <f t="shared" si="3"/>
        <v>0</v>
      </c>
      <c r="AS6" s="4">
        <f t="shared" si="3"/>
        <v>0</v>
      </c>
      <c r="AT6" s="4">
        <f t="shared" si="3"/>
        <v>0</v>
      </c>
      <c r="AU6" s="4">
        <f t="shared" si="3"/>
        <v>0</v>
      </c>
      <c r="AV6" s="4">
        <f t="shared" si="3"/>
        <v>0</v>
      </c>
      <c r="AW6" s="4">
        <f t="shared" si="3"/>
        <v>0</v>
      </c>
      <c r="AX6" s="4">
        <f t="shared" si="3"/>
        <v>0</v>
      </c>
      <c r="AY6" s="4">
        <f t="shared" si="3"/>
        <v>0</v>
      </c>
      <c r="AZ6" s="4">
        <f t="shared" si="3"/>
        <v>0</v>
      </c>
      <c r="BA6" s="4">
        <f t="shared" si="3"/>
        <v>0</v>
      </c>
      <c r="BB6" s="4">
        <f t="shared" si="3"/>
        <v>0</v>
      </c>
      <c r="BC6" s="4">
        <f t="shared" si="3"/>
        <v>0</v>
      </c>
      <c r="BD6" s="4">
        <f t="shared" si="3"/>
        <v>0</v>
      </c>
      <c r="BE6" s="4">
        <f t="shared" si="3"/>
        <v>0</v>
      </c>
      <c r="BF6" s="4">
        <f t="shared" si="3"/>
        <v>0</v>
      </c>
      <c r="BG6" s="4">
        <f t="shared" si="3"/>
        <v>0</v>
      </c>
      <c r="BH6" s="4">
        <f>SUM(B6:BA6)</f>
        <v>0</v>
      </c>
    </row>
    <row r="7" spans="1:62" x14ac:dyDescent="0.3">
      <c r="A7" s="4" t="s">
        <v>9</v>
      </c>
      <c r="B7" s="4">
        <f>ROUNDUP((3+3.5)*AVERAGE(B4),0)</f>
        <v>11486</v>
      </c>
      <c r="C7" s="4">
        <f>ROUNDUP((3+3.5)*AVERAGE(B4:B4),0)</f>
        <v>11486</v>
      </c>
      <c r="D7" s="4">
        <f>ROUNDUP((3+3.5)*AVERAGE(B4:C4),0)</f>
        <v>10183</v>
      </c>
      <c r="E7" s="4">
        <f t="shared" ref="E7:BG7" si="4">ROUNDUP((3+3.5)*AVERAGE(B4:D4),0)</f>
        <v>8223</v>
      </c>
      <c r="F7" s="4">
        <f t="shared" si="4"/>
        <v>6589</v>
      </c>
      <c r="G7" s="4">
        <f t="shared" si="4"/>
        <v>5597</v>
      </c>
      <c r="H7" s="4">
        <f t="shared" si="4"/>
        <v>7844</v>
      </c>
      <c r="I7" s="4">
        <f t="shared" si="4"/>
        <v>9950</v>
      </c>
      <c r="J7" s="4">
        <f t="shared" si="4"/>
        <v>10784</v>
      </c>
      <c r="K7" s="4">
        <f t="shared" si="4"/>
        <v>9724</v>
      </c>
      <c r="L7" s="4">
        <f t="shared" si="4"/>
        <v>9922</v>
      </c>
      <c r="M7" s="4">
        <f t="shared" si="4"/>
        <v>9783</v>
      </c>
      <c r="N7" s="4">
        <f t="shared" si="4"/>
        <v>8713</v>
      </c>
      <c r="O7" s="4">
        <f t="shared" si="4"/>
        <v>8546</v>
      </c>
      <c r="P7" s="4">
        <f t="shared" si="4"/>
        <v>8381</v>
      </c>
      <c r="Q7" s="4">
        <f t="shared" si="4"/>
        <v>8693</v>
      </c>
      <c r="R7" s="4">
        <f t="shared" si="4"/>
        <v>7374</v>
      </c>
      <c r="S7" s="4">
        <f t="shared" si="4"/>
        <v>8706</v>
      </c>
      <c r="T7" s="4">
        <f t="shared" si="4"/>
        <v>9412</v>
      </c>
      <c r="U7" s="4">
        <f t="shared" si="4"/>
        <v>10641</v>
      </c>
      <c r="V7" s="4">
        <f t="shared" si="4"/>
        <v>9116</v>
      </c>
      <c r="W7" s="4">
        <f t="shared" si="4"/>
        <v>8099</v>
      </c>
      <c r="X7" s="4">
        <f t="shared" si="4"/>
        <v>6942</v>
      </c>
      <c r="Y7" s="4">
        <f t="shared" si="4"/>
        <v>7343</v>
      </c>
      <c r="Z7" s="4">
        <f t="shared" si="4"/>
        <v>9252</v>
      </c>
      <c r="AA7" s="4">
        <f t="shared" si="4"/>
        <v>8903</v>
      </c>
      <c r="AB7" s="4">
        <f t="shared" si="4"/>
        <v>11271</v>
      </c>
      <c r="AC7" s="4">
        <f t="shared" si="4"/>
        <v>10433</v>
      </c>
      <c r="AD7" s="4">
        <f t="shared" si="4"/>
        <v>9547</v>
      </c>
      <c r="AE7" s="4">
        <f t="shared" si="4"/>
        <v>5963</v>
      </c>
      <c r="AF7" s="4">
        <f t="shared" si="4"/>
        <v>7367</v>
      </c>
      <c r="AG7" s="4">
        <f t="shared" si="4"/>
        <v>8812</v>
      </c>
      <c r="AH7" s="4">
        <f t="shared" si="4"/>
        <v>9874</v>
      </c>
      <c r="AI7" s="4">
        <f t="shared" si="4"/>
        <v>7681</v>
      </c>
      <c r="AJ7" s="4">
        <f t="shared" si="4"/>
        <v>7172</v>
      </c>
      <c r="AK7" s="4">
        <f t="shared" si="4"/>
        <v>7621</v>
      </c>
      <c r="AL7" s="4">
        <f t="shared" si="4"/>
        <v>7928</v>
      </c>
      <c r="AM7" s="4">
        <f t="shared" si="4"/>
        <v>7527</v>
      </c>
      <c r="AN7" s="4">
        <f t="shared" si="4"/>
        <v>6067</v>
      </c>
      <c r="AO7" s="4">
        <f t="shared" si="4"/>
        <v>8481</v>
      </c>
      <c r="AP7" s="4">
        <f t="shared" si="4"/>
        <v>7842</v>
      </c>
      <c r="AQ7" s="4">
        <f t="shared" si="4"/>
        <v>7900</v>
      </c>
      <c r="AR7" s="4">
        <f t="shared" si="4"/>
        <v>4828</v>
      </c>
      <c r="AS7" s="4">
        <f t="shared" si="4"/>
        <v>5528</v>
      </c>
      <c r="AT7" s="4">
        <f t="shared" si="4"/>
        <v>5751</v>
      </c>
      <c r="AU7" s="4">
        <f t="shared" si="4"/>
        <v>5928</v>
      </c>
      <c r="AV7" s="4">
        <f t="shared" si="4"/>
        <v>5380</v>
      </c>
      <c r="AW7" s="4">
        <f t="shared" si="4"/>
        <v>5042</v>
      </c>
      <c r="AX7" s="4">
        <f t="shared" si="4"/>
        <v>5248</v>
      </c>
      <c r="AY7" s="4">
        <f t="shared" si="4"/>
        <v>4802</v>
      </c>
      <c r="AZ7" s="4">
        <f t="shared" si="4"/>
        <v>4891</v>
      </c>
      <c r="BA7" s="4">
        <f t="shared" si="4"/>
        <v>4854</v>
      </c>
      <c r="BB7" s="4">
        <f t="shared" si="4"/>
        <v>6011</v>
      </c>
      <c r="BC7" s="4">
        <f t="shared" si="4"/>
        <v>7070</v>
      </c>
      <c r="BD7" s="4">
        <f t="shared" si="4"/>
        <v>8938</v>
      </c>
      <c r="BE7" s="4">
        <f t="shared" si="4"/>
        <v>7956</v>
      </c>
      <c r="BF7" s="4">
        <f t="shared" si="4"/>
        <v>7020</v>
      </c>
      <c r="BG7" s="4">
        <f t="shared" si="4"/>
        <v>6613</v>
      </c>
    </row>
    <row r="8" spans="1:62" x14ac:dyDescent="0.3">
      <c r="A8" s="4" t="s">
        <v>10</v>
      </c>
      <c r="C8" s="4">
        <f>ROUND(3.08*STDEV(B4:C4)*SQRT(6.5),0)</f>
        <v>2227</v>
      </c>
      <c r="D8" s="4">
        <f>ROUND(3.08*STDEV(B4:C4)*SQRT(6.5),0)</f>
        <v>2227</v>
      </c>
      <c r="E8" s="4">
        <f>ROUND(3.08*STDEV(B4:D4)*SQRT(6.5),0)</f>
        <v>4393</v>
      </c>
      <c r="F8" s="4">
        <f>ROUND(3.08*STDEV(C4:E4)*SQRT(6.5),0)</f>
        <v>2764</v>
      </c>
      <c r="G8" s="4">
        <f t="shared" ref="G8:BG8" si="5">ROUND(3.08*STDEV(D4:F4)*SQRT(6.5),0)</f>
        <v>1415</v>
      </c>
      <c r="H8" s="4">
        <f t="shared" si="5"/>
        <v>3373</v>
      </c>
      <c r="I8" s="4">
        <f t="shared" si="5"/>
        <v>4381</v>
      </c>
      <c r="J8" s="4">
        <f t="shared" si="5"/>
        <v>2731</v>
      </c>
      <c r="K8" s="4">
        <f t="shared" si="5"/>
        <v>3341</v>
      </c>
      <c r="L8" s="4">
        <f t="shared" si="5"/>
        <v>3752</v>
      </c>
      <c r="M8" s="4">
        <f t="shared" si="5"/>
        <v>3884</v>
      </c>
      <c r="N8" s="4">
        <f t="shared" si="5"/>
        <v>5393</v>
      </c>
      <c r="O8" s="4">
        <f t="shared" si="5"/>
        <v>5071</v>
      </c>
      <c r="P8" s="4">
        <f t="shared" si="5"/>
        <v>5122</v>
      </c>
      <c r="Q8" s="4">
        <f t="shared" si="5"/>
        <v>4644</v>
      </c>
      <c r="R8" s="4">
        <f t="shared" si="5"/>
        <v>2085</v>
      </c>
      <c r="S8" s="4">
        <f t="shared" si="5"/>
        <v>3582</v>
      </c>
      <c r="T8" s="4">
        <f t="shared" si="5"/>
        <v>2319</v>
      </c>
      <c r="U8" s="4">
        <f t="shared" si="5"/>
        <v>3155</v>
      </c>
      <c r="V8" s="4">
        <f t="shared" si="5"/>
        <v>3802</v>
      </c>
      <c r="W8" s="4">
        <f t="shared" si="5"/>
        <v>5023</v>
      </c>
      <c r="X8" s="4">
        <f t="shared" si="5"/>
        <v>2772</v>
      </c>
      <c r="Y8" s="4">
        <f t="shared" si="5"/>
        <v>2888</v>
      </c>
      <c r="Z8" s="4">
        <f t="shared" si="5"/>
        <v>1370</v>
      </c>
      <c r="AA8" s="4">
        <f t="shared" si="5"/>
        <v>1554</v>
      </c>
      <c r="AB8" s="4">
        <f t="shared" si="5"/>
        <v>4340</v>
      </c>
      <c r="AC8" s="4">
        <f t="shared" si="5"/>
        <v>5016</v>
      </c>
      <c r="AD8" s="4">
        <f t="shared" si="5"/>
        <v>6103</v>
      </c>
      <c r="AE8" s="4">
        <f t="shared" si="5"/>
        <v>2100</v>
      </c>
      <c r="AF8" s="4">
        <f t="shared" si="5"/>
        <v>4977</v>
      </c>
      <c r="AG8" s="4">
        <f t="shared" si="5"/>
        <v>4732</v>
      </c>
      <c r="AH8" s="4">
        <f t="shared" si="5"/>
        <v>2674</v>
      </c>
      <c r="AI8" s="4">
        <f t="shared" si="5"/>
        <v>2642</v>
      </c>
      <c r="AJ8" s="4">
        <f t="shared" si="5"/>
        <v>1793</v>
      </c>
      <c r="AK8" s="4">
        <f t="shared" si="5"/>
        <v>2247</v>
      </c>
      <c r="AL8" s="4">
        <f t="shared" si="5"/>
        <v>1617</v>
      </c>
      <c r="AM8" s="4">
        <f t="shared" si="5"/>
        <v>1604</v>
      </c>
      <c r="AN8" s="4">
        <f t="shared" si="5"/>
        <v>1574</v>
      </c>
      <c r="AO8" s="4">
        <f t="shared" si="5"/>
        <v>5640</v>
      </c>
      <c r="AP8" s="4">
        <f t="shared" si="5"/>
        <v>6109</v>
      </c>
      <c r="AQ8" s="4">
        <f t="shared" si="5"/>
        <v>6042</v>
      </c>
      <c r="AR8" s="4">
        <f t="shared" si="5"/>
        <v>472</v>
      </c>
      <c r="AS8" s="4">
        <f t="shared" si="5"/>
        <v>1900</v>
      </c>
      <c r="AT8" s="4">
        <f t="shared" si="5"/>
        <v>1764</v>
      </c>
      <c r="AU8" s="4">
        <f t="shared" si="5"/>
        <v>1497</v>
      </c>
      <c r="AV8" s="4">
        <f t="shared" si="5"/>
        <v>434</v>
      </c>
      <c r="AW8" s="4">
        <f t="shared" si="5"/>
        <v>748</v>
      </c>
      <c r="AX8" s="4">
        <f t="shared" si="5"/>
        <v>833</v>
      </c>
      <c r="AY8" s="4">
        <f t="shared" si="5"/>
        <v>841</v>
      </c>
      <c r="AZ8" s="4">
        <f t="shared" si="5"/>
        <v>779</v>
      </c>
      <c r="BA8" s="4">
        <f t="shared" si="5"/>
        <v>705</v>
      </c>
      <c r="BB8" s="4">
        <f t="shared" si="5"/>
        <v>1950</v>
      </c>
      <c r="BC8" s="4">
        <f t="shared" si="5"/>
        <v>1651</v>
      </c>
      <c r="BD8" s="4">
        <f t="shared" si="5"/>
        <v>2258</v>
      </c>
      <c r="BE8" s="4">
        <f t="shared" si="5"/>
        <v>3758</v>
      </c>
      <c r="BF8" s="4">
        <f t="shared" si="5"/>
        <v>4266</v>
      </c>
      <c r="BG8" s="4">
        <f t="shared" si="5"/>
        <v>3414</v>
      </c>
    </row>
    <row r="9" spans="1:62" x14ac:dyDescent="0.3">
      <c r="A9" s="4" t="s">
        <v>71</v>
      </c>
      <c r="B9" s="4">
        <f>SUM(B7:B8)</f>
        <v>11486</v>
      </c>
      <c r="C9" s="4">
        <f t="shared" ref="C9:BG9" si="6">SUM(C7:C8)</f>
        <v>13713</v>
      </c>
      <c r="D9" s="4">
        <f t="shared" si="6"/>
        <v>12410</v>
      </c>
      <c r="E9" s="4">
        <f t="shared" si="6"/>
        <v>12616</v>
      </c>
      <c r="F9" s="4">
        <f t="shared" si="6"/>
        <v>9353</v>
      </c>
      <c r="G9" s="4">
        <f t="shared" si="6"/>
        <v>7012</v>
      </c>
      <c r="H9" s="4">
        <f t="shared" si="6"/>
        <v>11217</v>
      </c>
      <c r="I9" s="4">
        <f t="shared" si="6"/>
        <v>14331</v>
      </c>
      <c r="J9" s="4">
        <f t="shared" si="6"/>
        <v>13515</v>
      </c>
      <c r="K9" s="4">
        <f t="shared" si="6"/>
        <v>13065</v>
      </c>
      <c r="L9" s="4">
        <f t="shared" si="6"/>
        <v>13674</v>
      </c>
      <c r="M9" s="4">
        <f t="shared" si="6"/>
        <v>13667</v>
      </c>
      <c r="N9" s="4">
        <f t="shared" si="6"/>
        <v>14106</v>
      </c>
      <c r="O9" s="4">
        <f t="shared" si="6"/>
        <v>13617</v>
      </c>
      <c r="P9" s="4">
        <f t="shared" si="6"/>
        <v>13503</v>
      </c>
      <c r="Q9" s="4">
        <f t="shared" si="6"/>
        <v>13337</v>
      </c>
      <c r="R9" s="4">
        <f t="shared" si="6"/>
        <v>9459</v>
      </c>
      <c r="S9" s="4">
        <f t="shared" si="6"/>
        <v>12288</v>
      </c>
      <c r="T9" s="4">
        <f t="shared" si="6"/>
        <v>11731</v>
      </c>
      <c r="U9" s="4">
        <f t="shared" si="6"/>
        <v>13796</v>
      </c>
      <c r="V9" s="4">
        <f t="shared" si="6"/>
        <v>12918</v>
      </c>
      <c r="W9" s="4">
        <f t="shared" si="6"/>
        <v>13122</v>
      </c>
      <c r="X9" s="4">
        <f t="shared" si="6"/>
        <v>9714</v>
      </c>
      <c r="Y9" s="4">
        <f t="shared" si="6"/>
        <v>10231</v>
      </c>
      <c r="Z9" s="4">
        <f t="shared" si="6"/>
        <v>10622</v>
      </c>
      <c r="AA9" s="4">
        <f t="shared" si="6"/>
        <v>10457</v>
      </c>
      <c r="AB9" s="4">
        <f t="shared" si="6"/>
        <v>15611</v>
      </c>
      <c r="AC9" s="4">
        <f t="shared" si="6"/>
        <v>15449</v>
      </c>
      <c r="AD9" s="4">
        <f t="shared" si="6"/>
        <v>15650</v>
      </c>
      <c r="AE9" s="4">
        <f t="shared" si="6"/>
        <v>8063</v>
      </c>
      <c r="AF9" s="4">
        <f t="shared" si="6"/>
        <v>12344</v>
      </c>
      <c r="AG9" s="4">
        <f t="shared" si="6"/>
        <v>13544</v>
      </c>
      <c r="AH9" s="4">
        <f t="shared" si="6"/>
        <v>12548</v>
      </c>
      <c r="AI9" s="4">
        <f t="shared" si="6"/>
        <v>10323</v>
      </c>
      <c r="AJ9" s="4">
        <f t="shared" si="6"/>
        <v>8965</v>
      </c>
      <c r="AK9" s="4">
        <f t="shared" si="6"/>
        <v>9868</v>
      </c>
      <c r="AL9" s="4">
        <f t="shared" si="6"/>
        <v>9545</v>
      </c>
      <c r="AM9" s="4">
        <f t="shared" si="6"/>
        <v>9131</v>
      </c>
      <c r="AN9" s="4">
        <f t="shared" si="6"/>
        <v>7641</v>
      </c>
      <c r="AO9" s="4">
        <f t="shared" si="6"/>
        <v>14121</v>
      </c>
      <c r="AP9" s="4">
        <f t="shared" si="6"/>
        <v>13951</v>
      </c>
      <c r="AQ9" s="4">
        <f t="shared" si="6"/>
        <v>13942</v>
      </c>
      <c r="AR9" s="4">
        <f t="shared" si="6"/>
        <v>5300</v>
      </c>
      <c r="AS9" s="4">
        <f t="shared" si="6"/>
        <v>7428</v>
      </c>
      <c r="AT9" s="4">
        <f t="shared" si="6"/>
        <v>7515</v>
      </c>
      <c r="AU9" s="4">
        <f t="shared" si="6"/>
        <v>7425</v>
      </c>
      <c r="AV9" s="4">
        <f t="shared" si="6"/>
        <v>5814</v>
      </c>
      <c r="AW9" s="4">
        <f t="shared" si="6"/>
        <v>5790</v>
      </c>
      <c r="AX9" s="4">
        <f t="shared" si="6"/>
        <v>6081</v>
      </c>
      <c r="AY9" s="4">
        <f t="shared" si="6"/>
        <v>5643</v>
      </c>
      <c r="AZ9" s="4">
        <f t="shared" si="6"/>
        <v>5670</v>
      </c>
      <c r="BA9" s="4">
        <f t="shared" si="6"/>
        <v>5559</v>
      </c>
      <c r="BB9" s="4">
        <f t="shared" si="6"/>
        <v>7961</v>
      </c>
      <c r="BC9" s="4">
        <f t="shared" si="6"/>
        <v>8721</v>
      </c>
      <c r="BD9" s="4">
        <f t="shared" si="6"/>
        <v>11196</v>
      </c>
      <c r="BE9" s="4">
        <f t="shared" si="6"/>
        <v>11714</v>
      </c>
      <c r="BF9" s="4">
        <f t="shared" si="6"/>
        <v>11286</v>
      </c>
      <c r="BG9" s="4">
        <f t="shared" si="6"/>
        <v>10027</v>
      </c>
    </row>
    <row r="10" spans="1:62" x14ac:dyDescent="0.3">
      <c r="A10" s="4" t="s">
        <v>83</v>
      </c>
      <c r="B10" s="4">
        <v>30</v>
      </c>
      <c r="C10" s="4">
        <v>13</v>
      </c>
      <c r="D10" s="4">
        <v>29</v>
      </c>
      <c r="E10" s="4">
        <v>408</v>
      </c>
      <c r="F10" s="4">
        <v>55</v>
      </c>
      <c r="G10" s="4">
        <v>42</v>
      </c>
      <c r="H10" s="4">
        <v>60</v>
      </c>
      <c r="I10" s="4">
        <v>236</v>
      </c>
      <c r="J10" s="4">
        <v>18</v>
      </c>
      <c r="K10" s="4">
        <v>279</v>
      </c>
      <c r="L10" s="4">
        <v>46</v>
      </c>
      <c r="M10" s="4">
        <v>68</v>
      </c>
      <c r="N10" s="4">
        <v>34</v>
      </c>
      <c r="O10" s="4">
        <v>34</v>
      </c>
      <c r="P10" s="4">
        <v>29</v>
      </c>
      <c r="Q10" s="4">
        <v>51</v>
      </c>
      <c r="R10" s="4">
        <v>308</v>
      </c>
      <c r="S10" s="4">
        <v>10</v>
      </c>
      <c r="T10" s="4">
        <v>63</v>
      </c>
      <c r="U10" s="4">
        <v>220</v>
      </c>
      <c r="V10" s="4">
        <v>584</v>
      </c>
      <c r="W10" s="4">
        <v>272</v>
      </c>
      <c r="X10" s="4">
        <v>54</v>
      </c>
      <c r="Y10" s="4">
        <v>97</v>
      </c>
      <c r="Z10" s="4">
        <v>52</v>
      </c>
      <c r="AA10" s="4">
        <v>472</v>
      </c>
      <c r="AB10" s="4">
        <v>44</v>
      </c>
      <c r="AC10" s="4">
        <v>196</v>
      </c>
      <c r="AD10" s="4">
        <v>52</v>
      </c>
      <c r="AE10" s="4">
        <v>116</v>
      </c>
      <c r="AF10" s="4">
        <v>170</v>
      </c>
      <c r="AG10" s="4">
        <v>66</v>
      </c>
      <c r="AH10" s="4">
        <v>30</v>
      </c>
      <c r="AI10" s="4">
        <v>125</v>
      </c>
      <c r="AJ10" s="4">
        <v>48</v>
      </c>
      <c r="AK10" s="4">
        <v>45</v>
      </c>
      <c r="AL10" s="4">
        <v>23</v>
      </c>
      <c r="AM10" s="4">
        <v>34</v>
      </c>
      <c r="AN10" s="4">
        <v>81</v>
      </c>
      <c r="AO10" s="4">
        <v>9</v>
      </c>
      <c r="AP10" s="4">
        <v>13</v>
      </c>
      <c r="AQ10" s="4">
        <v>130</v>
      </c>
      <c r="AR10" s="4">
        <v>626</v>
      </c>
      <c r="AS10" s="4">
        <v>84</v>
      </c>
      <c r="AT10" s="4">
        <v>408</v>
      </c>
      <c r="AU10" s="4">
        <v>214</v>
      </c>
      <c r="AV10" s="4">
        <v>132</v>
      </c>
      <c r="AW10" s="4">
        <v>521</v>
      </c>
      <c r="AX10" s="4">
        <v>10</v>
      </c>
      <c r="AY10" s="4">
        <v>47</v>
      </c>
      <c r="AZ10" s="4">
        <v>249</v>
      </c>
      <c r="BA10" s="4">
        <v>450</v>
      </c>
      <c r="BB10" s="4">
        <v>13</v>
      </c>
      <c r="BC10" s="4">
        <v>19</v>
      </c>
      <c r="BD10" s="4">
        <v>49</v>
      </c>
      <c r="BE10" s="4">
        <v>125</v>
      </c>
      <c r="BF10" s="4">
        <v>60</v>
      </c>
      <c r="BG10" s="4">
        <v>16</v>
      </c>
    </row>
  </sheetData>
  <phoneticPr fontId="2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"/>
  <sheetViews>
    <sheetView zoomScale="85" zoomScaleNormal="85" workbookViewId="0">
      <selection activeCell="H32" sqref="H32"/>
    </sheetView>
  </sheetViews>
  <sheetFormatPr defaultColWidth="9" defaultRowHeight="16.5" x14ac:dyDescent="0.3"/>
  <cols>
    <col min="1" max="1" width="39.375" style="10" bestFit="1" customWidth="1"/>
    <col min="2" max="16384" width="9" style="10"/>
  </cols>
  <sheetData>
    <row r="1" spans="1:59" s="4" customFormat="1" x14ac:dyDescent="0.3">
      <c r="B1" s="4" t="s">
        <v>75</v>
      </c>
      <c r="C1" s="4" t="s">
        <v>77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45</v>
      </c>
      <c r="I1" s="4" t="s">
        <v>46</v>
      </c>
      <c r="J1" s="4" t="s">
        <v>47</v>
      </c>
      <c r="K1" s="4" t="s">
        <v>48</v>
      </c>
      <c r="L1" s="4" t="s">
        <v>49</v>
      </c>
      <c r="M1" s="4" t="s">
        <v>50</v>
      </c>
      <c r="N1" s="4" t="s">
        <v>51</v>
      </c>
      <c r="O1" s="4" t="s">
        <v>52</v>
      </c>
      <c r="P1" s="4" t="s">
        <v>53</v>
      </c>
      <c r="Q1" s="4" t="s">
        <v>54</v>
      </c>
      <c r="R1" s="4" t="s">
        <v>55</v>
      </c>
      <c r="S1" s="4" t="s">
        <v>56</v>
      </c>
      <c r="T1" s="4" t="s">
        <v>57</v>
      </c>
      <c r="U1" s="4" t="s">
        <v>58</v>
      </c>
      <c r="V1" s="4" t="s">
        <v>59</v>
      </c>
      <c r="W1" s="4" t="s">
        <v>60</v>
      </c>
      <c r="X1" s="4" t="s">
        <v>61</v>
      </c>
      <c r="Y1" s="4" t="s">
        <v>62</v>
      </c>
      <c r="Z1" s="4" t="s">
        <v>63</v>
      </c>
      <c r="AA1" s="4" t="s">
        <v>64</v>
      </c>
      <c r="AB1" s="4" t="s">
        <v>65</v>
      </c>
      <c r="AC1" s="4" t="s">
        <v>66</v>
      </c>
      <c r="AD1" s="4" t="s">
        <v>67</v>
      </c>
      <c r="AE1" s="4" t="s">
        <v>16</v>
      </c>
      <c r="AF1" s="4" t="s">
        <v>17</v>
      </c>
      <c r="AG1" s="4" t="s">
        <v>18</v>
      </c>
      <c r="AH1" s="4" t="s">
        <v>19</v>
      </c>
      <c r="AI1" s="4" t="s">
        <v>20</v>
      </c>
      <c r="AJ1" s="4" t="s">
        <v>21</v>
      </c>
      <c r="AK1" s="4" t="s">
        <v>22</v>
      </c>
      <c r="AL1" s="4" t="s">
        <v>23</v>
      </c>
      <c r="AM1" s="4" t="s">
        <v>24</v>
      </c>
      <c r="AN1" s="4" t="s">
        <v>25</v>
      </c>
      <c r="AO1" s="4" t="s">
        <v>26</v>
      </c>
      <c r="AP1" s="4" t="s">
        <v>27</v>
      </c>
      <c r="AQ1" s="4" t="s">
        <v>28</v>
      </c>
      <c r="AR1" s="4" t="s">
        <v>29</v>
      </c>
      <c r="AS1" s="4" t="s">
        <v>30</v>
      </c>
      <c r="AT1" s="4" t="s">
        <v>31</v>
      </c>
      <c r="AU1" s="4" t="s">
        <v>32</v>
      </c>
      <c r="AV1" s="4" t="s">
        <v>33</v>
      </c>
      <c r="AW1" s="4" t="s">
        <v>34</v>
      </c>
      <c r="AX1" s="4" t="s">
        <v>35</v>
      </c>
      <c r="AY1" s="4" t="s">
        <v>36</v>
      </c>
      <c r="AZ1" s="4" t="s">
        <v>37</v>
      </c>
      <c r="BA1" s="4" t="s">
        <v>38</v>
      </c>
    </row>
    <row r="2" spans="1:59" s="4" customFormat="1" x14ac:dyDescent="0.3">
      <c r="A2" s="10" t="s">
        <v>319</v>
      </c>
      <c r="B2" s="12">
        <v>16305</v>
      </c>
      <c r="C2" s="12">
        <v>14538</v>
      </c>
      <c r="D2" s="12">
        <v>13172</v>
      </c>
      <c r="E2" s="12">
        <v>17210</v>
      </c>
      <c r="F2" s="12">
        <v>16197</v>
      </c>
      <c r="G2" s="12">
        <v>15289</v>
      </c>
      <c r="H2" s="12">
        <v>16472</v>
      </c>
      <c r="I2" s="12">
        <v>14487</v>
      </c>
      <c r="J2" s="12">
        <v>13194</v>
      </c>
      <c r="K2" s="12">
        <v>16901</v>
      </c>
      <c r="L2" s="12">
        <v>14825</v>
      </c>
      <c r="M2" s="12">
        <v>13596</v>
      </c>
      <c r="N2" s="12">
        <v>17838</v>
      </c>
      <c r="O2" s="12">
        <v>15839</v>
      </c>
      <c r="P2" s="12">
        <v>14686</v>
      </c>
      <c r="Q2" s="12">
        <v>18554</v>
      </c>
      <c r="R2" s="12">
        <v>17164</v>
      </c>
      <c r="S2" s="12">
        <v>15396</v>
      </c>
      <c r="T2" s="12">
        <v>18947</v>
      </c>
      <c r="U2" s="12">
        <v>16990</v>
      </c>
      <c r="V2" s="12">
        <v>15926</v>
      </c>
      <c r="W2" s="12">
        <v>19741</v>
      </c>
      <c r="X2" s="12">
        <v>18318</v>
      </c>
      <c r="Y2" s="12">
        <v>17069</v>
      </c>
      <c r="Z2" s="12">
        <v>19479</v>
      </c>
      <c r="AA2" s="12">
        <v>18217</v>
      </c>
      <c r="AB2" s="12">
        <v>15875</v>
      </c>
      <c r="AC2" s="12">
        <v>20070</v>
      </c>
      <c r="AD2" s="12">
        <v>19217</v>
      </c>
      <c r="AE2" s="12">
        <v>18529</v>
      </c>
      <c r="AF2" s="12">
        <v>18982</v>
      </c>
      <c r="AG2" s="12">
        <v>17462</v>
      </c>
      <c r="AH2" s="12">
        <v>16284</v>
      </c>
      <c r="AI2" s="12">
        <v>19484</v>
      </c>
      <c r="AJ2" s="12">
        <v>18199</v>
      </c>
      <c r="AK2" s="12">
        <v>16814</v>
      </c>
      <c r="AL2" s="12">
        <v>19830</v>
      </c>
      <c r="AM2" s="12">
        <v>18730</v>
      </c>
      <c r="AN2" s="12">
        <v>18019</v>
      </c>
      <c r="AO2" s="12">
        <v>18633</v>
      </c>
      <c r="AP2" s="12">
        <v>17828</v>
      </c>
      <c r="AQ2" s="12">
        <v>17090</v>
      </c>
      <c r="AR2" s="12">
        <v>18720</v>
      </c>
      <c r="AS2" s="12">
        <v>17592</v>
      </c>
      <c r="AT2" s="12">
        <v>16751</v>
      </c>
      <c r="AU2" s="12">
        <v>18938</v>
      </c>
      <c r="AV2" s="12">
        <v>18063</v>
      </c>
      <c r="AW2" s="12">
        <v>17378</v>
      </c>
      <c r="AX2" s="12">
        <v>18856</v>
      </c>
      <c r="AY2" s="12">
        <v>18187</v>
      </c>
      <c r="AZ2" s="12">
        <v>17461</v>
      </c>
      <c r="BA2" s="12">
        <v>18709</v>
      </c>
      <c r="BB2" s="4">
        <v>17506</v>
      </c>
      <c r="BC2" s="4">
        <v>16291</v>
      </c>
      <c r="BD2" s="4">
        <v>18211</v>
      </c>
      <c r="BE2" s="4">
        <v>17461</v>
      </c>
      <c r="BF2" s="4">
        <v>16678</v>
      </c>
      <c r="BG2" s="4">
        <v>17459</v>
      </c>
    </row>
    <row r="3" spans="1:59" x14ac:dyDescent="0.3">
      <c r="A3" s="10" t="s">
        <v>320</v>
      </c>
      <c r="B3" s="12">
        <v>16305</v>
      </c>
      <c r="C3" s="12">
        <v>14538</v>
      </c>
      <c r="D3" s="12">
        <v>13172</v>
      </c>
      <c r="E3" s="12">
        <v>12510</v>
      </c>
      <c r="F3" s="12">
        <v>11603</v>
      </c>
      <c r="G3" s="12">
        <v>10695</v>
      </c>
      <c r="H3" s="12">
        <v>8996</v>
      </c>
      <c r="I3" s="12">
        <v>9232</v>
      </c>
      <c r="J3" s="12">
        <v>13038</v>
      </c>
      <c r="K3" s="12">
        <v>12305</v>
      </c>
      <c r="L3" s="12">
        <v>10989</v>
      </c>
      <c r="M3" s="12">
        <v>12445</v>
      </c>
      <c r="N3" s="12">
        <v>12951</v>
      </c>
      <c r="O3" s="12">
        <v>12107</v>
      </c>
      <c r="P3" s="12">
        <v>12464</v>
      </c>
      <c r="Q3" s="12">
        <v>12643</v>
      </c>
      <c r="R3" s="12">
        <v>11947</v>
      </c>
      <c r="S3" s="12">
        <v>10179</v>
      </c>
      <c r="T3" s="12">
        <v>11102</v>
      </c>
      <c r="U3" s="12">
        <v>9774</v>
      </c>
      <c r="V3" s="12">
        <v>12732</v>
      </c>
      <c r="W3" s="12">
        <v>12201</v>
      </c>
      <c r="X3" s="12">
        <v>11699</v>
      </c>
      <c r="Y3" s="12">
        <v>10450</v>
      </c>
      <c r="Z3" s="12">
        <v>8852</v>
      </c>
      <c r="AA3" s="12">
        <v>9360</v>
      </c>
      <c r="AB3" s="12">
        <v>8115</v>
      </c>
      <c r="AC3" s="12">
        <v>14400</v>
      </c>
      <c r="AD3" s="12">
        <v>14596</v>
      </c>
      <c r="AE3" s="12">
        <v>14962</v>
      </c>
      <c r="AF3" s="12">
        <v>13103</v>
      </c>
      <c r="AG3" s="12">
        <v>11583</v>
      </c>
      <c r="AH3" s="12">
        <v>12366</v>
      </c>
      <c r="AI3" s="12">
        <v>11701</v>
      </c>
      <c r="AJ3" s="12">
        <v>10416</v>
      </c>
      <c r="AK3" s="12">
        <v>9031</v>
      </c>
      <c r="AL3" s="12">
        <v>8879</v>
      </c>
      <c r="AM3" s="12">
        <v>8445</v>
      </c>
      <c r="AN3" s="12">
        <v>8420</v>
      </c>
      <c r="AO3" s="12">
        <v>6317</v>
      </c>
      <c r="AP3" s="12">
        <v>13316</v>
      </c>
      <c r="AQ3" s="12">
        <v>13213</v>
      </c>
      <c r="AR3" s="12">
        <v>13257</v>
      </c>
      <c r="AS3" s="12">
        <v>12129</v>
      </c>
      <c r="AT3" s="12">
        <v>11288</v>
      </c>
      <c r="AU3" s="12">
        <v>10521</v>
      </c>
      <c r="AV3" s="12">
        <v>9646</v>
      </c>
      <c r="AW3" s="12">
        <v>8961</v>
      </c>
      <c r="AX3" s="12">
        <v>8099</v>
      </c>
      <c r="AY3" s="12">
        <v>7430</v>
      </c>
      <c r="AZ3" s="12">
        <v>6704</v>
      </c>
      <c r="BA3" s="12">
        <v>5859</v>
      </c>
      <c r="BB3" s="10">
        <v>4656</v>
      </c>
      <c r="BC3" s="10">
        <v>6746</v>
      </c>
      <c r="BD3" s="10">
        <v>7014</v>
      </c>
      <c r="BE3" s="10">
        <v>10446</v>
      </c>
      <c r="BF3" s="10">
        <v>10931</v>
      </c>
      <c r="BG3" s="10">
        <v>9767</v>
      </c>
    </row>
    <row r="4" spans="1:59" x14ac:dyDescent="0.3">
      <c r="A4" s="10" t="s">
        <v>321</v>
      </c>
      <c r="B4" s="12">
        <v>16305</v>
      </c>
      <c r="C4" s="12">
        <v>16305</v>
      </c>
      <c r="D4" s="12">
        <v>16506</v>
      </c>
      <c r="E4" s="12">
        <v>17109</v>
      </c>
      <c r="F4" s="12">
        <v>17110</v>
      </c>
      <c r="G4" s="12">
        <v>17063</v>
      </c>
      <c r="H4" s="12">
        <v>16571</v>
      </c>
      <c r="I4" s="12">
        <v>16117</v>
      </c>
      <c r="J4" s="12">
        <v>16483</v>
      </c>
      <c r="K4" s="12">
        <v>16769</v>
      </c>
      <c r="L4" s="12">
        <v>16220</v>
      </c>
      <c r="M4" s="12">
        <v>16496</v>
      </c>
      <c r="N4" s="12">
        <v>17121</v>
      </c>
      <c r="O4" s="12">
        <v>16437</v>
      </c>
      <c r="P4" s="12">
        <v>16574</v>
      </c>
      <c r="Q4" s="12">
        <v>17052</v>
      </c>
      <c r="R4" s="12">
        <v>16797</v>
      </c>
      <c r="S4" s="12">
        <v>16369</v>
      </c>
      <c r="T4" s="12">
        <v>16631</v>
      </c>
      <c r="U4" s="12">
        <v>16311</v>
      </c>
      <c r="V4" s="12">
        <v>16650</v>
      </c>
      <c r="W4" s="12">
        <v>17179</v>
      </c>
      <c r="X4" s="12">
        <v>16824</v>
      </c>
      <c r="Y4" s="12">
        <v>16705</v>
      </c>
      <c r="Z4" s="12">
        <v>16531</v>
      </c>
      <c r="AA4" s="12">
        <v>16639</v>
      </c>
      <c r="AB4" s="12">
        <v>16031</v>
      </c>
      <c r="AC4" s="12">
        <v>16425</v>
      </c>
      <c r="AD4" s="12">
        <v>17041</v>
      </c>
      <c r="AE4" s="12">
        <v>17271</v>
      </c>
      <c r="AF4" s="12">
        <v>16546</v>
      </c>
      <c r="AG4" s="12">
        <v>16382</v>
      </c>
      <c r="AH4" s="12">
        <v>16723</v>
      </c>
      <c r="AI4" s="12">
        <v>17058</v>
      </c>
      <c r="AJ4" s="12">
        <v>16877</v>
      </c>
      <c r="AK4" s="12">
        <v>16665</v>
      </c>
      <c r="AL4" s="12">
        <v>16896</v>
      </c>
      <c r="AM4" s="12">
        <v>16954</v>
      </c>
      <c r="AN4" s="12">
        <v>17177</v>
      </c>
      <c r="AO4" s="12">
        <v>16379</v>
      </c>
      <c r="AP4" s="12">
        <v>16781</v>
      </c>
      <c r="AQ4" s="12">
        <v>17259</v>
      </c>
      <c r="AR4" s="12">
        <v>17317</v>
      </c>
      <c r="AS4" s="12">
        <v>17040</v>
      </c>
      <c r="AT4" s="12">
        <v>17084</v>
      </c>
      <c r="AU4" s="12">
        <v>17229</v>
      </c>
      <c r="AV4" s="12">
        <v>17182</v>
      </c>
      <c r="AW4" s="12">
        <v>17273</v>
      </c>
      <c r="AX4" s="12">
        <v>17219</v>
      </c>
      <c r="AY4" s="12">
        <v>17289</v>
      </c>
      <c r="AZ4" s="12">
        <v>17316</v>
      </c>
      <c r="BA4" s="12">
        <v>17218</v>
      </c>
      <c r="BB4" s="10">
        <v>16492</v>
      </c>
      <c r="BC4" s="10">
        <v>16202</v>
      </c>
      <c r="BD4" s="10">
        <v>15583</v>
      </c>
      <c r="BE4" s="10">
        <v>16208</v>
      </c>
      <c r="BF4" s="10">
        <v>16649</v>
      </c>
      <c r="BG4" s="10">
        <v>16210</v>
      </c>
    </row>
  </sheetData>
  <phoneticPr fontId="2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M18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5" sqref="G5"/>
    </sheetView>
  </sheetViews>
  <sheetFormatPr defaultColWidth="4.875" defaultRowHeight="16.5" x14ac:dyDescent="0.3"/>
  <cols>
    <col min="1" max="1" width="18.75" style="4" bestFit="1" customWidth="1"/>
    <col min="2" max="373" width="4.875" style="4"/>
    <col min="374" max="376" width="11.5" style="4" bestFit="1" customWidth="1"/>
    <col min="377" max="377" width="7.875" style="4" bestFit="1" customWidth="1"/>
    <col min="378" max="16384" width="4.875" style="4"/>
  </cols>
  <sheetData>
    <row r="1" spans="1:377" x14ac:dyDescent="0.3">
      <c r="A1" s="4" t="s">
        <v>106</v>
      </c>
      <c r="B1" s="4" t="s">
        <v>85</v>
      </c>
      <c r="C1" s="4" t="s">
        <v>85</v>
      </c>
      <c r="D1" s="4" t="s">
        <v>85</v>
      </c>
      <c r="E1" s="4" t="s">
        <v>85</v>
      </c>
      <c r="F1" s="4" t="s">
        <v>85</v>
      </c>
      <c r="G1" s="4" t="s">
        <v>85</v>
      </c>
      <c r="H1" s="4" t="s">
        <v>85</v>
      </c>
      <c r="I1" s="4" t="s">
        <v>85</v>
      </c>
      <c r="J1" s="4" t="s">
        <v>85</v>
      </c>
      <c r="K1" s="4" t="s">
        <v>85</v>
      </c>
      <c r="L1" s="4" t="s">
        <v>85</v>
      </c>
      <c r="M1" s="4" t="s">
        <v>85</v>
      </c>
      <c r="N1" s="4" t="s">
        <v>85</v>
      </c>
      <c r="O1" s="4" t="s">
        <v>85</v>
      </c>
      <c r="P1" s="4" t="s">
        <v>85</v>
      </c>
      <c r="Q1" s="4" t="s">
        <v>85</v>
      </c>
      <c r="R1" s="4" t="s">
        <v>85</v>
      </c>
      <c r="S1" s="4" t="s">
        <v>85</v>
      </c>
      <c r="T1" s="4" t="s">
        <v>85</v>
      </c>
      <c r="U1" s="4" t="s">
        <v>85</v>
      </c>
      <c r="V1" s="4" t="s">
        <v>85</v>
      </c>
      <c r="W1" s="4" t="s">
        <v>85</v>
      </c>
      <c r="X1" s="4" t="s">
        <v>85</v>
      </c>
      <c r="Y1" s="4" t="s">
        <v>85</v>
      </c>
      <c r="Z1" s="4" t="s">
        <v>85</v>
      </c>
      <c r="AA1" s="4" t="s">
        <v>85</v>
      </c>
      <c r="AB1" s="4" t="s">
        <v>85</v>
      </c>
      <c r="AC1" s="4" t="s">
        <v>85</v>
      </c>
      <c r="AD1" s="4" t="s">
        <v>85</v>
      </c>
      <c r="AE1" s="4" t="s">
        <v>85</v>
      </c>
      <c r="AF1" s="4" t="s">
        <v>90</v>
      </c>
      <c r="AG1" s="4" t="s">
        <v>90</v>
      </c>
      <c r="AH1" s="4" t="s">
        <v>90</v>
      </c>
      <c r="AI1" s="4" t="s">
        <v>90</v>
      </c>
      <c r="AJ1" s="4" t="s">
        <v>90</v>
      </c>
      <c r="AK1" s="4" t="s">
        <v>90</v>
      </c>
      <c r="AL1" s="4" t="s">
        <v>90</v>
      </c>
      <c r="AM1" s="4" t="s">
        <v>90</v>
      </c>
      <c r="AN1" s="4" t="s">
        <v>90</v>
      </c>
      <c r="AO1" s="4" t="s">
        <v>90</v>
      </c>
      <c r="AP1" s="4" t="s">
        <v>90</v>
      </c>
      <c r="AQ1" s="4" t="s">
        <v>90</v>
      </c>
      <c r="AR1" s="4" t="s">
        <v>90</v>
      </c>
      <c r="AS1" s="4" t="s">
        <v>90</v>
      </c>
      <c r="AT1" s="4" t="s">
        <v>90</v>
      </c>
      <c r="AU1" s="4" t="s">
        <v>90</v>
      </c>
      <c r="AV1" s="4" t="s">
        <v>90</v>
      </c>
      <c r="AW1" s="4" t="s">
        <v>90</v>
      </c>
      <c r="AX1" s="4" t="s">
        <v>90</v>
      </c>
      <c r="AY1" s="4" t="s">
        <v>90</v>
      </c>
      <c r="AZ1" s="4" t="s">
        <v>90</v>
      </c>
      <c r="BA1" s="4" t="s">
        <v>90</v>
      </c>
      <c r="BB1" s="4" t="s">
        <v>90</v>
      </c>
      <c r="BC1" s="4" t="s">
        <v>90</v>
      </c>
      <c r="BD1" s="4" t="s">
        <v>90</v>
      </c>
      <c r="BE1" s="4" t="s">
        <v>90</v>
      </c>
      <c r="BF1" s="4" t="s">
        <v>90</v>
      </c>
      <c r="BG1" s="4" t="s">
        <v>90</v>
      </c>
      <c r="BH1" s="4" t="s">
        <v>90</v>
      </c>
      <c r="BI1" s="4" t="s">
        <v>90</v>
      </c>
      <c r="BJ1" s="4" t="s">
        <v>91</v>
      </c>
      <c r="BK1" s="4" t="s">
        <v>91</v>
      </c>
      <c r="BL1" s="4" t="s">
        <v>91</v>
      </c>
      <c r="BM1" s="4" t="s">
        <v>91</v>
      </c>
      <c r="BN1" s="4" t="s">
        <v>91</v>
      </c>
      <c r="BO1" s="4" t="s">
        <v>91</v>
      </c>
      <c r="BP1" s="4" t="s">
        <v>91</v>
      </c>
      <c r="BQ1" s="4" t="s">
        <v>91</v>
      </c>
      <c r="BR1" s="4" t="s">
        <v>91</v>
      </c>
      <c r="BS1" s="4" t="s">
        <v>91</v>
      </c>
      <c r="BT1" s="4" t="s">
        <v>91</v>
      </c>
      <c r="BU1" s="4" t="s">
        <v>91</v>
      </c>
      <c r="BV1" s="4" t="s">
        <v>91</v>
      </c>
      <c r="BW1" s="4" t="s">
        <v>91</v>
      </c>
      <c r="BX1" s="4" t="s">
        <v>91</v>
      </c>
      <c r="BY1" s="4" t="s">
        <v>91</v>
      </c>
      <c r="BZ1" s="4" t="s">
        <v>91</v>
      </c>
      <c r="CA1" s="4" t="s">
        <v>91</v>
      </c>
      <c r="CB1" s="4" t="s">
        <v>91</v>
      </c>
      <c r="CC1" s="4" t="s">
        <v>91</v>
      </c>
      <c r="CD1" s="4" t="s">
        <v>91</v>
      </c>
      <c r="CE1" s="4" t="s">
        <v>91</v>
      </c>
      <c r="CF1" s="4" t="s">
        <v>91</v>
      </c>
      <c r="CG1" s="4" t="s">
        <v>91</v>
      </c>
      <c r="CH1" s="4" t="s">
        <v>91</v>
      </c>
      <c r="CI1" s="4" t="s">
        <v>91</v>
      </c>
      <c r="CJ1" s="4" t="s">
        <v>91</v>
      </c>
      <c r="CK1" s="4" t="s">
        <v>91</v>
      </c>
      <c r="CL1" s="4" t="s">
        <v>91</v>
      </c>
      <c r="CM1" s="4" t="s">
        <v>91</v>
      </c>
      <c r="CN1" s="4" t="s">
        <v>91</v>
      </c>
      <c r="CO1" s="4" t="s">
        <v>94</v>
      </c>
      <c r="CP1" s="4" t="s">
        <v>94</v>
      </c>
      <c r="CQ1" s="4" t="s">
        <v>94</v>
      </c>
      <c r="CR1" s="4" t="s">
        <v>94</v>
      </c>
      <c r="CS1" s="4" t="s">
        <v>94</v>
      </c>
      <c r="CT1" s="4" t="s">
        <v>94</v>
      </c>
      <c r="CU1" s="4" t="s">
        <v>94</v>
      </c>
      <c r="CV1" s="4" t="s">
        <v>94</v>
      </c>
      <c r="CW1" s="4" t="s">
        <v>94</v>
      </c>
      <c r="CX1" s="4" t="s">
        <v>94</v>
      </c>
      <c r="CY1" s="4" t="s">
        <v>94</v>
      </c>
      <c r="CZ1" s="4" t="s">
        <v>94</v>
      </c>
      <c r="DA1" s="4" t="s">
        <v>94</v>
      </c>
      <c r="DB1" s="4" t="s">
        <v>94</v>
      </c>
      <c r="DC1" s="4" t="s">
        <v>94</v>
      </c>
      <c r="DD1" s="4" t="s">
        <v>94</v>
      </c>
      <c r="DE1" s="4" t="s">
        <v>94</v>
      </c>
      <c r="DF1" s="4" t="s">
        <v>94</v>
      </c>
      <c r="DG1" s="4" t="s">
        <v>94</v>
      </c>
      <c r="DH1" s="4" t="s">
        <v>94</v>
      </c>
      <c r="DI1" s="4" t="s">
        <v>94</v>
      </c>
      <c r="DJ1" s="4" t="s">
        <v>94</v>
      </c>
      <c r="DK1" s="4" t="s">
        <v>94</v>
      </c>
      <c r="DL1" s="4" t="s">
        <v>94</v>
      </c>
      <c r="DM1" s="4" t="s">
        <v>94</v>
      </c>
      <c r="DN1" s="4" t="s">
        <v>94</v>
      </c>
      <c r="DO1" s="4" t="s">
        <v>94</v>
      </c>
      <c r="DP1" s="4" t="s">
        <v>94</v>
      </c>
      <c r="DQ1" s="4" t="s">
        <v>94</v>
      </c>
      <c r="DR1" s="4" t="s">
        <v>94</v>
      </c>
      <c r="DS1" s="4" t="s">
        <v>96</v>
      </c>
      <c r="DT1" s="4" t="s">
        <v>96</v>
      </c>
      <c r="DU1" s="4" t="s">
        <v>96</v>
      </c>
      <c r="DV1" s="4" t="s">
        <v>96</v>
      </c>
      <c r="DW1" s="4" t="s">
        <v>96</v>
      </c>
      <c r="DX1" s="4" t="s">
        <v>96</v>
      </c>
      <c r="DY1" s="4" t="s">
        <v>96</v>
      </c>
      <c r="DZ1" s="4" t="s">
        <v>96</v>
      </c>
      <c r="EA1" s="4" t="s">
        <v>96</v>
      </c>
      <c r="EB1" s="4" t="s">
        <v>96</v>
      </c>
      <c r="EC1" s="4" t="s">
        <v>96</v>
      </c>
      <c r="ED1" s="4" t="s">
        <v>96</v>
      </c>
      <c r="EE1" s="4" t="s">
        <v>96</v>
      </c>
      <c r="EF1" s="4" t="s">
        <v>96</v>
      </c>
      <c r="EG1" s="4" t="s">
        <v>96</v>
      </c>
      <c r="EH1" s="4" t="s">
        <v>96</v>
      </c>
      <c r="EI1" s="4" t="s">
        <v>96</v>
      </c>
      <c r="EJ1" s="4" t="s">
        <v>96</v>
      </c>
      <c r="EK1" s="4" t="s">
        <v>96</v>
      </c>
      <c r="EL1" s="4" t="s">
        <v>96</v>
      </c>
      <c r="EM1" s="4" t="s">
        <v>96</v>
      </c>
      <c r="EN1" s="4" t="s">
        <v>96</v>
      </c>
      <c r="EO1" s="4" t="s">
        <v>96</v>
      </c>
      <c r="EP1" s="4" t="s">
        <v>96</v>
      </c>
      <c r="EQ1" s="4" t="s">
        <v>96</v>
      </c>
      <c r="ER1" s="4" t="s">
        <v>96</v>
      </c>
      <c r="ES1" s="4" t="s">
        <v>96</v>
      </c>
      <c r="ET1" s="4" t="s">
        <v>96</v>
      </c>
      <c r="EU1" s="4" t="s">
        <v>96</v>
      </c>
      <c r="EV1" s="4" t="s">
        <v>96</v>
      </c>
      <c r="EW1" s="4" t="s">
        <v>96</v>
      </c>
      <c r="EX1" s="4" t="s">
        <v>97</v>
      </c>
      <c r="EY1" s="4" t="s">
        <v>97</v>
      </c>
      <c r="EZ1" s="4" t="s">
        <v>97</v>
      </c>
      <c r="FA1" s="4" t="s">
        <v>97</v>
      </c>
      <c r="FB1" s="4" t="s">
        <v>97</v>
      </c>
      <c r="FC1" s="4" t="s">
        <v>97</v>
      </c>
      <c r="FD1" s="4" t="s">
        <v>97</v>
      </c>
      <c r="FE1" s="4" t="s">
        <v>97</v>
      </c>
      <c r="FF1" s="4" t="s">
        <v>97</v>
      </c>
      <c r="FG1" s="4" t="s">
        <v>97</v>
      </c>
      <c r="FH1" s="4" t="s">
        <v>97</v>
      </c>
      <c r="FI1" s="4" t="s">
        <v>97</v>
      </c>
      <c r="FJ1" s="4" t="s">
        <v>97</v>
      </c>
      <c r="FK1" s="4" t="s">
        <v>97</v>
      </c>
      <c r="FL1" s="4" t="s">
        <v>97</v>
      </c>
      <c r="FM1" s="4" t="s">
        <v>97</v>
      </c>
      <c r="FN1" s="4" t="s">
        <v>97</v>
      </c>
      <c r="FO1" s="4" t="s">
        <v>97</v>
      </c>
      <c r="FP1" s="4" t="s">
        <v>97</v>
      </c>
      <c r="FQ1" s="4" t="s">
        <v>97</v>
      </c>
      <c r="FR1" s="4" t="s">
        <v>97</v>
      </c>
      <c r="FS1" s="4" t="s">
        <v>97</v>
      </c>
      <c r="FT1" s="4" t="s">
        <v>97</v>
      </c>
      <c r="FU1" s="4" t="s">
        <v>97</v>
      </c>
      <c r="FV1" s="4" t="s">
        <v>97</v>
      </c>
      <c r="FW1" s="4" t="s">
        <v>97</v>
      </c>
      <c r="FX1" s="4" t="s">
        <v>97</v>
      </c>
      <c r="FY1" s="4" t="s">
        <v>97</v>
      </c>
      <c r="FZ1" s="4" t="s">
        <v>97</v>
      </c>
      <c r="GA1" s="4" t="s">
        <v>97</v>
      </c>
      <c r="GB1" s="4" t="s">
        <v>98</v>
      </c>
      <c r="GC1" s="4" t="s">
        <v>98</v>
      </c>
      <c r="GD1" s="4" t="s">
        <v>98</v>
      </c>
      <c r="GE1" s="4" t="s">
        <v>98</v>
      </c>
      <c r="GF1" s="4" t="s">
        <v>98</v>
      </c>
      <c r="GG1" s="4" t="s">
        <v>98</v>
      </c>
      <c r="GH1" s="4" t="s">
        <v>98</v>
      </c>
      <c r="GI1" s="4" t="s">
        <v>98</v>
      </c>
      <c r="GJ1" s="4" t="s">
        <v>98</v>
      </c>
      <c r="GK1" s="4" t="s">
        <v>98</v>
      </c>
      <c r="GL1" s="4" t="s">
        <v>98</v>
      </c>
      <c r="GM1" s="4" t="s">
        <v>98</v>
      </c>
      <c r="GN1" s="4" t="s">
        <v>98</v>
      </c>
      <c r="GO1" s="4" t="s">
        <v>98</v>
      </c>
      <c r="GP1" s="4" t="s">
        <v>98</v>
      </c>
      <c r="GQ1" s="4" t="s">
        <v>98</v>
      </c>
      <c r="GR1" s="4" t="s">
        <v>98</v>
      </c>
      <c r="GS1" s="4" t="s">
        <v>98</v>
      </c>
      <c r="GT1" s="4" t="s">
        <v>98</v>
      </c>
      <c r="GU1" s="4" t="s">
        <v>98</v>
      </c>
      <c r="GV1" s="4" t="s">
        <v>98</v>
      </c>
      <c r="GW1" s="4" t="s">
        <v>98</v>
      </c>
      <c r="GX1" s="4" t="s">
        <v>98</v>
      </c>
      <c r="GY1" s="4" t="s">
        <v>98</v>
      </c>
      <c r="GZ1" s="4" t="s">
        <v>98</v>
      </c>
      <c r="HA1" s="4" t="s">
        <v>98</v>
      </c>
      <c r="HB1" s="4" t="s">
        <v>98</v>
      </c>
      <c r="HC1" s="4" t="s">
        <v>98</v>
      </c>
      <c r="HD1" s="4" t="s">
        <v>98</v>
      </c>
      <c r="HE1" s="4" t="s">
        <v>98</v>
      </c>
      <c r="HF1" s="4" t="s">
        <v>98</v>
      </c>
      <c r="HG1" s="4" t="s">
        <v>99</v>
      </c>
      <c r="HH1" s="4" t="s">
        <v>99</v>
      </c>
      <c r="HI1" s="4" t="s">
        <v>99</v>
      </c>
      <c r="HJ1" s="4" t="s">
        <v>99</v>
      </c>
      <c r="HK1" s="4" t="s">
        <v>99</v>
      </c>
      <c r="HL1" s="4" t="s">
        <v>99</v>
      </c>
      <c r="HM1" s="4" t="s">
        <v>99</v>
      </c>
      <c r="HN1" s="4" t="s">
        <v>99</v>
      </c>
      <c r="HO1" s="4" t="s">
        <v>99</v>
      </c>
      <c r="HP1" s="4" t="s">
        <v>99</v>
      </c>
      <c r="HQ1" s="4" t="s">
        <v>99</v>
      </c>
      <c r="HR1" s="4" t="s">
        <v>99</v>
      </c>
      <c r="HS1" s="4" t="s">
        <v>99</v>
      </c>
      <c r="HT1" s="4" t="s">
        <v>99</v>
      </c>
      <c r="HU1" s="4" t="s">
        <v>99</v>
      </c>
      <c r="HV1" s="4" t="s">
        <v>99</v>
      </c>
      <c r="HW1" s="4" t="s">
        <v>99</v>
      </c>
      <c r="HX1" s="4" t="s">
        <v>99</v>
      </c>
      <c r="HY1" s="4" t="s">
        <v>99</v>
      </c>
      <c r="HZ1" s="4" t="s">
        <v>99</v>
      </c>
      <c r="IA1" s="4" t="s">
        <v>99</v>
      </c>
      <c r="IB1" s="4" t="s">
        <v>99</v>
      </c>
      <c r="IC1" s="4" t="s">
        <v>99</v>
      </c>
      <c r="ID1" s="4" t="s">
        <v>99</v>
      </c>
      <c r="IE1" s="4" t="s">
        <v>99</v>
      </c>
      <c r="IF1" s="4" t="s">
        <v>99</v>
      </c>
      <c r="IG1" s="4" t="s">
        <v>99</v>
      </c>
      <c r="IH1" s="4" t="s">
        <v>99</v>
      </c>
      <c r="II1" s="4" t="s">
        <v>99</v>
      </c>
      <c r="IJ1" s="4" t="s">
        <v>99</v>
      </c>
      <c r="IK1" s="4" t="s">
        <v>99</v>
      </c>
      <c r="IL1" s="4" t="s">
        <v>100</v>
      </c>
      <c r="IM1" s="4" t="s">
        <v>100</v>
      </c>
      <c r="IN1" s="4" t="s">
        <v>100</v>
      </c>
      <c r="IO1" s="4" t="s">
        <v>100</v>
      </c>
      <c r="IP1" s="4" t="s">
        <v>100</v>
      </c>
      <c r="IQ1" s="4" t="s">
        <v>100</v>
      </c>
      <c r="IR1" s="4" t="s">
        <v>100</v>
      </c>
      <c r="IS1" s="4" t="s">
        <v>100</v>
      </c>
      <c r="IT1" s="4" t="s">
        <v>100</v>
      </c>
      <c r="IU1" s="4" t="s">
        <v>100</v>
      </c>
      <c r="IV1" s="4" t="s">
        <v>100</v>
      </c>
      <c r="IW1" s="4" t="s">
        <v>100</v>
      </c>
      <c r="IX1" s="4" t="s">
        <v>100</v>
      </c>
      <c r="IY1" s="4" t="s">
        <v>100</v>
      </c>
      <c r="IZ1" s="4" t="s">
        <v>100</v>
      </c>
      <c r="JA1" s="4" t="s">
        <v>100</v>
      </c>
      <c r="JB1" s="4" t="s">
        <v>100</v>
      </c>
      <c r="JC1" s="4" t="s">
        <v>100</v>
      </c>
      <c r="JD1" s="4" t="s">
        <v>100</v>
      </c>
      <c r="JE1" s="4" t="s">
        <v>100</v>
      </c>
      <c r="JF1" s="4" t="s">
        <v>100</v>
      </c>
      <c r="JG1" s="4" t="s">
        <v>100</v>
      </c>
      <c r="JH1" s="4" t="s">
        <v>100</v>
      </c>
      <c r="JI1" s="4" t="s">
        <v>100</v>
      </c>
      <c r="JJ1" s="4" t="s">
        <v>100</v>
      </c>
      <c r="JK1" s="4" t="s">
        <v>100</v>
      </c>
      <c r="JL1" s="4" t="s">
        <v>100</v>
      </c>
      <c r="JM1" s="4" t="s">
        <v>100</v>
      </c>
      <c r="JN1" s="4" t="s">
        <v>100</v>
      </c>
      <c r="JO1" s="4" t="s">
        <v>100</v>
      </c>
      <c r="JP1" s="4" t="s">
        <v>101</v>
      </c>
      <c r="JQ1" s="4" t="s">
        <v>101</v>
      </c>
      <c r="JR1" s="4" t="s">
        <v>101</v>
      </c>
      <c r="JS1" s="4" t="s">
        <v>101</v>
      </c>
      <c r="JT1" s="4" t="s">
        <v>101</v>
      </c>
      <c r="JU1" s="4" t="s">
        <v>101</v>
      </c>
      <c r="JV1" s="4" t="s">
        <v>101</v>
      </c>
      <c r="JW1" s="4" t="s">
        <v>101</v>
      </c>
      <c r="JX1" s="4" t="s">
        <v>101</v>
      </c>
      <c r="JY1" s="4" t="s">
        <v>101</v>
      </c>
      <c r="JZ1" s="4" t="s">
        <v>101</v>
      </c>
      <c r="KA1" s="4" t="s">
        <v>101</v>
      </c>
      <c r="KB1" s="4" t="s">
        <v>101</v>
      </c>
      <c r="KC1" s="4" t="s">
        <v>101</v>
      </c>
      <c r="KD1" s="4" t="s">
        <v>101</v>
      </c>
      <c r="KE1" s="4" t="s">
        <v>101</v>
      </c>
      <c r="KF1" s="4" t="s">
        <v>101</v>
      </c>
      <c r="KG1" s="4" t="s">
        <v>101</v>
      </c>
      <c r="KH1" s="4" t="s">
        <v>101</v>
      </c>
      <c r="KI1" s="4" t="s">
        <v>101</v>
      </c>
      <c r="KJ1" s="4" t="s">
        <v>101</v>
      </c>
      <c r="KK1" s="4" t="s">
        <v>101</v>
      </c>
      <c r="KL1" s="4" t="s">
        <v>101</v>
      </c>
      <c r="KM1" s="4" t="s">
        <v>101</v>
      </c>
      <c r="KN1" s="4" t="s">
        <v>101</v>
      </c>
      <c r="KO1" s="4" t="s">
        <v>101</v>
      </c>
      <c r="KP1" s="4" t="s">
        <v>101</v>
      </c>
      <c r="KQ1" s="4" t="s">
        <v>101</v>
      </c>
      <c r="KR1" s="4" t="s">
        <v>101</v>
      </c>
      <c r="KS1" s="4" t="s">
        <v>101</v>
      </c>
      <c r="KT1" s="4" t="s">
        <v>101</v>
      </c>
      <c r="KU1" s="4" t="s">
        <v>102</v>
      </c>
      <c r="KV1" s="4" t="s">
        <v>102</v>
      </c>
      <c r="KW1" s="4" t="s">
        <v>102</v>
      </c>
      <c r="KX1" s="4" t="s">
        <v>102</v>
      </c>
      <c r="KY1" s="4" t="s">
        <v>102</v>
      </c>
      <c r="KZ1" s="4" t="s">
        <v>102</v>
      </c>
      <c r="LA1" s="4" t="s">
        <v>102</v>
      </c>
      <c r="LB1" s="4" t="s">
        <v>102</v>
      </c>
      <c r="LC1" s="4" t="s">
        <v>102</v>
      </c>
      <c r="LD1" s="4" t="s">
        <v>102</v>
      </c>
      <c r="LE1" s="4" t="s">
        <v>102</v>
      </c>
      <c r="LF1" s="4" t="s">
        <v>102</v>
      </c>
      <c r="LG1" s="4" t="s">
        <v>102</v>
      </c>
      <c r="LH1" s="4" t="s">
        <v>102</v>
      </c>
      <c r="LI1" s="4" t="s">
        <v>102</v>
      </c>
      <c r="LJ1" s="4" t="s">
        <v>102</v>
      </c>
      <c r="LK1" s="4" t="s">
        <v>102</v>
      </c>
      <c r="LL1" s="4" t="s">
        <v>102</v>
      </c>
      <c r="LM1" s="4" t="s">
        <v>102</v>
      </c>
      <c r="LN1" s="4" t="s">
        <v>102</v>
      </c>
      <c r="LO1" s="4" t="s">
        <v>102</v>
      </c>
      <c r="LP1" s="4" t="s">
        <v>102</v>
      </c>
      <c r="LQ1" s="4" t="s">
        <v>102</v>
      </c>
      <c r="LR1" s="4" t="s">
        <v>102</v>
      </c>
      <c r="LS1" s="4" t="s">
        <v>102</v>
      </c>
      <c r="LT1" s="4" t="s">
        <v>102</v>
      </c>
      <c r="LU1" s="4" t="s">
        <v>102</v>
      </c>
      <c r="LV1" s="4" t="s">
        <v>102</v>
      </c>
      <c r="LW1" s="4" t="s">
        <v>102</v>
      </c>
      <c r="LX1" s="4" t="s">
        <v>102</v>
      </c>
      <c r="LY1" s="4" t="s">
        <v>103</v>
      </c>
      <c r="LZ1" s="4" t="s">
        <v>103</v>
      </c>
      <c r="MA1" s="4" t="s">
        <v>103</v>
      </c>
      <c r="MB1" s="4" t="s">
        <v>103</v>
      </c>
      <c r="MC1" s="4" t="s">
        <v>103</v>
      </c>
      <c r="MD1" s="4" t="s">
        <v>103</v>
      </c>
      <c r="ME1" s="4" t="s">
        <v>103</v>
      </c>
      <c r="MF1" s="4" t="s">
        <v>103</v>
      </c>
      <c r="MG1" s="4" t="s">
        <v>103</v>
      </c>
      <c r="MH1" s="4" t="s">
        <v>103</v>
      </c>
      <c r="MI1" s="4" t="s">
        <v>103</v>
      </c>
      <c r="MJ1" s="4" t="s">
        <v>103</v>
      </c>
      <c r="MK1" s="4" t="s">
        <v>103</v>
      </c>
      <c r="ML1" s="4" t="s">
        <v>103</v>
      </c>
      <c r="MM1" s="4" t="s">
        <v>103</v>
      </c>
      <c r="MN1" s="4" t="s">
        <v>103</v>
      </c>
      <c r="MO1" s="4" t="s">
        <v>103</v>
      </c>
      <c r="MP1" s="4" t="s">
        <v>103</v>
      </c>
      <c r="MQ1" s="4" t="s">
        <v>103</v>
      </c>
      <c r="MR1" s="4" t="s">
        <v>103</v>
      </c>
      <c r="MS1" s="4" t="s">
        <v>103</v>
      </c>
      <c r="MT1" s="4" t="s">
        <v>103</v>
      </c>
      <c r="MU1" s="4" t="s">
        <v>103</v>
      </c>
      <c r="MV1" s="4" t="s">
        <v>103</v>
      </c>
      <c r="MW1" s="4" t="s">
        <v>103</v>
      </c>
      <c r="MX1" s="4" t="s">
        <v>103</v>
      </c>
      <c r="MY1" s="4" t="s">
        <v>103</v>
      </c>
      <c r="MZ1" s="4" t="s">
        <v>103</v>
      </c>
      <c r="NA1" s="4" t="s">
        <v>103</v>
      </c>
      <c r="NB1" s="4" t="s">
        <v>103</v>
      </c>
      <c r="NC1" s="4" t="s">
        <v>103</v>
      </c>
    </row>
    <row r="2" spans="1:377" s="16" customFormat="1" ht="13.5" x14ac:dyDescent="0.3">
      <c r="B2" s="16" t="s">
        <v>92</v>
      </c>
      <c r="C2" s="16" t="s">
        <v>86</v>
      </c>
      <c r="D2" s="16" t="s">
        <v>95</v>
      </c>
      <c r="E2" s="16" t="s">
        <v>87</v>
      </c>
      <c r="F2" s="16" t="s">
        <v>88</v>
      </c>
      <c r="G2" s="16" t="s">
        <v>93</v>
      </c>
      <c r="H2" s="16" t="s">
        <v>89</v>
      </c>
      <c r="I2" s="16" t="s">
        <v>92</v>
      </c>
      <c r="J2" s="16" t="s">
        <v>86</v>
      </c>
      <c r="K2" s="16" t="s">
        <v>95</v>
      </c>
      <c r="L2" s="16" t="s">
        <v>87</v>
      </c>
      <c r="M2" s="16" t="s">
        <v>88</v>
      </c>
      <c r="N2" s="16" t="s">
        <v>93</v>
      </c>
      <c r="O2" s="16" t="s">
        <v>89</v>
      </c>
      <c r="P2" s="16" t="s">
        <v>92</v>
      </c>
      <c r="Q2" s="16" t="s">
        <v>86</v>
      </c>
      <c r="R2" s="16" t="s">
        <v>95</v>
      </c>
      <c r="S2" s="16" t="s">
        <v>87</v>
      </c>
      <c r="T2" s="16" t="s">
        <v>88</v>
      </c>
      <c r="U2" s="16" t="s">
        <v>93</v>
      </c>
      <c r="V2" s="16" t="s">
        <v>89</v>
      </c>
      <c r="W2" s="16" t="s">
        <v>92</v>
      </c>
      <c r="X2" s="16" t="s">
        <v>86</v>
      </c>
      <c r="Y2" s="16" t="s">
        <v>95</v>
      </c>
      <c r="Z2" s="16" t="s">
        <v>87</v>
      </c>
      <c r="AA2" s="16" t="s">
        <v>88</v>
      </c>
      <c r="AB2" s="16" t="s">
        <v>93</v>
      </c>
      <c r="AC2" s="16" t="s">
        <v>89</v>
      </c>
      <c r="AD2" s="16" t="s">
        <v>92</v>
      </c>
      <c r="AE2" s="16" t="s">
        <v>86</v>
      </c>
      <c r="AF2" s="16" t="s">
        <v>95</v>
      </c>
      <c r="AG2" s="16" t="s">
        <v>87</v>
      </c>
      <c r="AH2" s="16" t="s">
        <v>88</v>
      </c>
      <c r="AI2" s="16" t="s">
        <v>93</v>
      </c>
      <c r="AJ2" s="16" t="s">
        <v>89</v>
      </c>
      <c r="AK2" s="16" t="s">
        <v>92</v>
      </c>
      <c r="AL2" s="16" t="s">
        <v>86</v>
      </c>
      <c r="AM2" s="16" t="s">
        <v>95</v>
      </c>
      <c r="AN2" s="16" t="s">
        <v>87</v>
      </c>
      <c r="AO2" s="16" t="s">
        <v>88</v>
      </c>
      <c r="AP2" s="16" t="s">
        <v>93</v>
      </c>
      <c r="AQ2" s="16" t="s">
        <v>89</v>
      </c>
      <c r="AR2" s="16" t="s">
        <v>92</v>
      </c>
      <c r="AS2" s="16" t="s">
        <v>86</v>
      </c>
      <c r="AT2" s="16" t="s">
        <v>95</v>
      </c>
      <c r="AU2" s="16" t="s">
        <v>87</v>
      </c>
      <c r="AV2" s="16" t="s">
        <v>88</v>
      </c>
      <c r="AW2" s="16" t="s">
        <v>93</v>
      </c>
      <c r="AX2" s="16" t="s">
        <v>89</v>
      </c>
      <c r="AY2" s="16" t="s">
        <v>92</v>
      </c>
      <c r="AZ2" s="16" t="s">
        <v>86</v>
      </c>
      <c r="BA2" s="16" t="s">
        <v>95</v>
      </c>
      <c r="BB2" s="16" t="s">
        <v>87</v>
      </c>
      <c r="BC2" s="16" t="s">
        <v>88</v>
      </c>
      <c r="BD2" s="16" t="s">
        <v>93</v>
      </c>
      <c r="BE2" s="16" t="s">
        <v>89</v>
      </c>
      <c r="BF2" s="16" t="s">
        <v>92</v>
      </c>
      <c r="BG2" s="16" t="s">
        <v>86</v>
      </c>
      <c r="BH2" s="16" t="s">
        <v>95</v>
      </c>
      <c r="BI2" s="16" t="s">
        <v>87</v>
      </c>
      <c r="BJ2" s="16" t="s">
        <v>88</v>
      </c>
      <c r="BK2" s="16" t="s">
        <v>93</v>
      </c>
      <c r="BL2" s="16" t="s">
        <v>89</v>
      </c>
      <c r="BM2" s="16" t="s">
        <v>92</v>
      </c>
      <c r="BN2" s="16" t="s">
        <v>86</v>
      </c>
      <c r="BO2" s="16" t="s">
        <v>95</v>
      </c>
      <c r="BP2" s="16" t="s">
        <v>87</v>
      </c>
      <c r="BQ2" s="16" t="s">
        <v>88</v>
      </c>
      <c r="BR2" s="16" t="s">
        <v>93</v>
      </c>
      <c r="BS2" s="16" t="s">
        <v>89</v>
      </c>
      <c r="BT2" s="16" t="s">
        <v>92</v>
      </c>
      <c r="BU2" s="16" t="s">
        <v>86</v>
      </c>
      <c r="BV2" s="16" t="s">
        <v>95</v>
      </c>
      <c r="BW2" s="16" t="s">
        <v>87</v>
      </c>
      <c r="BX2" s="16" t="s">
        <v>88</v>
      </c>
      <c r="BY2" s="16" t="s">
        <v>93</v>
      </c>
      <c r="BZ2" s="16" t="s">
        <v>89</v>
      </c>
      <c r="CA2" s="16" t="s">
        <v>92</v>
      </c>
      <c r="CB2" s="16" t="s">
        <v>86</v>
      </c>
      <c r="CC2" s="16" t="s">
        <v>95</v>
      </c>
      <c r="CD2" s="16" t="s">
        <v>87</v>
      </c>
      <c r="CE2" s="16" t="s">
        <v>88</v>
      </c>
      <c r="CF2" s="16" t="s">
        <v>93</v>
      </c>
      <c r="CG2" s="16" t="s">
        <v>89</v>
      </c>
      <c r="CH2" s="16" t="s">
        <v>92</v>
      </c>
      <c r="CI2" s="16" t="s">
        <v>86</v>
      </c>
      <c r="CJ2" s="16" t="s">
        <v>95</v>
      </c>
      <c r="CK2" s="16" t="s">
        <v>87</v>
      </c>
      <c r="CL2" s="16" t="s">
        <v>88</v>
      </c>
      <c r="CM2" s="16" t="s">
        <v>93</v>
      </c>
      <c r="CN2" s="16" t="s">
        <v>89</v>
      </c>
      <c r="CO2" s="16" t="s">
        <v>92</v>
      </c>
      <c r="CP2" s="16" t="s">
        <v>86</v>
      </c>
      <c r="CQ2" s="16" t="s">
        <v>95</v>
      </c>
      <c r="CR2" s="16" t="s">
        <v>87</v>
      </c>
      <c r="CS2" s="16" t="s">
        <v>88</v>
      </c>
      <c r="CT2" s="16" t="s">
        <v>93</v>
      </c>
      <c r="CU2" s="16" t="s">
        <v>89</v>
      </c>
      <c r="CV2" s="16" t="s">
        <v>92</v>
      </c>
      <c r="CW2" s="16" t="s">
        <v>86</v>
      </c>
      <c r="CX2" s="16" t="s">
        <v>95</v>
      </c>
      <c r="CY2" s="16" t="s">
        <v>87</v>
      </c>
      <c r="CZ2" s="16" t="s">
        <v>88</v>
      </c>
      <c r="DA2" s="16" t="s">
        <v>93</v>
      </c>
      <c r="DB2" s="16" t="s">
        <v>89</v>
      </c>
      <c r="DC2" s="16" t="s">
        <v>92</v>
      </c>
      <c r="DD2" s="16" t="s">
        <v>86</v>
      </c>
      <c r="DE2" s="16" t="s">
        <v>95</v>
      </c>
      <c r="DF2" s="16" t="s">
        <v>87</v>
      </c>
      <c r="DG2" s="16" t="s">
        <v>88</v>
      </c>
      <c r="DH2" s="16" t="s">
        <v>93</v>
      </c>
      <c r="DI2" s="16" t="s">
        <v>89</v>
      </c>
      <c r="DJ2" s="16" t="s">
        <v>92</v>
      </c>
      <c r="DK2" s="16" t="s">
        <v>86</v>
      </c>
      <c r="DL2" s="16" t="s">
        <v>95</v>
      </c>
      <c r="DM2" s="16" t="s">
        <v>87</v>
      </c>
      <c r="DN2" s="16" t="s">
        <v>88</v>
      </c>
      <c r="DO2" s="16" t="s">
        <v>93</v>
      </c>
      <c r="DP2" s="16" t="s">
        <v>89</v>
      </c>
      <c r="DQ2" s="16" t="s">
        <v>92</v>
      </c>
      <c r="DR2" s="16" t="s">
        <v>86</v>
      </c>
      <c r="DS2" s="16" t="s">
        <v>95</v>
      </c>
      <c r="DT2" s="16" t="s">
        <v>87</v>
      </c>
      <c r="DU2" s="16" t="s">
        <v>88</v>
      </c>
      <c r="DV2" s="16" t="s">
        <v>93</v>
      </c>
      <c r="DW2" s="16" t="s">
        <v>89</v>
      </c>
      <c r="DX2" s="16" t="s">
        <v>92</v>
      </c>
      <c r="DY2" s="16" t="s">
        <v>86</v>
      </c>
      <c r="DZ2" s="16" t="s">
        <v>95</v>
      </c>
      <c r="EA2" s="16" t="s">
        <v>87</v>
      </c>
      <c r="EB2" s="16" t="s">
        <v>88</v>
      </c>
      <c r="EC2" s="16" t="s">
        <v>93</v>
      </c>
      <c r="ED2" s="16" t="s">
        <v>89</v>
      </c>
      <c r="EE2" s="16" t="s">
        <v>92</v>
      </c>
      <c r="EF2" s="16" t="s">
        <v>86</v>
      </c>
      <c r="EG2" s="16" t="s">
        <v>95</v>
      </c>
      <c r="EH2" s="16" t="s">
        <v>87</v>
      </c>
      <c r="EI2" s="16" t="s">
        <v>88</v>
      </c>
      <c r="EJ2" s="16" t="s">
        <v>93</v>
      </c>
      <c r="EK2" s="16" t="s">
        <v>89</v>
      </c>
      <c r="EL2" s="16" t="s">
        <v>92</v>
      </c>
      <c r="EM2" s="16" t="s">
        <v>86</v>
      </c>
      <c r="EN2" s="16" t="s">
        <v>95</v>
      </c>
      <c r="EO2" s="16" t="s">
        <v>87</v>
      </c>
      <c r="EP2" s="16" t="s">
        <v>88</v>
      </c>
      <c r="EQ2" s="16" t="s">
        <v>93</v>
      </c>
      <c r="ER2" s="16" t="s">
        <v>89</v>
      </c>
      <c r="ES2" s="16" t="s">
        <v>92</v>
      </c>
      <c r="ET2" s="16" t="s">
        <v>86</v>
      </c>
      <c r="EU2" s="16" t="s">
        <v>95</v>
      </c>
      <c r="EV2" s="16" t="s">
        <v>87</v>
      </c>
      <c r="EW2" s="16" t="s">
        <v>88</v>
      </c>
      <c r="EX2" s="16" t="s">
        <v>93</v>
      </c>
      <c r="EY2" s="16" t="s">
        <v>89</v>
      </c>
      <c r="EZ2" s="16" t="s">
        <v>92</v>
      </c>
      <c r="FA2" s="16" t="s">
        <v>86</v>
      </c>
      <c r="FB2" s="16" t="s">
        <v>95</v>
      </c>
      <c r="FC2" s="16" t="s">
        <v>87</v>
      </c>
      <c r="FD2" s="16" t="s">
        <v>88</v>
      </c>
      <c r="FE2" s="16" t="s">
        <v>93</v>
      </c>
      <c r="FF2" s="16" t="s">
        <v>89</v>
      </c>
      <c r="FG2" s="16" t="s">
        <v>92</v>
      </c>
      <c r="FH2" s="16" t="s">
        <v>86</v>
      </c>
      <c r="FI2" s="16" t="s">
        <v>95</v>
      </c>
      <c r="FJ2" s="16" t="s">
        <v>87</v>
      </c>
      <c r="FK2" s="16" t="s">
        <v>88</v>
      </c>
      <c r="FL2" s="16" t="s">
        <v>93</v>
      </c>
      <c r="FM2" s="16" t="s">
        <v>89</v>
      </c>
      <c r="FN2" s="16" t="s">
        <v>92</v>
      </c>
      <c r="FO2" s="16" t="s">
        <v>86</v>
      </c>
      <c r="FP2" s="16" t="s">
        <v>95</v>
      </c>
      <c r="FQ2" s="16" t="s">
        <v>87</v>
      </c>
      <c r="FR2" s="16" t="s">
        <v>88</v>
      </c>
      <c r="FS2" s="16" t="s">
        <v>93</v>
      </c>
      <c r="FT2" s="16" t="s">
        <v>89</v>
      </c>
      <c r="FU2" s="16" t="s">
        <v>92</v>
      </c>
      <c r="FV2" s="16" t="s">
        <v>86</v>
      </c>
      <c r="FW2" s="16" t="s">
        <v>95</v>
      </c>
      <c r="FX2" s="16" t="s">
        <v>87</v>
      </c>
      <c r="FY2" s="16" t="s">
        <v>88</v>
      </c>
      <c r="FZ2" s="16" t="s">
        <v>93</v>
      </c>
      <c r="GA2" s="16" t="s">
        <v>89</v>
      </c>
      <c r="GB2" s="16" t="s">
        <v>92</v>
      </c>
      <c r="GC2" s="16" t="s">
        <v>86</v>
      </c>
      <c r="GD2" s="16" t="s">
        <v>95</v>
      </c>
      <c r="GE2" s="16" t="s">
        <v>87</v>
      </c>
      <c r="GF2" s="16" t="s">
        <v>88</v>
      </c>
      <c r="GG2" s="16" t="s">
        <v>93</v>
      </c>
      <c r="GH2" s="16" t="s">
        <v>89</v>
      </c>
      <c r="GI2" s="16" t="s">
        <v>92</v>
      </c>
      <c r="GJ2" s="16" t="s">
        <v>86</v>
      </c>
      <c r="GK2" s="16" t="s">
        <v>95</v>
      </c>
      <c r="GL2" s="16" t="s">
        <v>87</v>
      </c>
      <c r="GM2" s="16" t="s">
        <v>88</v>
      </c>
      <c r="GN2" s="16" t="s">
        <v>93</v>
      </c>
      <c r="GO2" s="16" t="s">
        <v>89</v>
      </c>
      <c r="GP2" s="16" t="s">
        <v>92</v>
      </c>
      <c r="GQ2" s="16" t="s">
        <v>86</v>
      </c>
      <c r="GR2" s="16" t="s">
        <v>95</v>
      </c>
      <c r="GS2" s="16" t="s">
        <v>87</v>
      </c>
      <c r="GT2" s="16" t="s">
        <v>88</v>
      </c>
      <c r="GU2" s="16" t="s">
        <v>93</v>
      </c>
      <c r="GV2" s="16" t="s">
        <v>89</v>
      </c>
      <c r="GW2" s="16" t="s">
        <v>92</v>
      </c>
      <c r="GX2" s="16" t="s">
        <v>86</v>
      </c>
      <c r="GY2" s="16" t="s">
        <v>95</v>
      </c>
      <c r="GZ2" s="16" t="s">
        <v>87</v>
      </c>
      <c r="HA2" s="16" t="s">
        <v>88</v>
      </c>
      <c r="HB2" s="16" t="s">
        <v>93</v>
      </c>
      <c r="HC2" s="16" t="s">
        <v>89</v>
      </c>
      <c r="HD2" s="16" t="s">
        <v>92</v>
      </c>
      <c r="HE2" s="16" t="s">
        <v>86</v>
      </c>
      <c r="HF2" s="16" t="s">
        <v>95</v>
      </c>
      <c r="HG2" s="16" t="s">
        <v>87</v>
      </c>
      <c r="HH2" s="16" t="s">
        <v>88</v>
      </c>
      <c r="HI2" s="16" t="s">
        <v>93</v>
      </c>
      <c r="HJ2" s="16" t="s">
        <v>89</v>
      </c>
      <c r="HK2" s="16" t="s">
        <v>92</v>
      </c>
      <c r="HL2" s="16" t="s">
        <v>86</v>
      </c>
      <c r="HM2" s="16" t="s">
        <v>95</v>
      </c>
      <c r="HN2" s="16" t="s">
        <v>87</v>
      </c>
      <c r="HO2" s="16" t="s">
        <v>88</v>
      </c>
      <c r="HP2" s="16" t="s">
        <v>93</v>
      </c>
      <c r="HQ2" s="16" t="s">
        <v>89</v>
      </c>
      <c r="HR2" s="16" t="s">
        <v>92</v>
      </c>
      <c r="HS2" s="16" t="s">
        <v>86</v>
      </c>
      <c r="HT2" s="16" t="s">
        <v>95</v>
      </c>
      <c r="HU2" s="16" t="s">
        <v>87</v>
      </c>
      <c r="HV2" s="16" t="s">
        <v>88</v>
      </c>
      <c r="HW2" s="16" t="s">
        <v>93</v>
      </c>
      <c r="HX2" s="16" t="s">
        <v>89</v>
      </c>
      <c r="HY2" s="16" t="s">
        <v>92</v>
      </c>
      <c r="HZ2" s="16" t="s">
        <v>86</v>
      </c>
      <c r="IA2" s="16" t="s">
        <v>95</v>
      </c>
      <c r="IB2" s="16" t="s">
        <v>87</v>
      </c>
      <c r="IC2" s="16" t="s">
        <v>88</v>
      </c>
      <c r="ID2" s="16" t="s">
        <v>93</v>
      </c>
      <c r="IE2" s="16" t="s">
        <v>89</v>
      </c>
      <c r="IF2" s="16" t="s">
        <v>92</v>
      </c>
      <c r="IG2" s="16" t="s">
        <v>86</v>
      </c>
      <c r="IH2" s="16" t="s">
        <v>95</v>
      </c>
      <c r="II2" s="16" t="s">
        <v>87</v>
      </c>
      <c r="IJ2" s="16" t="s">
        <v>88</v>
      </c>
      <c r="IK2" s="16" t="s">
        <v>93</v>
      </c>
      <c r="IL2" s="16" t="s">
        <v>89</v>
      </c>
      <c r="IM2" s="16" t="s">
        <v>92</v>
      </c>
      <c r="IN2" s="16" t="s">
        <v>86</v>
      </c>
      <c r="IO2" s="16" t="s">
        <v>95</v>
      </c>
      <c r="IP2" s="16" t="s">
        <v>87</v>
      </c>
      <c r="IQ2" s="16" t="s">
        <v>88</v>
      </c>
      <c r="IR2" s="16" t="s">
        <v>93</v>
      </c>
      <c r="IS2" s="16" t="s">
        <v>89</v>
      </c>
      <c r="IT2" s="16" t="s">
        <v>92</v>
      </c>
      <c r="IU2" s="16" t="s">
        <v>86</v>
      </c>
      <c r="IV2" s="16" t="s">
        <v>95</v>
      </c>
      <c r="IW2" s="16" t="s">
        <v>87</v>
      </c>
      <c r="IX2" s="16" t="s">
        <v>88</v>
      </c>
      <c r="IY2" s="16" t="s">
        <v>93</v>
      </c>
      <c r="IZ2" s="16" t="s">
        <v>89</v>
      </c>
      <c r="JA2" s="16" t="s">
        <v>92</v>
      </c>
      <c r="JB2" s="16" t="s">
        <v>86</v>
      </c>
      <c r="JC2" s="16" t="s">
        <v>95</v>
      </c>
      <c r="JD2" s="16" t="s">
        <v>87</v>
      </c>
      <c r="JE2" s="16" t="s">
        <v>88</v>
      </c>
      <c r="JF2" s="16" t="s">
        <v>93</v>
      </c>
      <c r="JG2" s="16" t="s">
        <v>89</v>
      </c>
      <c r="JH2" s="16" t="s">
        <v>92</v>
      </c>
      <c r="JI2" s="16" t="s">
        <v>86</v>
      </c>
      <c r="JJ2" s="16" t="s">
        <v>95</v>
      </c>
      <c r="JK2" s="16" t="s">
        <v>87</v>
      </c>
      <c r="JL2" s="16" t="s">
        <v>88</v>
      </c>
      <c r="JM2" s="16" t="s">
        <v>93</v>
      </c>
      <c r="JN2" s="16" t="s">
        <v>89</v>
      </c>
      <c r="JO2" s="16" t="s">
        <v>92</v>
      </c>
      <c r="JP2" s="16" t="s">
        <v>86</v>
      </c>
      <c r="JQ2" s="16" t="s">
        <v>95</v>
      </c>
      <c r="JR2" s="16" t="s">
        <v>87</v>
      </c>
      <c r="JS2" s="16" t="s">
        <v>88</v>
      </c>
      <c r="JT2" s="16" t="s">
        <v>93</v>
      </c>
      <c r="JU2" s="16" t="s">
        <v>89</v>
      </c>
      <c r="JV2" s="16" t="s">
        <v>92</v>
      </c>
      <c r="JW2" s="16" t="s">
        <v>86</v>
      </c>
      <c r="JX2" s="16" t="s">
        <v>95</v>
      </c>
      <c r="JY2" s="16" t="s">
        <v>87</v>
      </c>
      <c r="JZ2" s="16" t="s">
        <v>88</v>
      </c>
      <c r="KA2" s="16" t="s">
        <v>93</v>
      </c>
      <c r="KB2" s="16" t="s">
        <v>89</v>
      </c>
      <c r="KC2" s="16" t="s">
        <v>92</v>
      </c>
      <c r="KD2" s="16" t="s">
        <v>86</v>
      </c>
      <c r="KE2" s="16" t="s">
        <v>95</v>
      </c>
      <c r="KF2" s="16" t="s">
        <v>87</v>
      </c>
      <c r="KG2" s="16" t="s">
        <v>88</v>
      </c>
      <c r="KH2" s="16" t="s">
        <v>93</v>
      </c>
      <c r="KI2" s="16" t="s">
        <v>89</v>
      </c>
      <c r="KJ2" s="16" t="s">
        <v>92</v>
      </c>
      <c r="KK2" s="16" t="s">
        <v>86</v>
      </c>
      <c r="KL2" s="16" t="s">
        <v>95</v>
      </c>
      <c r="KM2" s="16" t="s">
        <v>87</v>
      </c>
      <c r="KN2" s="16" t="s">
        <v>88</v>
      </c>
      <c r="KO2" s="16" t="s">
        <v>93</v>
      </c>
      <c r="KP2" s="16" t="s">
        <v>89</v>
      </c>
      <c r="KQ2" s="16" t="s">
        <v>92</v>
      </c>
      <c r="KR2" s="16" t="s">
        <v>86</v>
      </c>
      <c r="KS2" s="16" t="s">
        <v>95</v>
      </c>
      <c r="KT2" s="16" t="s">
        <v>87</v>
      </c>
      <c r="KU2" s="16" t="s">
        <v>88</v>
      </c>
      <c r="KV2" s="16" t="s">
        <v>93</v>
      </c>
      <c r="KW2" s="16" t="s">
        <v>89</v>
      </c>
      <c r="KX2" s="16" t="s">
        <v>92</v>
      </c>
      <c r="KY2" s="16" t="s">
        <v>86</v>
      </c>
      <c r="KZ2" s="16" t="s">
        <v>95</v>
      </c>
      <c r="LA2" s="16" t="s">
        <v>87</v>
      </c>
      <c r="LB2" s="16" t="s">
        <v>88</v>
      </c>
      <c r="LC2" s="16" t="s">
        <v>93</v>
      </c>
      <c r="LD2" s="16" t="s">
        <v>89</v>
      </c>
      <c r="LE2" s="16" t="s">
        <v>92</v>
      </c>
      <c r="LF2" s="16" t="s">
        <v>86</v>
      </c>
      <c r="LG2" s="16" t="s">
        <v>95</v>
      </c>
      <c r="LH2" s="16" t="s">
        <v>87</v>
      </c>
      <c r="LI2" s="16" t="s">
        <v>88</v>
      </c>
      <c r="LJ2" s="16" t="s">
        <v>93</v>
      </c>
      <c r="LK2" s="16" t="s">
        <v>89</v>
      </c>
      <c r="LL2" s="16" t="s">
        <v>92</v>
      </c>
      <c r="LM2" s="16" t="s">
        <v>86</v>
      </c>
      <c r="LN2" s="16" t="s">
        <v>95</v>
      </c>
      <c r="LO2" s="16" t="s">
        <v>87</v>
      </c>
      <c r="LP2" s="16" t="s">
        <v>88</v>
      </c>
      <c r="LQ2" s="16" t="s">
        <v>93</v>
      </c>
      <c r="LR2" s="16" t="s">
        <v>89</v>
      </c>
      <c r="LS2" s="16" t="s">
        <v>92</v>
      </c>
      <c r="LT2" s="16" t="s">
        <v>86</v>
      </c>
      <c r="LU2" s="16" t="s">
        <v>95</v>
      </c>
      <c r="LV2" s="16" t="s">
        <v>87</v>
      </c>
      <c r="LW2" s="16" t="s">
        <v>88</v>
      </c>
      <c r="LX2" s="16" t="s">
        <v>93</v>
      </c>
      <c r="LY2" s="16" t="s">
        <v>89</v>
      </c>
      <c r="LZ2" s="16" t="s">
        <v>92</v>
      </c>
      <c r="MA2" s="16" t="s">
        <v>86</v>
      </c>
      <c r="MB2" s="16" t="s">
        <v>95</v>
      </c>
      <c r="MC2" s="16" t="s">
        <v>87</v>
      </c>
      <c r="MD2" s="16" t="s">
        <v>88</v>
      </c>
      <c r="ME2" s="16" t="s">
        <v>93</v>
      </c>
      <c r="MF2" s="16" t="s">
        <v>89</v>
      </c>
      <c r="MG2" s="16" t="s">
        <v>92</v>
      </c>
      <c r="MH2" s="16" t="s">
        <v>86</v>
      </c>
      <c r="MI2" s="16" t="s">
        <v>95</v>
      </c>
      <c r="MJ2" s="16" t="s">
        <v>87</v>
      </c>
      <c r="MK2" s="16" t="s">
        <v>88</v>
      </c>
      <c r="ML2" s="16" t="s">
        <v>93</v>
      </c>
      <c r="MM2" s="16" t="s">
        <v>89</v>
      </c>
      <c r="MN2" s="16" t="s">
        <v>92</v>
      </c>
      <c r="MO2" s="16" t="s">
        <v>86</v>
      </c>
      <c r="MP2" s="16" t="s">
        <v>95</v>
      </c>
      <c r="MQ2" s="16" t="s">
        <v>87</v>
      </c>
      <c r="MR2" s="16" t="s">
        <v>88</v>
      </c>
      <c r="MS2" s="16" t="s">
        <v>93</v>
      </c>
      <c r="MT2" s="16" t="s">
        <v>89</v>
      </c>
      <c r="MU2" s="16" t="s">
        <v>92</v>
      </c>
      <c r="MV2" s="16" t="s">
        <v>86</v>
      </c>
      <c r="MW2" s="16" t="s">
        <v>95</v>
      </c>
      <c r="MX2" s="16" t="s">
        <v>87</v>
      </c>
      <c r="MY2" s="16" t="s">
        <v>88</v>
      </c>
      <c r="MZ2" s="16" t="s">
        <v>93</v>
      </c>
      <c r="NA2" s="16" t="s">
        <v>89</v>
      </c>
      <c r="NB2" s="16" t="s">
        <v>92</v>
      </c>
      <c r="NC2" s="16" t="s">
        <v>86</v>
      </c>
      <c r="ND2" s="16" t="s">
        <v>95</v>
      </c>
      <c r="NE2" s="16" t="s">
        <v>87</v>
      </c>
      <c r="NF2" s="16" t="s">
        <v>88</v>
      </c>
      <c r="NG2" s="16" t="s">
        <v>93</v>
      </c>
      <c r="NH2" s="16" t="s">
        <v>89</v>
      </c>
    </row>
    <row r="3" spans="1:377" x14ac:dyDescent="0.3">
      <c r="A3" s="4">
        <v>104076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1</v>
      </c>
      <c r="AH3" s="4">
        <v>2</v>
      </c>
      <c r="AI3" s="4">
        <v>3</v>
      </c>
      <c r="AJ3" s="4">
        <v>4</v>
      </c>
      <c r="AK3" s="4">
        <v>5</v>
      </c>
      <c r="AL3" s="4">
        <v>6</v>
      </c>
      <c r="AM3" s="4">
        <v>7</v>
      </c>
      <c r="AN3" s="4">
        <v>8</v>
      </c>
      <c r="AO3" s="4">
        <v>9</v>
      </c>
      <c r="AP3" s="4">
        <v>10</v>
      </c>
      <c r="AQ3" s="4">
        <v>11</v>
      </c>
      <c r="AR3" s="4">
        <v>12</v>
      </c>
      <c r="AS3" s="4">
        <v>13</v>
      </c>
      <c r="AT3" s="4">
        <v>14</v>
      </c>
      <c r="AU3" s="4">
        <v>15</v>
      </c>
      <c r="AV3" s="4">
        <v>16</v>
      </c>
      <c r="AW3" s="4">
        <v>17</v>
      </c>
      <c r="AX3" s="4">
        <v>18</v>
      </c>
      <c r="AY3" s="4">
        <v>19</v>
      </c>
      <c r="AZ3" s="4">
        <v>20</v>
      </c>
      <c r="BA3" s="4">
        <v>21</v>
      </c>
      <c r="BB3" s="4">
        <v>22</v>
      </c>
      <c r="BC3" s="4">
        <v>23</v>
      </c>
      <c r="BD3" s="4">
        <v>24</v>
      </c>
      <c r="BE3" s="4">
        <v>25</v>
      </c>
      <c r="BF3" s="4">
        <v>26</v>
      </c>
      <c r="BG3" s="4">
        <v>27</v>
      </c>
      <c r="BH3" s="4">
        <v>28</v>
      </c>
      <c r="BI3" s="4">
        <v>29</v>
      </c>
      <c r="BJ3" s="4">
        <v>1</v>
      </c>
      <c r="BK3" s="4">
        <v>2</v>
      </c>
      <c r="BL3" s="4">
        <v>3</v>
      </c>
      <c r="BM3" s="4">
        <v>4</v>
      </c>
      <c r="BN3" s="4">
        <v>5</v>
      </c>
      <c r="BO3" s="4">
        <v>6</v>
      </c>
      <c r="BP3" s="4">
        <v>7</v>
      </c>
      <c r="BQ3" s="4">
        <v>8</v>
      </c>
      <c r="BR3" s="4">
        <v>9</v>
      </c>
      <c r="BS3" s="4">
        <v>10</v>
      </c>
      <c r="BT3" s="4">
        <v>11</v>
      </c>
      <c r="BU3" s="4">
        <v>12</v>
      </c>
      <c r="BV3" s="4">
        <v>13</v>
      </c>
      <c r="BW3" s="4">
        <v>14</v>
      </c>
      <c r="BX3" s="4">
        <v>15</v>
      </c>
      <c r="BY3" s="4">
        <v>16</v>
      </c>
      <c r="BZ3" s="4">
        <v>17</v>
      </c>
      <c r="CA3" s="4">
        <v>18</v>
      </c>
      <c r="CB3" s="4">
        <v>19</v>
      </c>
      <c r="CC3" s="4">
        <v>20</v>
      </c>
      <c r="CD3" s="4">
        <v>21</v>
      </c>
      <c r="CE3" s="4">
        <v>22</v>
      </c>
      <c r="CF3" s="4">
        <v>23</v>
      </c>
      <c r="CG3" s="4">
        <v>24</v>
      </c>
      <c r="CH3" s="4">
        <v>25</v>
      </c>
      <c r="CI3" s="4">
        <v>26</v>
      </c>
      <c r="CJ3" s="4">
        <v>27</v>
      </c>
      <c r="CK3" s="4">
        <v>28</v>
      </c>
      <c r="CL3" s="4">
        <v>29</v>
      </c>
      <c r="CM3" s="4">
        <v>30</v>
      </c>
      <c r="CN3" s="4">
        <v>31</v>
      </c>
      <c r="CO3" s="4">
        <v>1</v>
      </c>
      <c r="CP3" s="4">
        <v>2</v>
      </c>
      <c r="CQ3" s="4">
        <v>3</v>
      </c>
      <c r="CR3" s="4">
        <v>4</v>
      </c>
      <c r="CS3" s="4">
        <v>5</v>
      </c>
      <c r="CT3" s="4">
        <v>6</v>
      </c>
      <c r="CU3" s="4">
        <v>7</v>
      </c>
      <c r="CV3" s="4">
        <v>8</v>
      </c>
      <c r="CW3" s="4">
        <v>9</v>
      </c>
      <c r="CX3" s="4">
        <v>10</v>
      </c>
      <c r="CY3" s="4">
        <v>11</v>
      </c>
      <c r="CZ3" s="4">
        <v>12</v>
      </c>
      <c r="DA3" s="4">
        <v>13</v>
      </c>
      <c r="DB3" s="4">
        <v>14</v>
      </c>
      <c r="DC3" s="4">
        <v>15</v>
      </c>
      <c r="DD3" s="4">
        <v>16</v>
      </c>
      <c r="DE3" s="4">
        <v>17</v>
      </c>
      <c r="DF3" s="4">
        <v>18</v>
      </c>
      <c r="DG3" s="4">
        <v>19</v>
      </c>
      <c r="DH3" s="4">
        <v>20</v>
      </c>
      <c r="DI3" s="4">
        <v>21</v>
      </c>
      <c r="DJ3" s="4">
        <v>22</v>
      </c>
      <c r="DK3" s="4">
        <v>23</v>
      </c>
      <c r="DL3" s="4">
        <v>24</v>
      </c>
      <c r="DM3" s="4">
        <v>25</v>
      </c>
      <c r="DN3" s="4">
        <v>26</v>
      </c>
      <c r="DO3" s="4">
        <v>27</v>
      </c>
      <c r="DP3" s="4">
        <v>28</v>
      </c>
      <c r="DQ3" s="4">
        <v>29</v>
      </c>
      <c r="DR3" s="4">
        <v>30</v>
      </c>
      <c r="DS3" s="4">
        <v>1</v>
      </c>
      <c r="DT3" s="4">
        <v>2</v>
      </c>
      <c r="DU3" s="4">
        <v>3</v>
      </c>
      <c r="DV3" s="4">
        <v>4</v>
      </c>
      <c r="DW3" s="4">
        <v>5</v>
      </c>
      <c r="DX3" s="4">
        <v>6</v>
      </c>
      <c r="DY3" s="4">
        <v>7</v>
      </c>
      <c r="DZ3" s="4">
        <v>8</v>
      </c>
      <c r="EA3" s="4">
        <v>9</v>
      </c>
      <c r="EB3" s="4">
        <v>10</v>
      </c>
      <c r="EC3" s="4">
        <v>11</v>
      </c>
      <c r="ED3" s="4">
        <v>12</v>
      </c>
      <c r="EE3" s="4">
        <v>13</v>
      </c>
      <c r="EF3" s="4">
        <v>14</v>
      </c>
      <c r="EG3" s="4">
        <v>15</v>
      </c>
      <c r="EH3" s="4">
        <v>16</v>
      </c>
      <c r="EI3" s="4">
        <v>17</v>
      </c>
      <c r="EJ3" s="4">
        <v>18</v>
      </c>
      <c r="EK3" s="4">
        <v>19</v>
      </c>
      <c r="EL3" s="4">
        <v>20</v>
      </c>
      <c r="EM3" s="4">
        <v>21</v>
      </c>
      <c r="EN3" s="4">
        <v>22</v>
      </c>
      <c r="EO3" s="4">
        <v>23</v>
      </c>
      <c r="EP3" s="4">
        <v>24</v>
      </c>
      <c r="EQ3" s="4">
        <v>25</v>
      </c>
      <c r="ER3" s="4">
        <v>26</v>
      </c>
      <c r="ES3" s="4">
        <v>27</v>
      </c>
      <c r="ET3" s="4">
        <v>28</v>
      </c>
      <c r="EU3" s="4">
        <v>29</v>
      </c>
      <c r="EV3" s="4">
        <v>30</v>
      </c>
      <c r="EW3" s="4">
        <v>31</v>
      </c>
      <c r="EX3" s="4">
        <v>1</v>
      </c>
      <c r="EY3" s="4">
        <v>2</v>
      </c>
      <c r="EZ3" s="4">
        <v>3</v>
      </c>
      <c r="FA3" s="4">
        <v>4</v>
      </c>
      <c r="FB3" s="4">
        <v>5</v>
      </c>
      <c r="FC3" s="4">
        <v>6</v>
      </c>
      <c r="FD3" s="4">
        <v>7</v>
      </c>
      <c r="FE3" s="4">
        <v>8</v>
      </c>
      <c r="FF3" s="4">
        <v>9</v>
      </c>
      <c r="FG3" s="4">
        <v>10</v>
      </c>
      <c r="FH3" s="4">
        <v>11</v>
      </c>
      <c r="FI3" s="4">
        <v>12</v>
      </c>
      <c r="FJ3" s="4">
        <v>13</v>
      </c>
      <c r="FK3" s="4">
        <v>14</v>
      </c>
      <c r="FL3" s="4">
        <v>15</v>
      </c>
      <c r="FM3" s="4">
        <v>16</v>
      </c>
      <c r="FN3" s="4">
        <v>17</v>
      </c>
      <c r="FO3" s="4">
        <v>18</v>
      </c>
      <c r="FP3" s="4">
        <v>19</v>
      </c>
      <c r="FQ3" s="4">
        <v>20</v>
      </c>
      <c r="FR3" s="4">
        <v>21</v>
      </c>
      <c r="FS3" s="4">
        <v>22</v>
      </c>
      <c r="FT3" s="4">
        <v>23</v>
      </c>
      <c r="FU3" s="4">
        <v>24</v>
      </c>
      <c r="FV3" s="4">
        <v>25</v>
      </c>
      <c r="FW3" s="4">
        <v>26</v>
      </c>
      <c r="FX3" s="4">
        <v>27</v>
      </c>
      <c r="FY3" s="4">
        <v>28</v>
      </c>
      <c r="FZ3" s="4">
        <v>29</v>
      </c>
      <c r="GA3" s="4">
        <v>30</v>
      </c>
      <c r="GB3" s="4">
        <v>1</v>
      </c>
      <c r="GC3" s="4">
        <v>2</v>
      </c>
      <c r="GD3" s="4">
        <v>3</v>
      </c>
      <c r="GE3" s="4">
        <v>4</v>
      </c>
      <c r="GF3" s="4">
        <v>5</v>
      </c>
      <c r="GG3" s="4">
        <v>6</v>
      </c>
      <c r="GH3" s="4">
        <v>7</v>
      </c>
      <c r="GI3" s="4">
        <v>8</v>
      </c>
      <c r="GJ3" s="4">
        <v>9</v>
      </c>
      <c r="GK3" s="4">
        <v>10</v>
      </c>
      <c r="GL3" s="4">
        <v>11</v>
      </c>
      <c r="GM3" s="4">
        <v>12</v>
      </c>
      <c r="GN3" s="4">
        <v>13</v>
      </c>
      <c r="GO3" s="4">
        <v>14</v>
      </c>
      <c r="GP3" s="4">
        <v>15</v>
      </c>
      <c r="GQ3" s="4">
        <v>16</v>
      </c>
      <c r="GR3" s="4">
        <v>17</v>
      </c>
      <c r="GS3" s="4">
        <v>18</v>
      </c>
      <c r="GT3" s="4">
        <v>19</v>
      </c>
      <c r="GU3" s="4">
        <v>20</v>
      </c>
      <c r="GV3" s="4">
        <v>21</v>
      </c>
      <c r="GW3" s="4">
        <v>22</v>
      </c>
      <c r="GX3" s="4">
        <v>23</v>
      </c>
      <c r="GY3" s="4">
        <v>24</v>
      </c>
      <c r="GZ3" s="4">
        <v>25</v>
      </c>
      <c r="HA3" s="4">
        <v>26</v>
      </c>
      <c r="HB3" s="4">
        <v>27</v>
      </c>
      <c r="HC3" s="4">
        <v>28</v>
      </c>
      <c r="HD3" s="4">
        <v>29</v>
      </c>
      <c r="HE3" s="4">
        <v>30</v>
      </c>
      <c r="HF3" s="4">
        <v>31</v>
      </c>
      <c r="HG3" s="4">
        <v>1</v>
      </c>
      <c r="HH3" s="4">
        <v>2</v>
      </c>
      <c r="HI3" s="4">
        <v>3</v>
      </c>
      <c r="HJ3" s="4">
        <v>4</v>
      </c>
      <c r="HK3" s="4">
        <v>5</v>
      </c>
      <c r="HL3" s="4">
        <v>6</v>
      </c>
      <c r="HM3" s="4">
        <v>7</v>
      </c>
      <c r="HN3" s="4">
        <v>8</v>
      </c>
      <c r="HO3" s="4">
        <v>9</v>
      </c>
      <c r="HP3" s="4">
        <v>10</v>
      </c>
      <c r="HQ3" s="4">
        <v>11</v>
      </c>
      <c r="HR3" s="4">
        <v>12</v>
      </c>
      <c r="HS3" s="4">
        <v>13</v>
      </c>
      <c r="HT3" s="4">
        <v>14</v>
      </c>
      <c r="HU3" s="4">
        <v>15</v>
      </c>
      <c r="HV3" s="4">
        <v>16</v>
      </c>
      <c r="HW3" s="4">
        <v>17</v>
      </c>
      <c r="HX3" s="4">
        <v>18</v>
      </c>
      <c r="HY3" s="4">
        <v>19</v>
      </c>
      <c r="HZ3" s="4">
        <v>20</v>
      </c>
      <c r="IA3" s="4">
        <v>21</v>
      </c>
      <c r="IB3" s="4">
        <v>22</v>
      </c>
      <c r="IC3" s="4">
        <v>23</v>
      </c>
      <c r="ID3" s="4">
        <v>24</v>
      </c>
      <c r="IE3" s="4">
        <v>25</v>
      </c>
      <c r="IF3" s="4">
        <v>26</v>
      </c>
      <c r="IG3" s="4">
        <v>27</v>
      </c>
      <c r="IH3" s="4">
        <v>28</v>
      </c>
      <c r="II3" s="4">
        <v>29</v>
      </c>
      <c r="IJ3" s="4">
        <v>30</v>
      </c>
      <c r="IK3" s="4">
        <v>31</v>
      </c>
      <c r="IL3" s="4">
        <v>1</v>
      </c>
      <c r="IM3" s="4">
        <v>2</v>
      </c>
      <c r="IN3" s="4">
        <v>3</v>
      </c>
      <c r="IO3" s="4">
        <v>4</v>
      </c>
      <c r="IP3" s="4">
        <v>5</v>
      </c>
      <c r="IQ3" s="4">
        <v>6</v>
      </c>
      <c r="IR3" s="4">
        <v>7</v>
      </c>
      <c r="IS3" s="4">
        <v>8</v>
      </c>
      <c r="IT3" s="4">
        <v>9</v>
      </c>
      <c r="IU3" s="4">
        <v>10</v>
      </c>
      <c r="IV3" s="4">
        <v>11</v>
      </c>
      <c r="IW3" s="4">
        <v>12</v>
      </c>
      <c r="IX3" s="4">
        <v>13</v>
      </c>
      <c r="IY3" s="4">
        <v>14</v>
      </c>
      <c r="IZ3" s="4">
        <v>15</v>
      </c>
      <c r="JA3" s="4">
        <v>16</v>
      </c>
      <c r="JB3" s="4">
        <v>17</v>
      </c>
      <c r="JC3" s="4">
        <v>18</v>
      </c>
      <c r="JD3" s="4">
        <v>19</v>
      </c>
      <c r="JE3" s="4">
        <v>20</v>
      </c>
      <c r="JF3" s="4">
        <v>21</v>
      </c>
      <c r="JG3" s="4">
        <v>22</v>
      </c>
      <c r="JH3" s="4">
        <v>23</v>
      </c>
      <c r="JI3" s="4">
        <v>24</v>
      </c>
      <c r="JJ3" s="4">
        <v>25</v>
      </c>
      <c r="JK3" s="4">
        <v>26</v>
      </c>
      <c r="JL3" s="4">
        <v>27</v>
      </c>
      <c r="JM3" s="4">
        <v>28</v>
      </c>
      <c r="JN3" s="4">
        <v>29</v>
      </c>
      <c r="JO3" s="4">
        <v>30</v>
      </c>
      <c r="JP3" s="4">
        <v>1</v>
      </c>
      <c r="JQ3" s="4">
        <v>2</v>
      </c>
      <c r="JR3" s="4">
        <v>3</v>
      </c>
      <c r="JS3" s="4">
        <v>4</v>
      </c>
      <c r="JT3" s="4">
        <v>5</v>
      </c>
      <c r="JU3" s="4">
        <v>6</v>
      </c>
      <c r="JV3" s="4">
        <v>7</v>
      </c>
      <c r="JW3" s="4">
        <v>8</v>
      </c>
      <c r="JX3" s="4">
        <v>9</v>
      </c>
      <c r="JY3" s="4">
        <v>10</v>
      </c>
      <c r="JZ3" s="4">
        <v>11</v>
      </c>
      <c r="KA3" s="4">
        <v>12</v>
      </c>
      <c r="KB3" s="4">
        <v>13</v>
      </c>
      <c r="KC3" s="4">
        <v>14</v>
      </c>
      <c r="KD3" s="4">
        <v>15</v>
      </c>
      <c r="KE3" s="4">
        <v>16</v>
      </c>
      <c r="KF3" s="4">
        <v>17</v>
      </c>
      <c r="KG3" s="4">
        <v>18</v>
      </c>
      <c r="KH3" s="4">
        <v>19</v>
      </c>
      <c r="KI3" s="4">
        <v>20</v>
      </c>
      <c r="KJ3" s="4">
        <v>21</v>
      </c>
      <c r="KK3" s="4">
        <v>22</v>
      </c>
      <c r="KL3" s="4">
        <v>23</v>
      </c>
      <c r="KM3" s="4">
        <v>24</v>
      </c>
      <c r="KN3" s="4">
        <v>25</v>
      </c>
      <c r="KO3" s="4">
        <v>26</v>
      </c>
      <c r="KP3" s="4">
        <v>27</v>
      </c>
      <c r="KQ3" s="4">
        <v>28</v>
      </c>
      <c r="KR3" s="4">
        <v>29</v>
      </c>
      <c r="KS3" s="4">
        <v>30</v>
      </c>
      <c r="KT3" s="4">
        <v>31</v>
      </c>
      <c r="KU3" s="4">
        <v>1</v>
      </c>
      <c r="KV3" s="4">
        <v>2</v>
      </c>
      <c r="KW3" s="4">
        <v>3</v>
      </c>
      <c r="KX3" s="4">
        <v>4</v>
      </c>
      <c r="KY3" s="4">
        <v>5</v>
      </c>
      <c r="KZ3" s="4">
        <v>6</v>
      </c>
      <c r="LA3" s="4">
        <v>7</v>
      </c>
      <c r="LB3" s="4">
        <v>8</v>
      </c>
      <c r="LC3" s="4">
        <v>9</v>
      </c>
      <c r="LD3" s="4">
        <v>10</v>
      </c>
      <c r="LE3" s="4">
        <v>11</v>
      </c>
      <c r="LF3" s="4">
        <v>12</v>
      </c>
      <c r="LG3" s="4">
        <v>13</v>
      </c>
      <c r="LH3" s="4">
        <v>14</v>
      </c>
      <c r="LI3" s="4">
        <v>15</v>
      </c>
      <c r="LJ3" s="4">
        <v>16</v>
      </c>
      <c r="LK3" s="4">
        <v>17</v>
      </c>
      <c r="LL3" s="4">
        <v>18</v>
      </c>
      <c r="LM3" s="4">
        <v>19</v>
      </c>
      <c r="LN3" s="4">
        <v>20</v>
      </c>
      <c r="LO3" s="4">
        <v>21</v>
      </c>
      <c r="LP3" s="4">
        <v>22</v>
      </c>
      <c r="LQ3" s="4">
        <v>23</v>
      </c>
      <c r="LR3" s="4">
        <v>24</v>
      </c>
      <c r="LS3" s="4">
        <v>25</v>
      </c>
      <c r="LT3" s="4">
        <v>26</v>
      </c>
      <c r="LU3" s="4">
        <v>27</v>
      </c>
      <c r="LV3" s="4">
        <v>28</v>
      </c>
      <c r="LW3" s="4">
        <v>29</v>
      </c>
      <c r="LX3" s="4">
        <v>30</v>
      </c>
      <c r="LY3" s="4">
        <v>1</v>
      </c>
      <c r="LZ3" s="4">
        <v>2</v>
      </c>
      <c r="MA3" s="4">
        <v>3</v>
      </c>
      <c r="MB3" s="4">
        <v>4</v>
      </c>
      <c r="MC3" s="4">
        <v>5</v>
      </c>
      <c r="MD3" s="4">
        <v>6</v>
      </c>
      <c r="ME3" s="4">
        <v>7</v>
      </c>
      <c r="MF3" s="4">
        <v>8</v>
      </c>
      <c r="MG3" s="4">
        <v>9</v>
      </c>
      <c r="MH3" s="4">
        <v>10</v>
      </c>
      <c r="MI3" s="4">
        <v>11</v>
      </c>
      <c r="MJ3" s="4">
        <v>12</v>
      </c>
      <c r="MK3" s="4">
        <v>13</v>
      </c>
      <c r="ML3" s="4">
        <v>14</v>
      </c>
      <c r="MM3" s="4">
        <v>15</v>
      </c>
      <c r="MN3" s="4">
        <v>16</v>
      </c>
      <c r="MO3" s="4">
        <v>17</v>
      </c>
      <c r="MP3" s="4">
        <v>18</v>
      </c>
      <c r="MQ3" s="4">
        <v>19</v>
      </c>
      <c r="MR3" s="4">
        <v>20</v>
      </c>
      <c r="MS3" s="4">
        <v>21</v>
      </c>
      <c r="MT3" s="4">
        <v>22</v>
      </c>
      <c r="MU3" s="4">
        <v>23</v>
      </c>
      <c r="MV3" s="4">
        <v>24</v>
      </c>
      <c r="MW3" s="4">
        <v>25</v>
      </c>
      <c r="MX3" s="4">
        <v>26</v>
      </c>
      <c r="MY3" s="4">
        <v>27</v>
      </c>
      <c r="MZ3" s="4">
        <v>28</v>
      </c>
      <c r="NA3" s="4">
        <v>29</v>
      </c>
      <c r="NB3" s="4">
        <v>30</v>
      </c>
      <c r="NC3" s="4">
        <v>31</v>
      </c>
      <c r="ND3" s="4">
        <v>1</v>
      </c>
      <c r="NE3" s="4">
        <v>2</v>
      </c>
      <c r="NF3" s="4">
        <v>3</v>
      </c>
      <c r="NG3" s="4">
        <v>4</v>
      </c>
      <c r="NH3" s="4">
        <v>5</v>
      </c>
    </row>
    <row r="4" spans="1:377" x14ac:dyDescent="0.3">
      <c r="A4" s="4" t="s">
        <v>68</v>
      </c>
      <c r="B4" s="4">
        <v>0</v>
      </c>
      <c r="C4" s="4">
        <f t="shared" ref="C4" si="0">B4-B6+B7</f>
        <v>0</v>
      </c>
      <c r="D4" s="4">
        <f t="shared" ref="D4" si="1">C4-C6+C7</f>
        <v>34</v>
      </c>
      <c r="E4" s="4">
        <f t="shared" ref="E4" si="2">D4-D6+D7</f>
        <v>43</v>
      </c>
      <c r="F4" s="4">
        <f t="shared" ref="F4" si="3">E4-E6+E7</f>
        <v>43</v>
      </c>
      <c r="G4" s="4">
        <f t="shared" ref="G4" si="4">F4-F6+F7</f>
        <v>41</v>
      </c>
      <c r="H4" s="4">
        <f t="shared" ref="H4" si="5">G4-G6+G7</f>
        <v>41</v>
      </c>
      <c r="I4" s="4">
        <f t="shared" ref="I4" si="6">H4-H6+H7</f>
        <v>41</v>
      </c>
      <c r="J4" s="4">
        <f t="shared" ref="J4" si="7">I4-I6+I7</f>
        <v>41</v>
      </c>
      <c r="K4" s="4">
        <f t="shared" ref="K4" si="8">J4-J6+J7</f>
        <v>41</v>
      </c>
      <c r="L4" s="4">
        <f t="shared" ref="L4" si="9">K4-K6+K7</f>
        <v>39</v>
      </c>
      <c r="M4" s="4">
        <f t="shared" ref="M4" si="10">L4-L6+L7</f>
        <v>39</v>
      </c>
      <c r="N4" s="4">
        <f t="shared" ref="N4" si="11">M4-M6+M7</f>
        <v>33</v>
      </c>
      <c r="O4" s="4">
        <f t="shared" ref="O4" si="12">N4-N6+N7</f>
        <v>33</v>
      </c>
      <c r="P4" s="4">
        <f t="shared" ref="P4" si="13">O4-O6+O7</f>
        <v>33</v>
      </c>
      <c r="Q4" s="4">
        <f t="shared" ref="Q4" si="14">P4-P6+P7</f>
        <v>33</v>
      </c>
      <c r="R4" s="4">
        <f t="shared" ref="R4" si="15">Q4-Q6+Q7</f>
        <v>33</v>
      </c>
      <c r="S4" s="4">
        <f t="shared" ref="S4" si="16">R4-R6+R7</f>
        <v>33</v>
      </c>
      <c r="T4" s="4">
        <f t="shared" ref="T4" si="17">S4-S6+S7</f>
        <v>33</v>
      </c>
      <c r="U4" s="4">
        <f t="shared" ref="U4" si="18">T4-T6+T7</f>
        <v>29</v>
      </c>
      <c r="V4" s="4">
        <f t="shared" ref="V4" si="19">U4-U6+U7</f>
        <v>29</v>
      </c>
      <c r="W4" s="4">
        <f t="shared" ref="W4" si="20">V4-V6+V7</f>
        <v>29</v>
      </c>
      <c r="X4" s="4">
        <f t="shared" ref="X4" si="21">W4-W6+W7</f>
        <v>29</v>
      </c>
      <c r="Y4" s="4">
        <f t="shared" ref="Y4" si="22">X4-X6+X7</f>
        <v>29</v>
      </c>
      <c r="Z4" s="4">
        <f t="shared" ref="Z4" si="23">Y4-Y6+Y7</f>
        <v>29</v>
      </c>
      <c r="AA4" s="4">
        <f t="shared" ref="AA4" si="24">Z4-Z6+Z7</f>
        <v>22</v>
      </c>
      <c r="AB4" s="4">
        <f t="shared" ref="AB4" si="25">AA4-AA6+AA7</f>
        <v>29</v>
      </c>
      <c r="AC4" s="4">
        <f t="shared" ref="AC4" si="26">AB4-AB6+AB7</f>
        <v>29</v>
      </c>
      <c r="AD4" s="4">
        <f t="shared" ref="AD4" si="27">AC4-AC6+AC7</f>
        <v>29</v>
      </c>
      <c r="AE4" s="4">
        <f t="shared" ref="AE4" si="28">AD4-AD6+AD7</f>
        <v>29</v>
      </c>
      <c r="AF4" s="4">
        <f t="shared" ref="AF4" si="29">AE4-AE6+AE7</f>
        <v>29</v>
      </c>
      <c r="AG4" s="4">
        <f t="shared" ref="AG4" si="30">AF4-AF6+AF7</f>
        <v>27</v>
      </c>
      <c r="AH4" s="4">
        <f t="shared" ref="AH4" si="31">AG4-AG6+AG7</f>
        <v>23</v>
      </c>
      <c r="AI4" s="4">
        <f t="shared" ref="AI4" si="32">AH4-AH6+AH7</f>
        <v>21</v>
      </c>
      <c r="AJ4" s="4">
        <f t="shared" ref="AJ4" si="33">AI4-AI6+AI7</f>
        <v>21</v>
      </c>
      <c r="AK4" s="4">
        <f t="shared" ref="AK4" si="34">AJ4-AJ6+AJ7</f>
        <v>19</v>
      </c>
      <c r="AL4" s="4">
        <f t="shared" ref="AL4" si="35">AK4-AK6+AK7</f>
        <v>19</v>
      </c>
      <c r="AM4" s="4">
        <f t="shared" ref="AM4" si="36">AL4-AL6+AL7</f>
        <v>16</v>
      </c>
      <c r="AN4" s="4">
        <f t="shared" ref="AN4" si="37">AM4-AM6+AM7</f>
        <v>16</v>
      </c>
      <c r="AO4" s="4">
        <f t="shared" ref="AO4" si="38">AN4-AN6+AN7</f>
        <v>14</v>
      </c>
      <c r="AP4" s="4">
        <f t="shared" ref="AP4" si="39">AO4-AO6+AO7</f>
        <v>14</v>
      </c>
      <c r="AQ4" s="4">
        <f t="shared" ref="AQ4" si="40">AP4-AP6+AP7</f>
        <v>14</v>
      </c>
      <c r="AR4" s="4">
        <f t="shared" ref="AR4" si="41">AQ4-AQ6+AQ7</f>
        <v>14</v>
      </c>
      <c r="AS4" s="4">
        <f t="shared" ref="AS4" si="42">AR4-AR6+AR7</f>
        <v>14</v>
      </c>
      <c r="AT4" s="4">
        <f t="shared" ref="AT4" si="43">AS4-AS6+AS7</f>
        <v>8</v>
      </c>
      <c r="AU4" s="4">
        <f t="shared" ref="AU4" si="44">AT4-AT6+AT7</f>
        <v>25</v>
      </c>
      <c r="AV4" s="4">
        <f t="shared" ref="AV4" si="45">AU4-AU6+AU7</f>
        <v>25</v>
      </c>
      <c r="AW4" s="4">
        <f t="shared" ref="AW4" si="46">AV4-AV6+AV7</f>
        <v>21</v>
      </c>
      <c r="AX4" s="4">
        <f t="shared" ref="AX4" si="47">AW4-AW6+AW7</f>
        <v>21</v>
      </c>
      <c r="AY4" s="4">
        <f t="shared" ref="AY4" si="48">AX4-AX6+AX7</f>
        <v>15</v>
      </c>
      <c r="AZ4" s="4">
        <f t="shared" ref="AZ4" si="49">AY4-AY6+AY7</f>
        <v>25</v>
      </c>
      <c r="BA4" s="4">
        <f t="shared" ref="BA4" si="50">AZ4-AZ6+AZ7</f>
        <v>21</v>
      </c>
      <c r="BB4" s="4">
        <f t="shared" ref="BB4" si="51">BA4-BA6+BA7</f>
        <v>21</v>
      </c>
      <c r="BC4" s="4">
        <f t="shared" ref="BC4" si="52">BB4-BB6+BB7</f>
        <v>21</v>
      </c>
      <c r="BD4" s="4">
        <f t="shared" ref="BD4" si="53">BC4-BC6+BC7</f>
        <v>19</v>
      </c>
      <c r="BE4" s="4">
        <f t="shared" ref="BE4" si="54">BD4-BD6+BD7</f>
        <v>19</v>
      </c>
      <c r="BF4" s="4">
        <f t="shared" ref="BF4" si="55">BE4-BE6+BE7</f>
        <v>17</v>
      </c>
      <c r="BG4" s="4">
        <f t="shared" ref="BG4" si="56">BF4-BF6+BF7</f>
        <v>17</v>
      </c>
      <c r="BH4" s="4">
        <f t="shared" ref="BH4" si="57">BG4-BG6+BG7</f>
        <v>17</v>
      </c>
      <c r="BI4" s="4">
        <f t="shared" ref="BI4" si="58">BH4-BH6+BH7</f>
        <v>13</v>
      </c>
      <c r="BJ4" s="4">
        <f t="shared" ref="BJ4" si="59">BI4-BI6+BI7</f>
        <v>16</v>
      </c>
      <c r="BK4" s="4">
        <f t="shared" ref="BK4" si="60">BJ4-BJ6+BJ7</f>
        <v>16</v>
      </c>
      <c r="BL4" s="4">
        <f t="shared" ref="BL4" si="61">BK4-BK6+BK7</f>
        <v>16</v>
      </c>
      <c r="BM4" s="4">
        <f t="shared" ref="BM4" si="62">BL4-BL6+BL7</f>
        <v>16</v>
      </c>
      <c r="BN4" s="4">
        <f t="shared" ref="BN4" si="63">BM4-BM6+BM7</f>
        <v>16</v>
      </c>
      <c r="BO4" s="4">
        <f t="shared" ref="BO4" si="64">BN4-BN6+BN7</f>
        <v>7</v>
      </c>
      <c r="BP4" s="4">
        <f t="shared" ref="BP4" si="65">BO4-BO6+BO7</f>
        <v>35</v>
      </c>
      <c r="BQ4" s="4">
        <f t="shared" ref="BQ4" si="66">BP4-BP6+BP7</f>
        <v>29</v>
      </c>
      <c r="BR4" s="4">
        <f t="shared" ref="BR4" si="67">BQ4-BQ6+BQ7</f>
        <v>27</v>
      </c>
      <c r="BS4" s="4">
        <f t="shared" ref="BS4" si="68">BR4-BR6+BR7</f>
        <v>27</v>
      </c>
      <c r="BT4" s="4">
        <f t="shared" ref="BT4" si="69">BS4-BS6+BS7</f>
        <v>27</v>
      </c>
      <c r="BU4" s="4">
        <f t="shared" ref="BU4" si="70">BT4-BT6+BT7</f>
        <v>27</v>
      </c>
      <c r="BV4" s="4">
        <f t="shared" ref="BV4" si="71">BU4-BU6+BU7</f>
        <v>25</v>
      </c>
      <c r="BW4" s="4">
        <f t="shared" ref="BW4" si="72">BV4-BV6+BV7</f>
        <v>25</v>
      </c>
      <c r="BX4" s="4">
        <f t="shared" ref="BX4" si="73">BW4-BW6+BW7</f>
        <v>25</v>
      </c>
      <c r="BY4" s="4">
        <f t="shared" ref="BY4" si="74">BX4-BX6+BX7</f>
        <v>17</v>
      </c>
      <c r="BZ4" s="4">
        <f t="shared" ref="BZ4" si="75">BY4-BY6+BY7</f>
        <v>31</v>
      </c>
      <c r="CA4" s="4">
        <f t="shared" ref="CA4" si="76">BZ4-BZ6+BZ7</f>
        <v>31</v>
      </c>
      <c r="CB4" s="4">
        <f t="shared" ref="CB4" si="77">CA4-CA6+CA7</f>
        <v>31</v>
      </c>
      <c r="CC4" s="4">
        <f t="shared" ref="CC4" si="78">CB4-CB6+CB7</f>
        <v>31</v>
      </c>
      <c r="CD4" s="4">
        <f t="shared" ref="CD4" si="79">CC4-CC6+CC7</f>
        <v>31</v>
      </c>
      <c r="CE4" s="4">
        <f t="shared" ref="CE4" si="80">CD4-CD6+CD7</f>
        <v>31</v>
      </c>
      <c r="CF4" s="4">
        <f t="shared" ref="CF4" si="81">CE4-CE6+CE7</f>
        <v>27</v>
      </c>
      <c r="CG4" s="4">
        <f t="shared" ref="CG4" si="82">CF4-CF6+CF7</f>
        <v>27</v>
      </c>
      <c r="CH4" s="4">
        <f t="shared" ref="CH4" si="83">CG4-CG6+CG7</f>
        <v>25</v>
      </c>
      <c r="CI4" s="4">
        <f t="shared" ref="CI4" si="84">CH4-CH6+CH7</f>
        <v>25</v>
      </c>
      <c r="CJ4" s="4">
        <f t="shared" ref="CJ4" si="85">CI4-CI6+CI7</f>
        <v>10</v>
      </c>
      <c r="CK4" s="4">
        <f t="shared" ref="CK4" si="86">CJ4-CJ6+CJ7</f>
        <v>60</v>
      </c>
      <c r="CL4" s="4">
        <f t="shared" ref="CL4" si="87">CK4-CK6+CK7</f>
        <v>58</v>
      </c>
      <c r="CM4" s="4">
        <f t="shared" ref="CM4" si="88">CL4-CL6+CL7</f>
        <v>46</v>
      </c>
      <c r="CN4" s="4">
        <f t="shared" ref="CN4" si="89">CM4-CM6+CM7</f>
        <v>46</v>
      </c>
      <c r="CO4" s="4">
        <f t="shared" ref="CO4" si="90">CN4-CN6+CN7</f>
        <v>47</v>
      </c>
      <c r="CP4" s="4">
        <f t="shared" ref="CP4" si="91">CO4-CO6+CO7</f>
        <v>47</v>
      </c>
      <c r="CQ4" s="4">
        <f t="shared" ref="CQ4" si="92">CP4-CP6+CP7</f>
        <v>35</v>
      </c>
      <c r="CR4" s="4">
        <f t="shared" ref="CR4" si="93">CQ4-CQ6+CQ7</f>
        <v>47</v>
      </c>
      <c r="CS4" s="4">
        <f t="shared" ref="CS4" si="94">CR4-CR6+CR7</f>
        <v>45</v>
      </c>
      <c r="CT4" s="4">
        <f t="shared" ref="CT4" si="95">CS4-CS6+CS7</f>
        <v>43</v>
      </c>
      <c r="CU4" s="4">
        <f t="shared" ref="CU4" si="96">CT4-CT6+CT7</f>
        <v>40</v>
      </c>
      <c r="CV4" s="4">
        <f t="shared" ref="CV4" si="97">CU4-CU6+CU7</f>
        <v>40</v>
      </c>
      <c r="CW4" s="4">
        <f t="shared" ref="CW4" si="98">CV4-CV6+CV7</f>
        <v>40</v>
      </c>
      <c r="CX4" s="4">
        <f t="shared" ref="CX4" si="99">CW4-CW6+CW7</f>
        <v>28</v>
      </c>
      <c r="CY4" s="4">
        <f t="shared" ref="CY4" si="100">CX4-CX6+CX7</f>
        <v>49</v>
      </c>
      <c r="CZ4" s="4">
        <f t="shared" ref="CZ4" si="101">CY4-CY6+CY7</f>
        <v>49</v>
      </c>
      <c r="DA4" s="4">
        <f t="shared" ref="DA4" si="102">CZ4-CZ6+CZ7</f>
        <v>45</v>
      </c>
      <c r="DB4" s="4">
        <f t="shared" ref="DB4" si="103">DA4-DA6+DA7</f>
        <v>45</v>
      </c>
      <c r="DC4" s="4">
        <f t="shared" ref="DC4" si="104">DB4-DB6+DB7</f>
        <v>41</v>
      </c>
      <c r="DD4" s="4">
        <f t="shared" ref="DD4" si="105">DC4-DC6+DC7</f>
        <v>41</v>
      </c>
      <c r="DE4" s="4">
        <f t="shared" ref="DE4" si="106">DD4-DD6+DD7</f>
        <v>41</v>
      </c>
      <c r="DF4" s="4">
        <f t="shared" ref="DF4" si="107">DE4-DE6+DE7</f>
        <v>41</v>
      </c>
      <c r="DG4" s="4">
        <f t="shared" ref="DG4" si="108">DF4-DF6+DF7</f>
        <v>41</v>
      </c>
      <c r="DH4" s="4">
        <f t="shared" ref="DH4" si="109">DG4-DG6+DG7</f>
        <v>39</v>
      </c>
      <c r="DI4" s="4">
        <f t="shared" ref="DI4" si="110">DH4-DH6+DH7</f>
        <v>39</v>
      </c>
      <c r="DJ4" s="4">
        <f t="shared" ref="DJ4" si="111">DI4-DI6+DI7</f>
        <v>37</v>
      </c>
      <c r="DK4" s="4">
        <f t="shared" ref="DK4" si="112">DJ4-DJ6+DJ7</f>
        <v>37</v>
      </c>
      <c r="DL4" s="4">
        <f t="shared" ref="DL4" si="113">DK4-DK6+DK7</f>
        <v>37</v>
      </c>
      <c r="DM4" s="4">
        <f t="shared" ref="DM4" si="114">DL4-DL6+DL7</f>
        <v>37</v>
      </c>
      <c r="DN4" s="4">
        <f t="shared" ref="DN4" si="115">DM4-DM6+DM7</f>
        <v>37</v>
      </c>
      <c r="DO4" s="4">
        <f t="shared" ref="DO4" si="116">DN4-DN6+DN7</f>
        <v>37</v>
      </c>
      <c r="DP4" s="4">
        <f t="shared" ref="DP4" si="117">DO4-DO6+DO7</f>
        <v>37</v>
      </c>
      <c r="DQ4" s="4">
        <f t="shared" ref="DQ4" si="118">DP4-DP6+DP7</f>
        <v>35</v>
      </c>
      <c r="DR4" s="4">
        <f t="shared" ref="DR4" si="119">DQ4-DQ6+DQ7</f>
        <v>35</v>
      </c>
      <c r="DS4" s="4">
        <f t="shared" ref="DS4" si="120">DR4-DR6+DR7</f>
        <v>30</v>
      </c>
      <c r="DT4" s="4">
        <f t="shared" ref="DT4" si="121">DS4-DS6+DS7</f>
        <v>30</v>
      </c>
      <c r="DU4" s="4">
        <f t="shared" ref="DU4" si="122">DT4-DT6+DT7</f>
        <v>30</v>
      </c>
      <c r="DV4" s="4">
        <f t="shared" ref="DV4" si="123">DU4-DU6+DU7</f>
        <v>28</v>
      </c>
      <c r="DW4" s="4">
        <f t="shared" ref="DW4" si="124">DV4-DV6+DV7</f>
        <v>26</v>
      </c>
      <c r="DX4" s="4">
        <f t="shared" ref="DX4" si="125">DW4-DW6+DW7</f>
        <v>26</v>
      </c>
      <c r="DY4" s="4">
        <f t="shared" ref="DY4" si="126">DX4-DX6+DX7</f>
        <v>26</v>
      </c>
      <c r="DZ4" s="4">
        <f t="shared" ref="DZ4" si="127">DY4-DY6+DY7</f>
        <v>24</v>
      </c>
      <c r="EA4" s="4">
        <f t="shared" ref="EA4" si="128">DZ4-DZ6+DZ7</f>
        <v>24</v>
      </c>
      <c r="EB4" s="4">
        <f t="shared" ref="EB4" si="129">EA4-EA6+EA7</f>
        <v>24</v>
      </c>
      <c r="EC4" s="4">
        <f t="shared" ref="EC4" si="130">EB4-EB6+EB7</f>
        <v>24</v>
      </c>
      <c r="ED4" s="4">
        <f t="shared" ref="ED4" si="131">EC4-EC6+EC7</f>
        <v>22</v>
      </c>
      <c r="EE4" s="4">
        <f t="shared" ref="EE4" si="132">ED4-ED6+ED7</f>
        <v>22</v>
      </c>
      <c r="EF4" s="4">
        <f t="shared" ref="EF4" si="133">EE4-EE6+EE7</f>
        <v>20</v>
      </c>
      <c r="EG4" s="4">
        <f t="shared" ref="EG4" si="134">EF4-EF6+EF7</f>
        <v>20</v>
      </c>
      <c r="EH4" s="4">
        <f t="shared" ref="EH4" si="135">EG4-EG6+EG7</f>
        <v>20</v>
      </c>
      <c r="EI4" s="4">
        <f t="shared" ref="EI4" si="136">EH4-EH6+EH7</f>
        <v>20</v>
      </c>
      <c r="EJ4" s="4">
        <f t="shared" ref="EJ4" si="137">EI4-EI6+EI7</f>
        <v>20</v>
      </c>
      <c r="EK4" s="4">
        <f t="shared" ref="EK4" si="138">EJ4-EJ6+EJ7</f>
        <v>20</v>
      </c>
      <c r="EL4" s="4">
        <f t="shared" ref="EL4" si="139">EK4-EK6+EK7</f>
        <v>20</v>
      </c>
      <c r="EM4" s="4">
        <f t="shared" ref="EM4" si="140">EL4-EL6+EL7</f>
        <v>20</v>
      </c>
      <c r="EN4" s="4">
        <f t="shared" ref="EN4" si="141">EM4-EM6+EM7</f>
        <v>20</v>
      </c>
      <c r="EO4" s="4">
        <f t="shared" ref="EO4" si="142">EN4-EN6+EN7</f>
        <v>20</v>
      </c>
      <c r="EP4" s="4">
        <f t="shared" ref="EP4" si="143">EO4-EO6+EO7</f>
        <v>20</v>
      </c>
      <c r="EQ4" s="4">
        <f t="shared" ref="EQ4" si="144">EP4-EP6+EP7</f>
        <v>20</v>
      </c>
      <c r="ER4" s="4">
        <f t="shared" ref="ER4" si="145">EQ4-EQ6+EQ7</f>
        <v>20</v>
      </c>
      <c r="ES4" s="4">
        <f t="shared" ref="ES4" si="146">ER4-ER6+ER7</f>
        <v>20</v>
      </c>
      <c r="ET4" s="4">
        <f t="shared" ref="ET4" si="147">ES4-ES6+ES7</f>
        <v>20</v>
      </c>
      <c r="EU4" s="4">
        <f t="shared" ref="EU4" si="148">ET4-ET6+ET7</f>
        <v>20</v>
      </c>
      <c r="EV4" s="4">
        <f t="shared" ref="EV4" si="149">EU4-EU6+EU7</f>
        <v>20</v>
      </c>
      <c r="EW4" s="4">
        <f t="shared" ref="EW4" si="150">EV4-EV6+EV7</f>
        <v>20</v>
      </c>
      <c r="EX4" s="4">
        <f t="shared" ref="EX4" si="151">EW4-EW6+EW7</f>
        <v>20</v>
      </c>
      <c r="EY4" s="4">
        <f t="shared" ref="EY4" si="152">EX4-EX6+EX7</f>
        <v>9</v>
      </c>
      <c r="EZ4" s="4">
        <f t="shared" ref="EZ4" si="153">EY4-EY6+EY7</f>
        <v>45</v>
      </c>
      <c r="FA4" s="4">
        <f t="shared" ref="FA4" si="154">EZ4-EZ6+EZ7</f>
        <v>43</v>
      </c>
      <c r="FB4" s="4">
        <f t="shared" ref="FB4" si="155">FA4-FA6+FA7</f>
        <v>43</v>
      </c>
      <c r="FC4" s="4">
        <f t="shared" ref="FC4" si="156">FB4-FB6+FB7</f>
        <v>43</v>
      </c>
      <c r="FD4" s="4">
        <f t="shared" ref="FD4" si="157">FC4-FC6+FC7</f>
        <v>43</v>
      </c>
      <c r="FE4" s="4">
        <f t="shared" ref="FE4" si="158">FD4-FD6+FD7</f>
        <v>39</v>
      </c>
      <c r="FF4" s="4">
        <f t="shared" ref="FF4" si="159">FE4-FE6+FE7</f>
        <v>39</v>
      </c>
      <c r="FG4" s="4">
        <f t="shared" ref="FG4" si="160">FF4-FF6+FF7</f>
        <v>39</v>
      </c>
      <c r="FH4" s="4">
        <f t="shared" ref="FH4" si="161">FG4-FG6+FG7</f>
        <v>39</v>
      </c>
      <c r="FI4" s="4">
        <f t="shared" ref="FI4" si="162">FH4-FH6+FH7</f>
        <v>39</v>
      </c>
      <c r="FJ4" s="4">
        <f t="shared" ref="FJ4" si="163">FI4-FI6+FI7</f>
        <v>39</v>
      </c>
      <c r="FK4" s="4">
        <f t="shared" ref="FK4" si="164">FJ4-FJ6+FJ7</f>
        <v>37</v>
      </c>
      <c r="FL4" s="4">
        <f t="shared" ref="FL4" si="165">FK4-FK6+FK7</f>
        <v>37</v>
      </c>
      <c r="FM4" s="4">
        <f t="shared" ref="FM4" si="166">FL4-FL6+FL7</f>
        <v>31</v>
      </c>
      <c r="FN4" s="4">
        <f t="shared" ref="FN4" si="167">FM4-FM6+FM7</f>
        <v>31</v>
      </c>
      <c r="FO4" s="4">
        <f t="shared" ref="FO4" si="168">FN4-FN6+FN7</f>
        <v>27</v>
      </c>
      <c r="FP4" s="4">
        <f t="shared" ref="FP4" si="169">FO4-FO6+FO7</f>
        <v>27</v>
      </c>
      <c r="FQ4" s="4">
        <f t="shared" ref="FQ4" si="170">FP4-FP6+FP7</f>
        <v>27</v>
      </c>
      <c r="FR4" s="4">
        <f t="shared" ref="FR4" si="171">FQ4-FQ6+FQ7</f>
        <v>27</v>
      </c>
      <c r="FS4" s="4">
        <f t="shared" ref="FS4" si="172">FR4-FR6+FR7</f>
        <v>23</v>
      </c>
      <c r="FT4" s="4">
        <f t="shared" ref="FT4" si="173">FS4-FS6+FS7</f>
        <v>23</v>
      </c>
      <c r="FU4" s="4">
        <f t="shared" ref="FU4" si="174">FT4-FT6+FT7</f>
        <v>23</v>
      </c>
      <c r="FV4" s="4">
        <f t="shared" ref="FV4" si="175">FU4-FU6+FU7</f>
        <v>23</v>
      </c>
      <c r="FW4" s="4">
        <f t="shared" ref="FW4" si="176">FV4-FV6+FV7</f>
        <v>21</v>
      </c>
      <c r="FX4" s="4">
        <f t="shared" ref="FX4" si="177">FW4-FW6+FW7</f>
        <v>21</v>
      </c>
      <c r="FY4" s="4">
        <f t="shared" ref="FY4" si="178">FX4-FX6+FX7</f>
        <v>21</v>
      </c>
      <c r="FZ4" s="4">
        <f t="shared" ref="FZ4" si="179">FY4-FY6+FY7</f>
        <v>21</v>
      </c>
      <c r="GA4" s="4">
        <f t="shared" ref="GA4" si="180">FZ4-FZ6+FZ7</f>
        <v>21</v>
      </c>
      <c r="GB4" s="4">
        <f t="shared" ref="GB4" si="181">GA4-GA6+GA7</f>
        <v>19</v>
      </c>
      <c r="GC4" s="4">
        <f t="shared" ref="GC4" si="182">GB4-GB6+GB7</f>
        <v>17</v>
      </c>
      <c r="GD4" s="4">
        <f t="shared" ref="GD4" si="183">GC4-GC6+GC7</f>
        <v>17</v>
      </c>
      <c r="GE4" s="4">
        <f t="shared" ref="GE4" si="184">GD4-GD6+GD7</f>
        <v>17</v>
      </c>
      <c r="GF4" s="4">
        <f t="shared" ref="GF4" si="185">GE4-GE6+GE7</f>
        <v>17</v>
      </c>
      <c r="GG4" s="4">
        <f t="shared" ref="GG4" si="186">GF4-GF6+GF7</f>
        <v>17</v>
      </c>
      <c r="GH4" s="4">
        <f t="shared" ref="GH4" si="187">GG4-GG6+GG7</f>
        <v>17</v>
      </c>
      <c r="GI4" s="4">
        <f t="shared" ref="GI4" si="188">GH4-GH6+GH7</f>
        <v>17</v>
      </c>
      <c r="GJ4" s="4">
        <f t="shared" ref="GJ4" si="189">GI4-GI6+GI7</f>
        <v>17</v>
      </c>
      <c r="GK4" s="4">
        <f t="shared" ref="GK4" si="190">GJ4-GJ6+GJ7</f>
        <v>17</v>
      </c>
      <c r="GL4" s="4">
        <f t="shared" ref="GL4" si="191">GK4-GK6+GK7</f>
        <v>17</v>
      </c>
      <c r="GM4" s="4">
        <f t="shared" ref="GM4" si="192">GL4-GL6+GL7</f>
        <v>17</v>
      </c>
      <c r="GN4" s="4">
        <f t="shared" ref="GN4" si="193">GM4-GM6+GM7</f>
        <v>17</v>
      </c>
      <c r="GO4" s="4">
        <f t="shared" ref="GO4" si="194">GN4-GN6+GN7</f>
        <v>17</v>
      </c>
      <c r="GP4" s="4">
        <f t="shared" ref="GP4" si="195">GO4-GO6+GO7</f>
        <v>17</v>
      </c>
      <c r="GQ4" s="4">
        <f t="shared" ref="GQ4" si="196">GP4-GP6+GP7</f>
        <v>17</v>
      </c>
      <c r="GR4" s="4">
        <f t="shared" ref="GR4" si="197">GQ4-GQ6+GQ7</f>
        <v>17</v>
      </c>
      <c r="GS4" s="4">
        <f t="shared" ref="GS4" si="198">GR4-GR6+GR7</f>
        <v>15</v>
      </c>
      <c r="GT4" s="4">
        <f t="shared" ref="GT4" si="199">GS4-GS6+GS7</f>
        <v>15</v>
      </c>
      <c r="GU4" s="4">
        <f t="shared" ref="GU4" si="200">GT4-GT6+GT7</f>
        <v>13</v>
      </c>
      <c r="GV4" s="4">
        <f t="shared" ref="GV4" si="201">GU4-GU6+GU7</f>
        <v>13</v>
      </c>
      <c r="GW4" s="4">
        <f t="shared" ref="GW4" si="202">GV4-GV6+GV7</f>
        <v>11</v>
      </c>
      <c r="GX4" s="4">
        <f t="shared" ref="GX4" si="203">GW4-GW6+GW7</f>
        <v>10</v>
      </c>
      <c r="GY4" s="4">
        <f t="shared" ref="GY4" si="204">GX4-GX6+GX7</f>
        <v>8</v>
      </c>
      <c r="GZ4" s="4">
        <f t="shared" ref="GZ4" si="205">GY4-GY6+GY7</f>
        <v>8</v>
      </c>
      <c r="HA4" s="4">
        <f t="shared" ref="HA4" si="206">GZ4-GZ6+GZ7</f>
        <v>9</v>
      </c>
      <c r="HB4" s="4">
        <f t="shared" ref="HB4" si="207">HA4-HA6+HA7</f>
        <v>9</v>
      </c>
      <c r="HC4" s="4">
        <f t="shared" ref="HC4" si="208">HB4-HB6+HB7</f>
        <v>9</v>
      </c>
      <c r="HD4" s="4">
        <f t="shared" ref="HD4" si="209">HC4-HC6+HC7</f>
        <v>7</v>
      </c>
      <c r="HE4" s="4">
        <f t="shared" ref="HE4" si="210">HD4-HD6+HD7</f>
        <v>9</v>
      </c>
      <c r="HF4" s="4">
        <f t="shared" ref="HF4" si="211">HE4-HE6+HE7</f>
        <v>5</v>
      </c>
      <c r="HG4" s="4">
        <f t="shared" ref="HG4" si="212">HF4-HF6+HF7</f>
        <v>17</v>
      </c>
      <c r="HH4" s="4">
        <f t="shared" ref="HH4" si="213">HG4-HG6+HG7</f>
        <v>2</v>
      </c>
      <c r="HI4" s="4">
        <f t="shared" ref="HI4" si="214">HH4-HH6+HH7</f>
        <v>60</v>
      </c>
      <c r="HJ4" s="4">
        <f t="shared" ref="HJ4" si="215">HI4-HI6+HI7</f>
        <v>60</v>
      </c>
      <c r="HK4" s="4">
        <f t="shared" ref="HK4" si="216">HJ4-HJ6+HJ7</f>
        <v>60</v>
      </c>
      <c r="HL4" s="4">
        <f t="shared" ref="HL4" si="217">HK4-HK6+HK7</f>
        <v>60</v>
      </c>
      <c r="HM4" s="4">
        <f t="shared" ref="HM4" si="218">HL4-HL6+HL7</f>
        <v>60</v>
      </c>
      <c r="HN4" s="4">
        <f t="shared" ref="HN4" si="219">HM4-HM6+HM7</f>
        <v>58</v>
      </c>
      <c r="HO4" s="4">
        <f t="shared" ref="HO4" si="220">HN4-HN6+HN7</f>
        <v>54</v>
      </c>
      <c r="HP4" s="4">
        <f t="shared" ref="HP4" si="221">HO4-HO6+HO7</f>
        <v>54</v>
      </c>
      <c r="HQ4" s="4">
        <f t="shared" ref="HQ4" si="222">HP4-HP6+HP7</f>
        <v>48</v>
      </c>
      <c r="HR4" s="4">
        <f t="shared" ref="HR4" si="223">HQ4-HQ6+HQ7</f>
        <v>44</v>
      </c>
      <c r="HS4" s="4">
        <f t="shared" ref="HS4" si="224">HR4-HR6+HR7</f>
        <v>42</v>
      </c>
      <c r="HT4" s="4">
        <f t="shared" ref="HT4" si="225">HS4-HS6+HS7</f>
        <v>42</v>
      </c>
      <c r="HU4" s="4">
        <f t="shared" ref="HU4" si="226">HT4-HT6+HT7</f>
        <v>42</v>
      </c>
      <c r="HV4" s="4">
        <f t="shared" ref="HV4" si="227">HU4-HU6+HU7</f>
        <v>42</v>
      </c>
      <c r="HW4" s="4">
        <f t="shared" ref="HW4" si="228">HV4-HV6+HV7</f>
        <v>40</v>
      </c>
      <c r="HX4" s="4">
        <f t="shared" ref="HX4" si="229">HW4-HW6+HW7</f>
        <v>38</v>
      </c>
      <c r="HY4" s="4">
        <f t="shared" ref="HY4" si="230">HX4-HX6+HX7</f>
        <v>38</v>
      </c>
      <c r="HZ4" s="4">
        <f t="shared" ref="HZ4" si="231">HY4-HY6+HY7</f>
        <v>38</v>
      </c>
      <c r="IA4" s="4">
        <f t="shared" ref="IA4" si="232">HZ4-HZ6+HZ7</f>
        <v>30</v>
      </c>
      <c r="IB4" s="4">
        <f t="shared" ref="IB4" si="233">IA4-IA6+IA7</f>
        <v>32</v>
      </c>
      <c r="IC4" s="4">
        <f t="shared" ref="IC4" si="234">IB4-IB6+IB7</f>
        <v>30</v>
      </c>
      <c r="ID4" s="4">
        <f t="shared" ref="ID4" si="235">IC4-IC6+IC7</f>
        <v>23</v>
      </c>
      <c r="IE4" s="4">
        <f t="shared" ref="IE4" si="236">ID4-ID6+ID7</f>
        <v>19</v>
      </c>
      <c r="IF4" s="4">
        <f t="shared" ref="IF4" si="237">IE4-IE6+IE7</f>
        <v>19</v>
      </c>
      <c r="IG4" s="4">
        <f t="shared" ref="IG4" si="238">IF4-IF6+IF7</f>
        <v>25</v>
      </c>
      <c r="IH4" s="4">
        <f t="shared" ref="IH4" si="239">IG4-IG6+IG7</f>
        <v>19</v>
      </c>
      <c r="II4" s="4">
        <f t="shared" ref="II4" si="240">IH4-IH6+IH7</f>
        <v>25</v>
      </c>
      <c r="IJ4" s="4">
        <f t="shared" ref="IJ4" si="241">II4-II6+II7</f>
        <v>23</v>
      </c>
      <c r="IK4" s="4">
        <f t="shared" ref="IK4" si="242">IJ4-IJ6+IJ7</f>
        <v>20</v>
      </c>
      <c r="IL4" s="4">
        <f t="shared" ref="IL4" si="243">IK4-IK6+IK7</f>
        <v>20</v>
      </c>
      <c r="IM4" s="4">
        <f t="shared" ref="IM4" si="244">IL4-IL6+IL7</f>
        <v>18</v>
      </c>
      <c r="IN4" s="4">
        <f t="shared" ref="IN4" si="245">IM4-IM6+IM7</f>
        <v>18</v>
      </c>
      <c r="IO4" s="4">
        <f t="shared" ref="IO4" si="246">IN4-IN6+IN7</f>
        <v>12</v>
      </c>
      <c r="IP4" s="4">
        <f t="shared" ref="IP4" si="247">IO4-IO6+IO7</f>
        <v>25</v>
      </c>
      <c r="IQ4" s="4">
        <f t="shared" ref="IQ4" si="248">IP4-IP6+IP7</f>
        <v>25</v>
      </c>
      <c r="IR4" s="4">
        <f t="shared" ref="IR4" si="249">IQ4-IQ6+IQ7</f>
        <v>25</v>
      </c>
      <c r="IS4" s="4">
        <f t="shared" ref="IS4" si="250">IR4-IR6+IR7</f>
        <v>23</v>
      </c>
      <c r="IT4" s="4">
        <f t="shared" ref="IT4" si="251">IS4-IS6+IS7</f>
        <v>23</v>
      </c>
      <c r="IU4" s="4">
        <f t="shared" ref="IU4" si="252">IT4-IT6+IT7</f>
        <v>23</v>
      </c>
      <c r="IV4" s="4">
        <f t="shared" ref="IV4" si="253">IU4-IU6+IU7</f>
        <v>15</v>
      </c>
      <c r="IW4" s="4">
        <f t="shared" ref="IW4" si="254">IV4-IV6+IV7</f>
        <v>31</v>
      </c>
      <c r="IX4" s="4">
        <f t="shared" ref="IX4" si="255">IW4-IW6+IW7</f>
        <v>26</v>
      </c>
      <c r="IY4" s="4">
        <f t="shared" ref="IY4" si="256">IX4-IX6+IX7</f>
        <v>23</v>
      </c>
      <c r="IZ4" s="4">
        <f t="shared" ref="IZ4" si="257">IY4-IY6+IY7</f>
        <v>22</v>
      </c>
      <c r="JA4" s="4">
        <f t="shared" ref="JA4" si="258">IZ4-IZ6+IZ7</f>
        <v>22</v>
      </c>
      <c r="JB4" s="4">
        <f t="shared" ref="JB4" si="259">JA4-JA6+JA7</f>
        <v>22</v>
      </c>
      <c r="JC4" s="4">
        <f t="shared" ref="JC4" si="260">JB4-JB6+JB7</f>
        <v>20</v>
      </c>
      <c r="JD4" s="4">
        <f t="shared" ref="JD4" si="261">JC4-JC6+JC7</f>
        <v>20</v>
      </c>
      <c r="JE4" s="4">
        <f t="shared" ref="JE4" si="262">JD4-JD6+JD7</f>
        <v>20</v>
      </c>
      <c r="JF4" s="4">
        <f t="shared" ref="JF4" si="263">JE4-JE6+JE7</f>
        <v>19</v>
      </c>
      <c r="JG4" s="4">
        <f t="shared" ref="JG4" si="264">JF4-JF6+JF7</f>
        <v>17</v>
      </c>
      <c r="JH4" s="4">
        <f t="shared" ref="JH4" si="265">JG4-JG6+JG7</f>
        <v>15</v>
      </c>
      <c r="JI4" s="4">
        <f t="shared" ref="JI4" si="266">JH4-JH6+JH7</f>
        <v>15</v>
      </c>
      <c r="JJ4" s="4">
        <f t="shared" ref="JJ4" si="267">JI4-JI6+JI7</f>
        <v>15</v>
      </c>
      <c r="JK4" s="4">
        <f t="shared" ref="JK4" si="268">JJ4-JJ6+JJ7</f>
        <v>15</v>
      </c>
      <c r="JL4" s="4">
        <f t="shared" ref="JL4" si="269">JK4-JK6+JK7</f>
        <v>13</v>
      </c>
      <c r="JM4" s="4">
        <f t="shared" ref="JM4" si="270">JL4-JL6+JL7</f>
        <v>13</v>
      </c>
      <c r="JN4" s="4">
        <f t="shared" ref="JN4" si="271">JM4-JM6+JM7</f>
        <v>9</v>
      </c>
      <c r="JO4" s="4">
        <f t="shared" ref="JO4" si="272">JN4-JN6+JN7</f>
        <v>17</v>
      </c>
      <c r="JP4" s="4">
        <f t="shared" ref="JP4" si="273">JO4-JO6+JO7</f>
        <v>17</v>
      </c>
      <c r="JQ4" s="4">
        <f t="shared" ref="JQ4" si="274">JP4-JP6+JP7</f>
        <v>17</v>
      </c>
      <c r="JR4" s="4">
        <f t="shared" ref="JR4" si="275">JQ4-JQ6+JQ7</f>
        <v>17</v>
      </c>
      <c r="JS4" s="4">
        <f t="shared" ref="JS4" si="276">JR4-JR6+JR7</f>
        <v>17</v>
      </c>
      <c r="JT4" s="4">
        <f t="shared" ref="JT4" si="277">JS4-JS6+JS7</f>
        <v>17</v>
      </c>
      <c r="JU4" s="4">
        <f t="shared" ref="JU4" si="278">JT4-JT6+JT7</f>
        <v>15</v>
      </c>
      <c r="JV4" s="4">
        <f t="shared" ref="JV4" si="279">JU4-JU6+JU7</f>
        <v>15</v>
      </c>
      <c r="JW4" s="4">
        <f t="shared" ref="JW4" si="280">JV4-JV6+JV7</f>
        <v>15</v>
      </c>
      <c r="JX4" s="4">
        <f t="shared" ref="JX4" si="281">JW4-JW6+JW7</f>
        <v>9</v>
      </c>
      <c r="JY4" s="4">
        <f t="shared" ref="JY4" si="282">JX4-JX6+JX7</f>
        <v>25</v>
      </c>
      <c r="JZ4" s="4">
        <f t="shared" ref="JZ4" si="283">JY4-JY6+JY7</f>
        <v>25</v>
      </c>
      <c r="KA4" s="4">
        <f t="shared" ref="KA4" si="284">JZ4-JZ6+JZ7</f>
        <v>23</v>
      </c>
      <c r="KB4" s="4">
        <f t="shared" ref="KB4" si="285">KA4-KA6+KA7</f>
        <v>23</v>
      </c>
      <c r="KC4" s="4">
        <f t="shared" ref="KC4" si="286">KB4-KB6+KB7</f>
        <v>23</v>
      </c>
      <c r="KD4" s="4">
        <f t="shared" ref="KD4" si="287">KC4-KC6+KC7</f>
        <v>23</v>
      </c>
      <c r="KE4" s="4">
        <f t="shared" ref="KE4" si="288">KD4-KD6+KD7</f>
        <v>23</v>
      </c>
      <c r="KF4" s="4">
        <f t="shared" ref="KF4" si="289">KE4-KE6+KE7</f>
        <v>21</v>
      </c>
      <c r="KG4" s="4">
        <f t="shared" ref="KG4" si="290">KF4-KF6+KF7</f>
        <v>21</v>
      </c>
      <c r="KH4" s="4">
        <f t="shared" ref="KH4" si="291">KG4-KG6+KG7</f>
        <v>21</v>
      </c>
      <c r="KI4" s="4">
        <f t="shared" ref="KI4" si="292">KH4-KH6+KH7</f>
        <v>21</v>
      </c>
      <c r="KJ4" s="4">
        <f t="shared" ref="KJ4" si="293">KI4-KI6+KI7</f>
        <v>21</v>
      </c>
      <c r="KK4" s="4">
        <f t="shared" ref="KK4" si="294">KJ4-KJ6+KJ7</f>
        <v>21</v>
      </c>
      <c r="KL4" s="4">
        <f t="shared" ref="KL4" si="295">KK4-KK6+KK7</f>
        <v>17</v>
      </c>
      <c r="KM4" s="4">
        <f t="shared" ref="KM4" si="296">KL4-KL6+KL7</f>
        <v>17</v>
      </c>
      <c r="KN4" s="4">
        <f t="shared" ref="KN4" si="297">KM4-KM6+KM7</f>
        <v>17</v>
      </c>
      <c r="KO4" s="4">
        <f t="shared" ref="KO4" si="298">KN4-KN6+KN7</f>
        <v>17</v>
      </c>
      <c r="KP4" s="4">
        <f t="shared" ref="KP4" si="299">KO4-KO6+KO7</f>
        <v>17</v>
      </c>
      <c r="KQ4" s="4">
        <f t="shared" ref="KQ4" si="300">KP4-KP6+KP7</f>
        <v>17</v>
      </c>
      <c r="KR4" s="4">
        <f t="shared" ref="KR4" si="301">KQ4-KQ6+KQ7</f>
        <v>12</v>
      </c>
      <c r="KS4" s="4">
        <f t="shared" ref="KS4" si="302">KR4-KR6+KR7</f>
        <v>21</v>
      </c>
      <c r="KT4" s="4">
        <f t="shared" ref="KT4" si="303">KS4-KS6+KS7</f>
        <v>21</v>
      </c>
      <c r="KU4" s="4">
        <f t="shared" ref="KU4" si="304">KT4-KT6+KT7</f>
        <v>19</v>
      </c>
      <c r="KV4" s="4">
        <f t="shared" ref="KV4" si="305">KU4-KU6+KU7</f>
        <v>19</v>
      </c>
      <c r="KW4" s="4">
        <f t="shared" ref="KW4" si="306">KV4-KV6+KV7</f>
        <v>19</v>
      </c>
      <c r="KX4" s="4">
        <f t="shared" ref="KX4" si="307">KW4-KW6+KW7</f>
        <v>19</v>
      </c>
      <c r="KY4" s="4">
        <f t="shared" ref="KY4" si="308">KX4-KX6+KX7</f>
        <v>19</v>
      </c>
      <c r="KZ4" s="4">
        <f t="shared" ref="KZ4" si="309">KY4-KY6+KY7</f>
        <v>19</v>
      </c>
      <c r="LA4" s="4">
        <f t="shared" ref="LA4" si="310">KZ4-KZ6+KZ7</f>
        <v>16</v>
      </c>
      <c r="LB4" s="4">
        <f t="shared" ref="LB4" si="311">LA4-LA6+LA7</f>
        <v>14</v>
      </c>
      <c r="LC4" s="4">
        <f t="shared" ref="LC4" si="312">LB4-LB6+LB7</f>
        <v>11</v>
      </c>
      <c r="LD4" s="4">
        <f t="shared" ref="LD4" si="313">LC4-LC6+LC7</f>
        <v>11</v>
      </c>
      <c r="LE4" s="4">
        <f t="shared" ref="LE4" si="314">LD4-LD6+LD7</f>
        <v>13</v>
      </c>
      <c r="LF4" s="4">
        <f t="shared" ref="LF4" si="315">LE4-LE6+LE7</f>
        <v>13</v>
      </c>
      <c r="LG4" s="4">
        <f t="shared" ref="LG4" si="316">LF4-LF6+LF7</f>
        <v>13</v>
      </c>
      <c r="LH4" s="4">
        <f t="shared" ref="LH4" si="317">LG4-LG6+LG7</f>
        <v>13</v>
      </c>
      <c r="LI4" s="4">
        <f t="shared" ref="LI4" si="318">LH4-LH6+LH7</f>
        <v>9</v>
      </c>
      <c r="LJ4" s="4">
        <f t="shared" ref="LJ4" si="319">LI4-LI6+LI7</f>
        <v>17</v>
      </c>
      <c r="LK4" s="4">
        <f t="shared" ref="LK4" si="320">LJ4-LJ6+LJ7</f>
        <v>17</v>
      </c>
      <c r="LL4" s="4">
        <f t="shared" ref="LL4" si="321">LK4-LK6+LK7</f>
        <v>17</v>
      </c>
      <c r="LM4" s="4">
        <f t="shared" ref="LM4" si="322">LL4-LL6+LL7</f>
        <v>17</v>
      </c>
      <c r="LN4" s="4">
        <f t="shared" ref="LN4" si="323">LM4-LM6+LM7</f>
        <v>17</v>
      </c>
      <c r="LO4" s="4">
        <f t="shared" ref="LO4" si="324">LN4-LN6+LN7</f>
        <v>17</v>
      </c>
      <c r="LP4" s="4">
        <f t="shared" ref="LP4" si="325">LO4-LO6+LO7</f>
        <v>17</v>
      </c>
      <c r="LQ4" s="4">
        <f t="shared" ref="LQ4" si="326">LP4-LP6+LP7</f>
        <v>17</v>
      </c>
      <c r="LR4" s="4">
        <f t="shared" ref="LR4" si="327">LQ4-LQ6+LQ7</f>
        <v>17</v>
      </c>
      <c r="LS4" s="4">
        <f t="shared" ref="LS4" si="328">LR4-LR6+LR7</f>
        <v>17</v>
      </c>
      <c r="LT4" s="4">
        <f t="shared" ref="LT4" si="329">LS4-LS6+LS7</f>
        <v>15</v>
      </c>
      <c r="LU4" s="4">
        <f t="shared" ref="LU4" si="330">LT4-LT6+LT7</f>
        <v>15</v>
      </c>
      <c r="LV4" s="4">
        <f t="shared" ref="LV4" si="331">LU4-LU6+LU7</f>
        <v>15</v>
      </c>
      <c r="LW4" s="4">
        <f t="shared" ref="LW4" si="332">LV4-LV6+LV7</f>
        <v>15</v>
      </c>
      <c r="LX4" s="4">
        <f t="shared" ref="LX4" si="333">LW4-LW6+LW7</f>
        <v>15</v>
      </c>
      <c r="LY4" s="4">
        <f t="shared" ref="LY4" si="334">LX4-LX6+LX7</f>
        <v>15</v>
      </c>
      <c r="LZ4" s="4">
        <f t="shared" ref="LZ4" si="335">LY4-LY6+LY7</f>
        <v>15</v>
      </c>
      <c r="MA4" s="4">
        <f t="shared" ref="MA4" si="336">LZ4-LZ6+LZ7</f>
        <v>15</v>
      </c>
      <c r="MB4" s="4">
        <f t="shared" ref="MB4" si="337">MA4-MA6+MA7</f>
        <v>15</v>
      </c>
      <c r="MC4" s="4">
        <f t="shared" ref="MC4" si="338">MB4-MB6+MB7</f>
        <v>15</v>
      </c>
      <c r="MD4" s="4">
        <f t="shared" ref="MD4" si="339">MC4-MC6+MC7</f>
        <v>15</v>
      </c>
      <c r="ME4" s="4">
        <f t="shared" ref="ME4" si="340">MD4-MD6+MD7</f>
        <v>15</v>
      </c>
      <c r="MF4" s="4">
        <f t="shared" ref="MF4" si="341">ME4-ME6+ME7</f>
        <v>-3</v>
      </c>
      <c r="MG4" s="4">
        <f t="shared" ref="MG4" si="342">MF4-MF6+MF7</f>
        <v>72</v>
      </c>
      <c r="MH4" s="4">
        <f t="shared" ref="MH4" si="343">MG4-MG6+MG7</f>
        <v>72</v>
      </c>
      <c r="MI4" s="4">
        <f t="shared" ref="MI4" si="344">MH4-MH6+MH7</f>
        <v>71</v>
      </c>
      <c r="MJ4" s="4">
        <f t="shared" ref="MJ4" si="345">MI4-MI6+MI7</f>
        <v>71</v>
      </c>
      <c r="MK4" s="4">
        <f t="shared" ref="MK4" si="346">MJ4-MJ6+MJ7</f>
        <v>69</v>
      </c>
      <c r="ML4" s="4">
        <f t="shared" ref="ML4" si="347">MK4-MK6+MK7</f>
        <v>67</v>
      </c>
      <c r="MM4" s="4">
        <f t="shared" ref="MM4" si="348">ML4-ML6+ML7</f>
        <v>67</v>
      </c>
      <c r="MN4" s="4">
        <f t="shared" ref="MN4" si="349">MM4-MM6+MM7</f>
        <v>67</v>
      </c>
      <c r="MO4" s="4">
        <f t="shared" ref="MO4" si="350">MN4-MN6+MN7</f>
        <v>67</v>
      </c>
      <c r="MP4" s="4">
        <f t="shared" ref="MP4" si="351">MO4-MO6+MO7</f>
        <v>67</v>
      </c>
      <c r="MQ4" s="4">
        <f t="shared" ref="MQ4" si="352">MP4-MP6+MP7</f>
        <v>65</v>
      </c>
      <c r="MR4" s="4">
        <f t="shared" ref="MR4" si="353">MQ4-MQ6+MQ7</f>
        <v>65</v>
      </c>
      <c r="MS4" s="4">
        <f t="shared" ref="MS4" si="354">MR4-MR6+MR7</f>
        <v>63</v>
      </c>
      <c r="MT4" s="4">
        <f t="shared" ref="MT4" si="355">MS4-MS6+MS7</f>
        <v>63</v>
      </c>
      <c r="MU4" s="4">
        <f t="shared" ref="MU4" si="356">MT4-MT6+MT7</f>
        <v>63</v>
      </c>
      <c r="MV4" s="4">
        <f t="shared" ref="MV4" si="357">MU4-MU6+MU7</f>
        <v>63</v>
      </c>
      <c r="MW4" s="4">
        <f t="shared" ref="MW4" si="358">MV4-MV6+MV7</f>
        <v>55</v>
      </c>
      <c r="MX4" s="4">
        <f t="shared" ref="MX4" si="359">MW4-MW6+MW7</f>
        <v>55</v>
      </c>
      <c r="MY4" s="4">
        <f t="shared" ref="MY4" si="360">MX4-MX6+MX7</f>
        <v>55</v>
      </c>
      <c r="MZ4" s="4">
        <f t="shared" ref="MZ4" si="361">MY4-MY6+MY7</f>
        <v>53</v>
      </c>
      <c r="NA4" s="4">
        <f t="shared" ref="NA4" si="362">MZ4-MZ6+MZ7</f>
        <v>53</v>
      </c>
      <c r="NB4" s="4">
        <f t="shared" ref="NB4" si="363">NA4-NA6+NA7</f>
        <v>45</v>
      </c>
      <c r="NC4" s="4">
        <f t="shared" ref="NC4" si="364">NB4-NB6+NB7</f>
        <v>45</v>
      </c>
      <c r="ND4" s="4">
        <f t="shared" ref="ND4" si="365">NC4-NC6+NC7</f>
        <v>45</v>
      </c>
      <c r="NE4" s="4">
        <f t="shared" ref="NE4" si="366">ND4-ND6+ND7</f>
        <v>45</v>
      </c>
      <c r="NF4" s="4">
        <f t="shared" ref="NF4" si="367">NE4-NE6+NE7</f>
        <v>40</v>
      </c>
      <c r="NG4" s="4">
        <f t="shared" ref="NG4" si="368">NF4-NF6+NF7</f>
        <v>38</v>
      </c>
      <c r="NH4" s="4">
        <f t="shared" ref="NH4" si="369">NG4-NG6+NG7</f>
        <v>38</v>
      </c>
      <c r="NJ4" s="4">
        <f>AVERAGE(B4:NH4)</f>
        <v>27.433962264150942</v>
      </c>
      <c r="NK4" s="4">
        <f>MAX(B4:NC4)</f>
        <v>72</v>
      </c>
    </row>
    <row r="5" spans="1:377" x14ac:dyDescent="0.3">
      <c r="A5" s="4" t="s">
        <v>69</v>
      </c>
      <c r="B5" s="4">
        <f t="shared" ref="B5:BN5" si="370">B4-B7</f>
        <v>0</v>
      </c>
      <c r="C5" s="4">
        <f t="shared" si="370"/>
        <v>-45</v>
      </c>
      <c r="D5" s="4">
        <f t="shared" si="370"/>
        <v>23</v>
      </c>
      <c r="E5" s="4">
        <f t="shared" si="370"/>
        <v>43</v>
      </c>
      <c r="F5" s="4">
        <f t="shared" si="370"/>
        <v>43</v>
      </c>
      <c r="G5" s="4">
        <f t="shared" si="370"/>
        <v>41</v>
      </c>
      <c r="H5" s="4">
        <f t="shared" si="370"/>
        <v>41</v>
      </c>
      <c r="I5" s="4">
        <f t="shared" si="370"/>
        <v>41</v>
      </c>
      <c r="J5" s="4">
        <f t="shared" si="370"/>
        <v>41</v>
      </c>
      <c r="K5" s="4">
        <f t="shared" si="370"/>
        <v>41</v>
      </c>
      <c r="L5" s="4">
        <f t="shared" si="370"/>
        <v>39</v>
      </c>
      <c r="M5" s="4">
        <f t="shared" si="370"/>
        <v>39</v>
      </c>
      <c r="N5" s="4">
        <f t="shared" si="370"/>
        <v>33</v>
      </c>
      <c r="O5" s="4">
        <f t="shared" si="370"/>
        <v>33</v>
      </c>
      <c r="P5" s="4">
        <f t="shared" si="370"/>
        <v>33</v>
      </c>
      <c r="Q5" s="4">
        <f t="shared" si="370"/>
        <v>33</v>
      </c>
      <c r="R5" s="4">
        <f t="shared" si="370"/>
        <v>33</v>
      </c>
      <c r="S5" s="4">
        <f t="shared" si="370"/>
        <v>33</v>
      </c>
      <c r="T5" s="4">
        <f t="shared" si="370"/>
        <v>33</v>
      </c>
      <c r="U5" s="4">
        <f t="shared" si="370"/>
        <v>29</v>
      </c>
      <c r="V5" s="4">
        <f t="shared" si="370"/>
        <v>29</v>
      </c>
      <c r="W5" s="4">
        <f t="shared" si="370"/>
        <v>29</v>
      </c>
      <c r="X5" s="4">
        <f t="shared" si="370"/>
        <v>29</v>
      </c>
      <c r="Y5" s="4">
        <f t="shared" si="370"/>
        <v>29</v>
      </c>
      <c r="Z5" s="4">
        <f t="shared" si="370"/>
        <v>29</v>
      </c>
      <c r="AA5" s="4">
        <f t="shared" si="370"/>
        <v>15</v>
      </c>
      <c r="AB5" s="4">
        <f t="shared" si="370"/>
        <v>29</v>
      </c>
      <c r="AC5" s="4">
        <f t="shared" si="370"/>
        <v>29</v>
      </c>
      <c r="AD5" s="4">
        <f t="shared" si="370"/>
        <v>29</v>
      </c>
      <c r="AE5" s="4">
        <f t="shared" si="370"/>
        <v>29</v>
      </c>
      <c r="AF5" s="4">
        <f t="shared" si="370"/>
        <v>29</v>
      </c>
      <c r="AG5" s="4">
        <f t="shared" si="370"/>
        <v>27</v>
      </c>
      <c r="AH5" s="4">
        <f t="shared" si="370"/>
        <v>23</v>
      </c>
      <c r="AI5" s="4">
        <f t="shared" si="370"/>
        <v>21</v>
      </c>
      <c r="AJ5" s="4">
        <f t="shared" si="370"/>
        <v>21</v>
      </c>
      <c r="AK5" s="4">
        <f t="shared" si="370"/>
        <v>19</v>
      </c>
      <c r="AL5" s="4">
        <f t="shared" si="370"/>
        <v>19</v>
      </c>
      <c r="AM5" s="4">
        <f t="shared" si="370"/>
        <v>16</v>
      </c>
      <c r="AN5" s="4">
        <f t="shared" si="370"/>
        <v>16</v>
      </c>
      <c r="AO5" s="4">
        <f t="shared" si="370"/>
        <v>14</v>
      </c>
      <c r="AP5" s="4">
        <f t="shared" si="370"/>
        <v>14</v>
      </c>
      <c r="AQ5" s="4">
        <f t="shared" si="370"/>
        <v>14</v>
      </c>
      <c r="AR5" s="4">
        <f t="shared" si="370"/>
        <v>14</v>
      </c>
      <c r="AS5" s="4">
        <f t="shared" si="370"/>
        <v>14</v>
      </c>
      <c r="AT5" s="4">
        <f t="shared" si="370"/>
        <v>-9</v>
      </c>
      <c r="AU5" s="4">
        <f t="shared" si="370"/>
        <v>25</v>
      </c>
      <c r="AV5" s="4">
        <f t="shared" si="370"/>
        <v>25</v>
      </c>
      <c r="AW5" s="4">
        <f t="shared" si="370"/>
        <v>21</v>
      </c>
      <c r="AX5" s="4">
        <f t="shared" si="370"/>
        <v>21</v>
      </c>
      <c r="AY5" s="4">
        <f t="shared" si="370"/>
        <v>5</v>
      </c>
      <c r="AZ5" s="4">
        <f t="shared" si="370"/>
        <v>25</v>
      </c>
      <c r="BA5" s="4">
        <f t="shared" si="370"/>
        <v>21</v>
      </c>
      <c r="BB5" s="4">
        <f t="shared" si="370"/>
        <v>21</v>
      </c>
      <c r="BC5" s="4">
        <f t="shared" si="370"/>
        <v>21</v>
      </c>
      <c r="BD5" s="4">
        <f t="shared" si="370"/>
        <v>19</v>
      </c>
      <c r="BE5" s="4">
        <f t="shared" si="370"/>
        <v>19</v>
      </c>
      <c r="BF5" s="4">
        <f t="shared" si="370"/>
        <v>17</v>
      </c>
      <c r="BG5" s="4">
        <f t="shared" si="370"/>
        <v>17</v>
      </c>
      <c r="BH5" s="4">
        <f t="shared" si="370"/>
        <v>17</v>
      </c>
      <c r="BI5" s="4">
        <f t="shared" si="370"/>
        <v>9</v>
      </c>
      <c r="BJ5" s="4">
        <f t="shared" si="370"/>
        <v>16</v>
      </c>
      <c r="BK5" s="4">
        <f t="shared" si="370"/>
        <v>16</v>
      </c>
      <c r="BL5" s="4">
        <f t="shared" si="370"/>
        <v>16</v>
      </c>
      <c r="BM5" s="4">
        <f t="shared" si="370"/>
        <v>16</v>
      </c>
      <c r="BN5" s="4">
        <f t="shared" si="370"/>
        <v>16</v>
      </c>
      <c r="BO5" s="4">
        <f t="shared" ref="BO5:DZ5" si="371">BO4-BO7</f>
        <v>-23</v>
      </c>
      <c r="BP5" s="4">
        <f t="shared" si="371"/>
        <v>35</v>
      </c>
      <c r="BQ5" s="4">
        <f t="shared" si="371"/>
        <v>29</v>
      </c>
      <c r="BR5" s="4">
        <f t="shared" si="371"/>
        <v>27</v>
      </c>
      <c r="BS5" s="4">
        <f t="shared" si="371"/>
        <v>27</v>
      </c>
      <c r="BT5" s="4">
        <f t="shared" si="371"/>
        <v>27</v>
      </c>
      <c r="BU5" s="4">
        <f t="shared" si="371"/>
        <v>27</v>
      </c>
      <c r="BV5" s="4">
        <f t="shared" si="371"/>
        <v>25</v>
      </c>
      <c r="BW5" s="4">
        <f t="shared" si="371"/>
        <v>25</v>
      </c>
      <c r="BX5" s="4">
        <f t="shared" si="371"/>
        <v>25</v>
      </c>
      <c r="BY5" s="4">
        <f t="shared" si="371"/>
        <v>1</v>
      </c>
      <c r="BZ5" s="4">
        <f t="shared" si="371"/>
        <v>31</v>
      </c>
      <c r="CA5" s="4">
        <f t="shared" si="371"/>
        <v>31</v>
      </c>
      <c r="CB5" s="4">
        <f t="shared" si="371"/>
        <v>31</v>
      </c>
      <c r="CC5" s="4">
        <f t="shared" si="371"/>
        <v>31</v>
      </c>
      <c r="CD5" s="4">
        <f t="shared" si="371"/>
        <v>31</v>
      </c>
      <c r="CE5" s="4">
        <f t="shared" si="371"/>
        <v>31</v>
      </c>
      <c r="CF5" s="4">
        <f t="shared" si="371"/>
        <v>27</v>
      </c>
      <c r="CG5" s="4">
        <f t="shared" si="371"/>
        <v>27</v>
      </c>
      <c r="CH5" s="4">
        <f t="shared" si="371"/>
        <v>25</v>
      </c>
      <c r="CI5" s="4">
        <f t="shared" si="371"/>
        <v>25</v>
      </c>
      <c r="CJ5" s="4">
        <f t="shared" si="371"/>
        <v>-42</v>
      </c>
      <c r="CK5" s="4">
        <f t="shared" si="371"/>
        <v>60</v>
      </c>
      <c r="CL5" s="4">
        <f t="shared" si="371"/>
        <v>58</v>
      </c>
      <c r="CM5" s="4">
        <f t="shared" si="371"/>
        <v>46</v>
      </c>
      <c r="CN5" s="4">
        <f t="shared" si="371"/>
        <v>43</v>
      </c>
      <c r="CO5" s="4">
        <f t="shared" si="371"/>
        <v>47</v>
      </c>
      <c r="CP5" s="4">
        <f t="shared" si="371"/>
        <v>47</v>
      </c>
      <c r="CQ5" s="4">
        <f t="shared" si="371"/>
        <v>21</v>
      </c>
      <c r="CR5" s="4">
        <f t="shared" si="371"/>
        <v>47</v>
      </c>
      <c r="CS5" s="4">
        <f t="shared" si="371"/>
        <v>45</v>
      </c>
      <c r="CT5" s="4">
        <f t="shared" si="371"/>
        <v>43</v>
      </c>
      <c r="CU5" s="4">
        <f t="shared" si="371"/>
        <v>40</v>
      </c>
      <c r="CV5" s="4">
        <f t="shared" si="371"/>
        <v>40</v>
      </c>
      <c r="CW5" s="4">
        <f t="shared" si="371"/>
        <v>40</v>
      </c>
      <c r="CX5" s="4">
        <f t="shared" si="371"/>
        <v>7</v>
      </c>
      <c r="CY5" s="4">
        <f t="shared" si="371"/>
        <v>49</v>
      </c>
      <c r="CZ5" s="4">
        <f t="shared" si="371"/>
        <v>49</v>
      </c>
      <c r="DA5" s="4">
        <f t="shared" si="371"/>
        <v>45</v>
      </c>
      <c r="DB5" s="4">
        <f t="shared" si="371"/>
        <v>45</v>
      </c>
      <c r="DC5" s="4">
        <f t="shared" si="371"/>
        <v>41</v>
      </c>
      <c r="DD5" s="4">
        <f t="shared" si="371"/>
        <v>41</v>
      </c>
      <c r="DE5" s="4">
        <f t="shared" si="371"/>
        <v>41</v>
      </c>
      <c r="DF5" s="4">
        <f t="shared" si="371"/>
        <v>41</v>
      </c>
      <c r="DG5" s="4">
        <f t="shared" si="371"/>
        <v>41</v>
      </c>
      <c r="DH5" s="4">
        <f t="shared" si="371"/>
        <v>39</v>
      </c>
      <c r="DI5" s="4">
        <f t="shared" si="371"/>
        <v>39</v>
      </c>
      <c r="DJ5" s="4">
        <f t="shared" si="371"/>
        <v>37</v>
      </c>
      <c r="DK5" s="4">
        <f t="shared" si="371"/>
        <v>37</v>
      </c>
      <c r="DL5" s="4">
        <f t="shared" si="371"/>
        <v>37</v>
      </c>
      <c r="DM5" s="4">
        <f t="shared" si="371"/>
        <v>37</v>
      </c>
      <c r="DN5" s="4">
        <f t="shared" si="371"/>
        <v>37</v>
      </c>
      <c r="DO5" s="4">
        <f t="shared" si="371"/>
        <v>37</v>
      </c>
      <c r="DP5" s="4">
        <f t="shared" si="371"/>
        <v>37</v>
      </c>
      <c r="DQ5" s="4">
        <f t="shared" si="371"/>
        <v>35</v>
      </c>
      <c r="DR5" s="4">
        <f t="shared" si="371"/>
        <v>35</v>
      </c>
      <c r="DS5" s="4">
        <f t="shared" si="371"/>
        <v>30</v>
      </c>
      <c r="DT5" s="4">
        <f t="shared" si="371"/>
        <v>30</v>
      </c>
      <c r="DU5" s="4">
        <f t="shared" si="371"/>
        <v>30</v>
      </c>
      <c r="DV5" s="4">
        <f t="shared" si="371"/>
        <v>28</v>
      </c>
      <c r="DW5" s="4">
        <f t="shared" si="371"/>
        <v>26</v>
      </c>
      <c r="DX5" s="4">
        <f t="shared" si="371"/>
        <v>26</v>
      </c>
      <c r="DY5" s="4">
        <f t="shared" si="371"/>
        <v>26</v>
      </c>
      <c r="DZ5" s="4">
        <f t="shared" si="371"/>
        <v>24</v>
      </c>
      <c r="EA5" s="4">
        <f t="shared" ref="EA5:GL5" si="372">EA4-EA7</f>
        <v>24</v>
      </c>
      <c r="EB5" s="4">
        <f t="shared" si="372"/>
        <v>24</v>
      </c>
      <c r="EC5" s="4">
        <f t="shared" si="372"/>
        <v>24</v>
      </c>
      <c r="ED5" s="4">
        <f t="shared" si="372"/>
        <v>22</v>
      </c>
      <c r="EE5" s="4">
        <f t="shared" si="372"/>
        <v>22</v>
      </c>
      <c r="EF5" s="4">
        <f t="shared" si="372"/>
        <v>20</v>
      </c>
      <c r="EG5" s="4">
        <f t="shared" si="372"/>
        <v>20</v>
      </c>
      <c r="EH5" s="4">
        <f t="shared" si="372"/>
        <v>20</v>
      </c>
      <c r="EI5" s="4">
        <f t="shared" si="372"/>
        <v>20</v>
      </c>
      <c r="EJ5" s="4">
        <f t="shared" si="372"/>
        <v>20</v>
      </c>
      <c r="EK5" s="4">
        <f t="shared" si="372"/>
        <v>20</v>
      </c>
      <c r="EL5" s="4">
        <f t="shared" si="372"/>
        <v>20</v>
      </c>
      <c r="EM5" s="4">
        <f t="shared" si="372"/>
        <v>20</v>
      </c>
      <c r="EN5" s="4">
        <f t="shared" si="372"/>
        <v>20</v>
      </c>
      <c r="EO5" s="4">
        <f t="shared" si="372"/>
        <v>20</v>
      </c>
      <c r="EP5" s="4">
        <f t="shared" si="372"/>
        <v>20</v>
      </c>
      <c r="EQ5" s="4">
        <f t="shared" si="372"/>
        <v>20</v>
      </c>
      <c r="ER5" s="4">
        <f t="shared" si="372"/>
        <v>20</v>
      </c>
      <c r="ES5" s="4">
        <f t="shared" si="372"/>
        <v>20</v>
      </c>
      <c r="ET5" s="4">
        <f t="shared" si="372"/>
        <v>20</v>
      </c>
      <c r="EU5" s="4">
        <f t="shared" si="372"/>
        <v>20</v>
      </c>
      <c r="EV5" s="4">
        <f t="shared" si="372"/>
        <v>20</v>
      </c>
      <c r="EW5" s="4">
        <f t="shared" si="372"/>
        <v>20</v>
      </c>
      <c r="EX5" s="4">
        <f t="shared" si="372"/>
        <v>20</v>
      </c>
      <c r="EY5" s="4">
        <f t="shared" si="372"/>
        <v>-27</v>
      </c>
      <c r="EZ5" s="4">
        <f t="shared" si="372"/>
        <v>45</v>
      </c>
      <c r="FA5" s="4">
        <f t="shared" si="372"/>
        <v>43</v>
      </c>
      <c r="FB5" s="4">
        <f t="shared" si="372"/>
        <v>43</v>
      </c>
      <c r="FC5" s="4">
        <f t="shared" si="372"/>
        <v>43</v>
      </c>
      <c r="FD5" s="4">
        <f t="shared" si="372"/>
        <v>43</v>
      </c>
      <c r="FE5" s="4">
        <f t="shared" si="372"/>
        <v>39</v>
      </c>
      <c r="FF5" s="4">
        <f t="shared" si="372"/>
        <v>39</v>
      </c>
      <c r="FG5" s="4">
        <f t="shared" si="372"/>
        <v>39</v>
      </c>
      <c r="FH5" s="4">
        <f t="shared" si="372"/>
        <v>39</v>
      </c>
      <c r="FI5" s="4">
        <f t="shared" si="372"/>
        <v>39</v>
      </c>
      <c r="FJ5" s="4">
        <f t="shared" si="372"/>
        <v>39</v>
      </c>
      <c r="FK5" s="4">
        <f t="shared" si="372"/>
        <v>37</v>
      </c>
      <c r="FL5" s="4">
        <f t="shared" si="372"/>
        <v>37</v>
      </c>
      <c r="FM5" s="4">
        <f t="shared" si="372"/>
        <v>31</v>
      </c>
      <c r="FN5" s="4">
        <f t="shared" si="372"/>
        <v>31</v>
      </c>
      <c r="FO5" s="4">
        <f t="shared" si="372"/>
        <v>27</v>
      </c>
      <c r="FP5" s="4">
        <f t="shared" si="372"/>
        <v>27</v>
      </c>
      <c r="FQ5" s="4">
        <f t="shared" si="372"/>
        <v>27</v>
      </c>
      <c r="FR5" s="4">
        <f t="shared" si="372"/>
        <v>27</v>
      </c>
      <c r="FS5" s="4">
        <f t="shared" si="372"/>
        <v>23</v>
      </c>
      <c r="FT5" s="4">
        <f t="shared" si="372"/>
        <v>23</v>
      </c>
      <c r="FU5" s="4">
        <f t="shared" si="372"/>
        <v>23</v>
      </c>
      <c r="FV5" s="4">
        <f t="shared" si="372"/>
        <v>23</v>
      </c>
      <c r="FW5" s="4">
        <f t="shared" si="372"/>
        <v>21</v>
      </c>
      <c r="FX5" s="4">
        <f t="shared" si="372"/>
        <v>21</v>
      </c>
      <c r="FY5" s="4">
        <f t="shared" si="372"/>
        <v>21</v>
      </c>
      <c r="FZ5" s="4">
        <f t="shared" si="372"/>
        <v>21</v>
      </c>
      <c r="GA5" s="4">
        <f t="shared" si="372"/>
        <v>21</v>
      </c>
      <c r="GB5" s="4">
        <f t="shared" si="372"/>
        <v>19</v>
      </c>
      <c r="GC5" s="4">
        <f t="shared" si="372"/>
        <v>17</v>
      </c>
      <c r="GD5" s="4">
        <f t="shared" si="372"/>
        <v>17</v>
      </c>
      <c r="GE5" s="4">
        <f t="shared" si="372"/>
        <v>17</v>
      </c>
      <c r="GF5" s="4">
        <f t="shared" si="372"/>
        <v>17</v>
      </c>
      <c r="GG5" s="4">
        <f t="shared" si="372"/>
        <v>17</v>
      </c>
      <c r="GH5" s="4">
        <f t="shared" si="372"/>
        <v>17</v>
      </c>
      <c r="GI5" s="4">
        <f t="shared" si="372"/>
        <v>17</v>
      </c>
      <c r="GJ5" s="4">
        <f t="shared" si="372"/>
        <v>17</v>
      </c>
      <c r="GK5" s="4">
        <f t="shared" si="372"/>
        <v>17</v>
      </c>
      <c r="GL5" s="4">
        <f t="shared" si="372"/>
        <v>17</v>
      </c>
      <c r="GM5" s="4">
        <f t="shared" ref="GM5:IX5" si="373">GM4-GM7</f>
        <v>17</v>
      </c>
      <c r="GN5" s="4">
        <f t="shared" si="373"/>
        <v>17</v>
      </c>
      <c r="GO5" s="4">
        <f t="shared" si="373"/>
        <v>17</v>
      </c>
      <c r="GP5" s="4">
        <f t="shared" si="373"/>
        <v>17</v>
      </c>
      <c r="GQ5" s="4">
        <f t="shared" si="373"/>
        <v>17</v>
      </c>
      <c r="GR5" s="4">
        <f t="shared" si="373"/>
        <v>17</v>
      </c>
      <c r="GS5" s="4">
        <f t="shared" si="373"/>
        <v>15</v>
      </c>
      <c r="GT5" s="4">
        <f t="shared" si="373"/>
        <v>15</v>
      </c>
      <c r="GU5" s="4">
        <f t="shared" si="373"/>
        <v>13</v>
      </c>
      <c r="GV5" s="4">
        <f t="shared" si="373"/>
        <v>13</v>
      </c>
      <c r="GW5" s="4">
        <f t="shared" si="373"/>
        <v>11</v>
      </c>
      <c r="GX5" s="4">
        <f t="shared" si="373"/>
        <v>10</v>
      </c>
      <c r="GY5" s="4">
        <f t="shared" si="373"/>
        <v>8</v>
      </c>
      <c r="GZ5" s="4">
        <f t="shared" si="373"/>
        <v>7</v>
      </c>
      <c r="HA5" s="4">
        <f t="shared" si="373"/>
        <v>9</v>
      </c>
      <c r="HB5" s="4">
        <f t="shared" si="373"/>
        <v>9</v>
      </c>
      <c r="HC5" s="4">
        <f t="shared" si="373"/>
        <v>9</v>
      </c>
      <c r="HD5" s="4">
        <f t="shared" si="373"/>
        <v>5</v>
      </c>
      <c r="HE5" s="4">
        <f t="shared" si="373"/>
        <v>9</v>
      </c>
      <c r="HF5" s="4">
        <f t="shared" si="373"/>
        <v>-7</v>
      </c>
      <c r="HG5" s="4">
        <f t="shared" si="373"/>
        <v>17</v>
      </c>
      <c r="HH5" s="4">
        <f t="shared" si="373"/>
        <v>-58</v>
      </c>
      <c r="HI5" s="4">
        <f t="shared" si="373"/>
        <v>60</v>
      </c>
      <c r="HJ5" s="4">
        <f t="shared" si="373"/>
        <v>60</v>
      </c>
      <c r="HK5" s="4">
        <f t="shared" si="373"/>
        <v>60</v>
      </c>
      <c r="HL5" s="4">
        <f t="shared" si="373"/>
        <v>60</v>
      </c>
      <c r="HM5" s="4">
        <f t="shared" si="373"/>
        <v>60</v>
      </c>
      <c r="HN5" s="4">
        <f t="shared" si="373"/>
        <v>58</v>
      </c>
      <c r="HO5" s="4">
        <f t="shared" si="373"/>
        <v>54</v>
      </c>
      <c r="HP5" s="4">
        <f t="shared" si="373"/>
        <v>54</v>
      </c>
      <c r="HQ5" s="4">
        <f t="shared" si="373"/>
        <v>48</v>
      </c>
      <c r="HR5" s="4">
        <f t="shared" si="373"/>
        <v>44</v>
      </c>
      <c r="HS5" s="4">
        <f t="shared" si="373"/>
        <v>42</v>
      </c>
      <c r="HT5" s="4">
        <f t="shared" si="373"/>
        <v>42</v>
      </c>
      <c r="HU5" s="4">
        <f t="shared" si="373"/>
        <v>42</v>
      </c>
      <c r="HV5" s="4">
        <f t="shared" si="373"/>
        <v>42</v>
      </c>
      <c r="HW5" s="4">
        <f t="shared" si="373"/>
        <v>40</v>
      </c>
      <c r="HX5" s="4">
        <f t="shared" si="373"/>
        <v>38</v>
      </c>
      <c r="HY5" s="4">
        <f t="shared" si="373"/>
        <v>38</v>
      </c>
      <c r="HZ5" s="4">
        <f t="shared" si="373"/>
        <v>38</v>
      </c>
      <c r="IA5" s="4">
        <f t="shared" si="373"/>
        <v>27</v>
      </c>
      <c r="IB5" s="4">
        <f t="shared" si="373"/>
        <v>32</v>
      </c>
      <c r="IC5" s="4">
        <f t="shared" si="373"/>
        <v>30</v>
      </c>
      <c r="ID5" s="4">
        <f t="shared" si="373"/>
        <v>21</v>
      </c>
      <c r="IE5" s="4">
        <f t="shared" si="373"/>
        <v>19</v>
      </c>
      <c r="IF5" s="4">
        <f t="shared" si="373"/>
        <v>13</v>
      </c>
      <c r="IG5" s="4">
        <f t="shared" si="373"/>
        <v>25</v>
      </c>
      <c r="IH5" s="4">
        <f t="shared" si="373"/>
        <v>13</v>
      </c>
      <c r="II5" s="4">
        <f t="shared" si="373"/>
        <v>25</v>
      </c>
      <c r="IJ5" s="4">
        <f t="shared" si="373"/>
        <v>23</v>
      </c>
      <c r="IK5" s="4">
        <f t="shared" si="373"/>
        <v>20</v>
      </c>
      <c r="IL5" s="4">
        <f t="shared" si="373"/>
        <v>20</v>
      </c>
      <c r="IM5" s="4">
        <f t="shared" si="373"/>
        <v>18</v>
      </c>
      <c r="IN5" s="4">
        <f t="shared" si="373"/>
        <v>18</v>
      </c>
      <c r="IO5" s="4">
        <f t="shared" si="373"/>
        <v>-1</v>
      </c>
      <c r="IP5" s="4">
        <f t="shared" si="373"/>
        <v>25</v>
      </c>
      <c r="IQ5" s="4">
        <f t="shared" si="373"/>
        <v>25</v>
      </c>
      <c r="IR5" s="4">
        <f t="shared" si="373"/>
        <v>25</v>
      </c>
      <c r="IS5" s="4">
        <f t="shared" si="373"/>
        <v>23</v>
      </c>
      <c r="IT5" s="4">
        <f t="shared" si="373"/>
        <v>23</v>
      </c>
      <c r="IU5" s="4">
        <f t="shared" si="373"/>
        <v>23</v>
      </c>
      <c r="IV5" s="4">
        <f t="shared" si="373"/>
        <v>-3</v>
      </c>
      <c r="IW5" s="4">
        <f t="shared" si="373"/>
        <v>31</v>
      </c>
      <c r="IX5" s="4">
        <f t="shared" si="373"/>
        <v>26</v>
      </c>
      <c r="IY5" s="4">
        <f t="shared" ref="IY5:LJ5" si="374">IY4-IY7</f>
        <v>23</v>
      </c>
      <c r="IZ5" s="4">
        <f t="shared" si="374"/>
        <v>22</v>
      </c>
      <c r="JA5" s="4">
        <f t="shared" si="374"/>
        <v>22</v>
      </c>
      <c r="JB5" s="4">
        <f t="shared" si="374"/>
        <v>22</v>
      </c>
      <c r="JC5" s="4">
        <f t="shared" si="374"/>
        <v>20</v>
      </c>
      <c r="JD5" s="4">
        <f t="shared" si="374"/>
        <v>20</v>
      </c>
      <c r="JE5" s="4">
        <f t="shared" si="374"/>
        <v>20</v>
      </c>
      <c r="JF5" s="4">
        <f t="shared" si="374"/>
        <v>19</v>
      </c>
      <c r="JG5" s="4">
        <f t="shared" si="374"/>
        <v>17</v>
      </c>
      <c r="JH5" s="4">
        <f t="shared" si="374"/>
        <v>15</v>
      </c>
      <c r="JI5" s="4">
        <f t="shared" si="374"/>
        <v>15</v>
      </c>
      <c r="JJ5" s="4">
        <f t="shared" si="374"/>
        <v>15</v>
      </c>
      <c r="JK5" s="4">
        <f t="shared" si="374"/>
        <v>15</v>
      </c>
      <c r="JL5" s="4">
        <f t="shared" si="374"/>
        <v>13</v>
      </c>
      <c r="JM5" s="4">
        <f t="shared" si="374"/>
        <v>13</v>
      </c>
      <c r="JN5" s="4">
        <f t="shared" si="374"/>
        <v>1</v>
      </c>
      <c r="JO5" s="4">
        <f t="shared" si="374"/>
        <v>17</v>
      </c>
      <c r="JP5" s="4">
        <f t="shared" si="374"/>
        <v>17</v>
      </c>
      <c r="JQ5" s="4">
        <f t="shared" si="374"/>
        <v>17</v>
      </c>
      <c r="JR5" s="4">
        <f t="shared" si="374"/>
        <v>17</v>
      </c>
      <c r="JS5" s="4">
        <f t="shared" si="374"/>
        <v>17</v>
      </c>
      <c r="JT5" s="4">
        <f t="shared" si="374"/>
        <v>17</v>
      </c>
      <c r="JU5" s="4">
        <f t="shared" si="374"/>
        <v>15</v>
      </c>
      <c r="JV5" s="4">
        <f t="shared" si="374"/>
        <v>15</v>
      </c>
      <c r="JW5" s="4">
        <f t="shared" si="374"/>
        <v>15</v>
      </c>
      <c r="JX5" s="4">
        <f t="shared" si="374"/>
        <v>-7</v>
      </c>
      <c r="JY5" s="4">
        <f t="shared" si="374"/>
        <v>25</v>
      </c>
      <c r="JZ5" s="4">
        <f t="shared" si="374"/>
        <v>25</v>
      </c>
      <c r="KA5" s="4">
        <f t="shared" si="374"/>
        <v>23</v>
      </c>
      <c r="KB5" s="4">
        <f t="shared" si="374"/>
        <v>23</v>
      </c>
      <c r="KC5" s="4">
        <f t="shared" si="374"/>
        <v>23</v>
      </c>
      <c r="KD5" s="4">
        <f t="shared" si="374"/>
        <v>23</v>
      </c>
      <c r="KE5" s="4">
        <f t="shared" si="374"/>
        <v>23</v>
      </c>
      <c r="KF5" s="4">
        <f t="shared" si="374"/>
        <v>21</v>
      </c>
      <c r="KG5" s="4">
        <f t="shared" si="374"/>
        <v>21</v>
      </c>
      <c r="KH5" s="4">
        <f t="shared" si="374"/>
        <v>21</v>
      </c>
      <c r="KI5" s="4">
        <f t="shared" si="374"/>
        <v>21</v>
      </c>
      <c r="KJ5" s="4">
        <f t="shared" si="374"/>
        <v>21</v>
      </c>
      <c r="KK5" s="4">
        <f t="shared" si="374"/>
        <v>21</v>
      </c>
      <c r="KL5" s="4">
        <f t="shared" si="374"/>
        <v>17</v>
      </c>
      <c r="KM5" s="4">
        <f t="shared" si="374"/>
        <v>17</v>
      </c>
      <c r="KN5" s="4">
        <f t="shared" si="374"/>
        <v>17</v>
      </c>
      <c r="KO5" s="4">
        <f t="shared" si="374"/>
        <v>17</v>
      </c>
      <c r="KP5" s="4">
        <f t="shared" si="374"/>
        <v>17</v>
      </c>
      <c r="KQ5" s="4">
        <f t="shared" si="374"/>
        <v>17</v>
      </c>
      <c r="KR5" s="4">
        <f t="shared" si="374"/>
        <v>3</v>
      </c>
      <c r="KS5" s="4">
        <f t="shared" si="374"/>
        <v>21</v>
      </c>
      <c r="KT5" s="4">
        <f t="shared" si="374"/>
        <v>21</v>
      </c>
      <c r="KU5" s="4">
        <f t="shared" si="374"/>
        <v>19</v>
      </c>
      <c r="KV5" s="4">
        <f t="shared" si="374"/>
        <v>19</v>
      </c>
      <c r="KW5" s="4">
        <f t="shared" si="374"/>
        <v>19</v>
      </c>
      <c r="KX5" s="4">
        <f t="shared" si="374"/>
        <v>19</v>
      </c>
      <c r="KY5" s="4">
        <f t="shared" si="374"/>
        <v>19</v>
      </c>
      <c r="KZ5" s="4">
        <f t="shared" si="374"/>
        <v>19</v>
      </c>
      <c r="LA5" s="4">
        <f t="shared" si="374"/>
        <v>16</v>
      </c>
      <c r="LB5" s="4">
        <f t="shared" si="374"/>
        <v>14</v>
      </c>
      <c r="LC5" s="4">
        <f t="shared" si="374"/>
        <v>11</v>
      </c>
      <c r="LD5" s="4">
        <f t="shared" si="374"/>
        <v>9</v>
      </c>
      <c r="LE5" s="4">
        <f t="shared" si="374"/>
        <v>13</v>
      </c>
      <c r="LF5" s="4">
        <f t="shared" si="374"/>
        <v>13</v>
      </c>
      <c r="LG5" s="4">
        <f t="shared" si="374"/>
        <v>13</v>
      </c>
      <c r="LH5" s="4">
        <f t="shared" si="374"/>
        <v>13</v>
      </c>
      <c r="LI5" s="4">
        <f t="shared" si="374"/>
        <v>1</v>
      </c>
      <c r="LJ5" s="4">
        <f t="shared" si="374"/>
        <v>17</v>
      </c>
      <c r="LK5" s="4">
        <f t="shared" ref="LK5:NH5" si="375">LK4-LK7</f>
        <v>17</v>
      </c>
      <c r="LL5" s="4">
        <f t="shared" si="375"/>
        <v>17</v>
      </c>
      <c r="LM5" s="4">
        <f t="shared" si="375"/>
        <v>17</v>
      </c>
      <c r="LN5" s="4">
        <f t="shared" si="375"/>
        <v>17</v>
      </c>
      <c r="LO5" s="4">
        <f t="shared" si="375"/>
        <v>17</v>
      </c>
      <c r="LP5" s="4">
        <f t="shared" si="375"/>
        <v>17</v>
      </c>
      <c r="LQ5" s="4">
        <f t="shared" si="375"/>
        <v>17</v>
      </c>
      <c r="LR5" s="4">
        <f t="shared" si="375"/>
        <v>17</v>
      </c>
      <c r="LS5" s="4">
        <f t="shared" si="375"/>
        <v>17</v>
      </c>
      <c r="LT5" s="4">
        <f t="shared" si="375"/>
        <v>15</v>
      </c>
      <c r="LU5" s="4">
        <f t="shared" si="375"/>
        <v>15</v>
      </c>
      <c r="LV5" s="4">
        <f t="shared" si="375"/>
        <v>15</v>
      </c>
      <c r="LW5" s="4">
        <f t="shared" si="375"/>
        <v>15</v>
      </c>
      <c r="LX5" s="4">
        <f t="shared" si="375"/>
        <v>15</v>
      </c>
      <c r="LY5" s="4">
        <f t="shared" si="375"/>
        <v>15</v>
      </c>
      <c r="LZ5" s="4">
        <f t="shared" si="375"/>
        <v>15</v>
      </c>
      <c r="MA5" s="4">
        <f t="shared" si="375"/>
        <v>15</v>
      </c>
      <c r="MB5" s="4">
        <f t="shared" si="375"/>
        <v>15</v>
      </c>
      <c r="MC5" s="4">
        <f t="shared" si="375"/>
        <v>15</v>
      </c>
      <c r="MD5" s="4">
        <f t="shared" si="375"/>
        <v>15</v>
      </c>
      <c r="ME5" s="4">
        <f t="shared" si="375"/>
        <v>15</v>
      </c>
      <c r="MF5" s="4">
        <f t="shared" si="375"/>
        <v>-80</v>
      </c>
      <c r="MG5" s="4">
        <f t="shared" si="375"/>
        <v>72</v>
      </c>
      <c r="MH5" s="4">
        <f t="shared" si="375"/>
        <v>72</v>
      </c>
      <c r="MI5" s="4">
        <f t="shared" si="375"/>
        <v>71</v>
      </c>
      <c r="MJ5" s="4">
        <f t="shared" si="375"/>
        <v>71</v>
      </c>
      <c r="MK5" s="4">
        <f t="shared" si="375"/>
        <v>69</v>
      </c>
      <c r="ML5" s="4">
        <f t="shared" si="375"/>
        <v>67</v>
      </c>
      <c r="MM5" s="4">
        <f t="shared" si="375"/>
        <v>67</v>
      </c>
      <c r="MN5" s="4">
        <f t="shared" si="375"/>
        <v>67</v>
      </c>
      <c r="MO5" s="4">
        <f t="shared" si="375"/>
        <v>67</v>
      </c>
      <c r="MP5" s="4">
        <f t="shared" si="375"/>
        <v>67</v>
      </c>
      <c r="MQ5" s="4">
        <f t="shared" si="375"/>
        <v>65</v>
      </c>
      <c r="MR5" s="4">
        <f t="shared" si="375"/>
        <v>65</v>
      </c>
      <c r="MS5" s="4">
        <f t="shared" si="375"/>
        <v>63</v>
      </c>
      <c r="MT5" s="4">
        <f t="shared" si="375"/>
        <v>63</v>
      </c>
      <c r="MU5" s="4">
        <f t="shared" si="375"/>
        <v>63</v>
      </c>
      <c r="MV5" s="4">
        <f t="shared" si="375"/>
        <v>63</v>
      </c>
      <c r="MW5" s="4">
        <f t="shared" si="375"/>
        <v>55</v>
      </c>
      <c r="MX5" s="4">
        <f t="shared" si="375"/>
        <v>55</v>
      </c>
      <c r="MY5" s="4">
        <f t="shared" si="375"/>
        <v>55</v>
      </c>
      <c r="MZ5" s="4">
        <f t="shared" si="375"/>
        <v>53</v>
      </c>
      <c r="NA5" s="4">
        <f t="shared" si="375"/>
        <v>53</v>
      </c>
      <c r="NB5" s="4">
        <f t="shared" si="375"/>
        <v>45</v>
      </c>
      <c r="NC5" s="4">
        <f t="shared" si="375"/>
        <v>45</v>
      </c>
      <c r="ND5" s="4">
        <f t="shared" si="375"/>
        <v>45</v>
      </c>
      <c r="NE5" s="4">
        <f t="shared" si="375"/>
        <v>45</v>
      </c>
      <c r="NF5" s="4">
        <f t="shared" si="375"/>
        <v>40</v>
      </c>
      <c r="NG5" s="4">
        <f t="shared" si="375"/>
        <v>38</v>
      </c>
      <c r="NH5" s="4">
        <f t="shared" si="375"/>
        <v>38</v>
      </c>
      <c r="NJ5" s="4">
        <f>AVERAGE(B5:NH5)</f>
        <v>26.061994609164419</v>
      </c>
    </row>
    <row r="6" spans="1:377" x14ac:dyDescent="0.3">
      <c r="A6" s="11" t="s">
        <v>110</v>
      </c>
      <c r="B6" s="4">
        <v>0</v>
      </c>
      <c r="C6" s="4">
        <v>11</v>
      </c>
      <c r="D6" s="4">
        <v>2</v>
      </c>
      <c r="E6" s="4">
        <v>0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v>2</v>
      </c>
      <c r="L6" s="4">
        <v>0</v>
      </c>
      <c r="M6" s="4">
        <v>6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4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7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2</v>
      </c>
      <c r="AG6" s="4">
        <v>4</v>
      </c>
      <c r="AH6" s="4">
        <v>2</v>
      </c>
      <c r="AI6" s="4">
        <v>0</v>
      </c>
      <c r="AJ6" s="4">
        <v>2</v>
      </c>
      <c r="AK6" s="4">
        <v>0</v>
      </c>
      <c r="AL6" s="4">
        <v>3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6</v>
      </c>
      <c r="AT6" s="4">
        <v>0</v>
      </c>
      <c r="AU6" s="4">
        <v>0</v>
      </c>
      <c r="AV6" s="4">
        <v>4</v>
      </c>
      <c r="AW6" s="4">
        <v>0</v>
      </c>
      <c r="AX6" s="4">
        <v>6</v>
      </c>
      <c r="AY6" s="4">
        <v>0</v>
      </c>
      <c r="AZ6" s="4">
        <v>4</v>
      </c>
      <c r="BA6" s="4">
        <v>0</v>
      </c>
      <c r="BB6" s="4">
        <v>0</v>
      </c>
      <c r="BC6" s="4">
        <v>2</v>
      </c>
      <c r="BD6" s="4">
        <v>0</v>
      </c>
      <c r="BE6" s="4">
        <v>2</v>
      </c>
      <c r="BF6" s="4">
        <v>0</v>
      </c>
      <c r="BG6" s="4">
        <v>0</v>
      </c>
      <c r="BH6" s="4">
        <v>4</v>
      </c>
      <c r="BI6" s="4">
        <v>1</v>
      </c>
      <c r="BJ6" s="4">
        <v>0</v>
      </c>
      <c r="BK6" s="4">
        <v>0</v>
      </c>
      <c r="BL6" s="4">
        <v>0</v>
      </c>
      <c r="BM6" s="4">
        <v>0</v>
      </c>
      <c r="BN6" s="4">
        <v>9</v>
      </c>
      <c r="BO6" s="4">
        <v>2</v>
      </c>
      <c r="BP6" s="4">
        <v>6</v>
      </c>
      <c r="BQ6" s="4">
        <v>2</v>
      </c>
      <c r="BR6" s="4">
        <v>0</v>
      </c>
      <c r="BS6" s="4">
        <v>0</v>
      </c>
      <c r="BT6" s="4">
        <v>0</v>
      </c>
      <c r="BU6" s="4">
        <v>2</v>
      </c>
      <c r="BV6" s="4">
        <v>0</v>
      </c>
      <c r="BW6" s="4">
        <v>0</v>
      </c>
      <c r="BX6" s="4">
        <v>8</v>
      </c>
      <c r="BY6" s="4">
        <v>2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4</v>
      </c>
      <c r="CF6" s="4">
        <v>0</v>
      </c>
      <c r="CG6" s="4">
        <v>2</v>
      </c>
      <c r="CH6" s="4">
        <v>0</v>
      </c>
      <c r="CI6" s="4">
        <v>15</v>
      </c>
      <c r="CJ6" s="4">
        <v>2</v>
      </c>
      <c r="CK6" s="4">
        <v>2</v>
      </c>
      <c r="CL6" s="4">
        <v>12</v>
      </c>
      <c r="CM6" s="4">
        <v>0</v>
      </c>
      <c r="CN6" s="4">
        <v>2</v>
      </c>
      <c r="CO6" s="4">
        <v>0</v>
      </c>
      <c r="CP6" s="4">
        <v>12</v>
      </c>
      <c r="CQ6" s="4">
        <v>2</v>
      </c>
      <c r="CR6" s="4">
        <v>2</v>
      </c>
      <c r="CS6" s="4">
        <v>2</v>
      </c>
      <c r="CT6" s="4">
        <v>3</v>
      </c>
      <c r="CU6" s="4">
        <v>0</v>
      </c>
      <c r="CV6" s="4">
        <v>0</v>
      </c>
      <c r="CW6" s="4">
        <v>12</v>
      </c>
      <c r="CX6" s="4">
        <v>0</v>
      </c>
      <c r="CY6" s="4">
        <v>0</v>
      </c>
      <c r="CZ6" s="4">
        <v>4</v>
      </c>
      <c r="DA6" s="4">
        <v>0</v>
      </c>
      <c r="DB6" s="4">
        <v>4</v>
      </c>
      <c r="DC6" s="4">
        <v>0</v>
      </c>
      <c r="DD6" s="4">
        <v>0</v>
      </c>
      <c r="DE6" s="4">
        <v>0</v>
      </c>
      <c r="DF6" s="4">
        <v>0</v>
      </c>
      <c r="DG6" s="4">
        <v>2</v>
      </c>
      <c r="DH6" s="4">
        <v>0</v>
      </c>
      <c r="DI6" s="4">
        <v>2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2</v>
      </c>
      <c r="DQ6" s="4">
        <v>0</v>
      </c>
      <c r="DR6" s="4">
        <v>5</v>
      </c>
      <c r="DS6" s="4">
        <v>0</v>
      </c>
      <c r="DT6" s="4">
        <v>0</v>
      </c>
      <c r="DU6" s="4">
        <v>2</v>
      </c>
      <c r="DV6" s="4">
        <v>2</v>
      </c>
      <c r="DW6" s="4">
        <v>0</v>
      </c>
      <c r="DX6" s="4">
        <v>0</v>
      </c>
      <c r="DY6" s="4">
        <v>2</v>
      </c>
      <c r="DZ6" s="4">
        <v>0</v>
      </c>
      <c r="EA6" s="4">
        <v>0</v>
      </c>
      <c r="EB6" s="4">
        <v>0</v>
      </c>
      <c r="EC6" s="4">
        <v>2</v>
      </c>
      <c r="ED6" s="4">
        <v>0</v>
      </c>
      <c r="EE6" s="4">
        <v>2</v>
      </c>
      <c r="EF6" s="4">
        <v>0</v>
      </c>
      <c r="EG6" s="4">
        <v>0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0</v>
      </c>
      <c r="EN6" s="4">
        <v>0</v>
      </c>
      <c r="EO6" s="4">
        <v>0</v>
      </c>
      <c r="EP6" s="4">
        <v>0</v>
      </c>
      <c r="EQ6" s="4">
        <v>0</v>
      </c>
      <c r="ER6" s="4">
        <v>0</v>
      </c>
      <c r="ES6" s="4">
        <v>0</v>
      </c>
      <c r="ET6" s="4">
        <v>0</v>
      </c>
      <c r="EU6" s="4">
        <v>0</v>
      </c>
      <c r="EV6" s="4">
        <v>0</v>
      </c>
      <c r="EW6" s="4">
        <v>0</v>
      </c>
      <c r="EX6" s="4">
        <v>11</v>
      </c>
      <c r="EY6" s="4">
        <v>0</v>
      </c>
      <c r="EZ6" s="4">
        <v>2</v>
      </c>
      <c r="FA6" s="4">
        <v>0</v>
      </c>
      <c r="FB6" s="4">
        <v>0</v>
      </c>
      <c r="FC6" s="4">
        <v>0</v>
      </c>
      <c r="FD6" s="4">
        <v>4</v>
      </c>
      <c r="FE6" s="4">
        <v>0</v>
      </c>
      <c r="FF6" s="4">
        <v>0</v>
      </c>
      <c r="FG6" s="4">
        <v>0</v>
      </c>
      <c r="FH6" s="4">
        <v>0</v>
      </c>
      <c r="FI6" s="4">
        <v>0</v>
      </c>
      <c r="FJ6" s="4">
        <v>2</v>
      </c>
      <c r="FK6" s="4">
        <v>0</v>
      </c>
      <c r="FL6" s="4">
        <v>6</v>
      </c>
      <c r="FM6" s="4">
        <v>0</v>
      </c>
      <c r="FN6" s="4">
        <v>4</v>
      </c>
      <c r="FO6" s="4">
        <v>0</v>
      </c>
      <c r="FP6" s="4">
        <v>0</v>
      </c>
      <c r="FQ6" s="4">
        <v>0</v>
      </c>
      <c r="FR6" s="4">
        <v>4</v>
      </c>
      <c r="FS6" s="4">
        <v>0</v>
      </c>
      <c r="FT6" s="4">
        <v>0</v>
      </c>
      <c r="FU6" s="4">
        <v>0</v>
      </c>
      <c r="FV6" s="4">
        <v>2</v>
      </c>
      <c r="FW6" s="4">
        <v>0</v>
      </c>
      <c r="FX6" s="4">
        <v>0</v>
      </c>
      <c r="FY6" s="4">
        <v>0</v>
      </c>
      <c r="FZ6" s="4">
        <v>0</v>
      </c>
      <c r="GA6" s="4">
        <v>2</v>
      </c>
      <c r="GB6" s="4">
        <v>2</v>
      </c>
      <c r="GC6" s="4">
        <v>0</v>
      </c>
      <c r="GD6" s="4">
        <v>0</v>
      </c>
      <c r="GE6" s="4">
        <v>0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2</v>
      </c>
      <c r="GS6" s="4">
        <v>0</v>
      </c>
      <c r="GT6" s="4">
        <v>2</v>
      </c>
      <c r="GU6" s="4">
        <v>0</v>
      </c>
      <c r="GV6" s="4">
        <v>2</v>
      </c>
      <c r="GW6" s="4">
        <v>1</v>
      </c>
      <c r="GX6" s="4">
        <v>2</v>
      </c>
      <c r="GY6" s="4">
        <v>0</v>
      </c>
      <c r="GZ6" s="4">
        <v>0</v>
      </c>
      <c r="HA6" s="4">
        <v>0</v>
      </c>
      <c r="HB6" s="4">
        <v>0</v>
      </c>
      <c r="HC6" s="4">
        <v>2</v>
      </c>
      <c r="HD6" s="4">
        <v>0</v>
      </c>
      <c r="HE6" s="4">
        <v>4</v>
      </c>
      <c r="HF6" s="4">
        <v>0</v>
      </c>
      <c r="HG6" s="4">
        <v>15</v>
      </c>
      <c r="HH6" s="4">
        <v>2</v>
      </c>
      <c r="HI6" s="4">
        <v>0</v>
      </c>
      <c r="HJ6" s="4">
        <v>0</v>
      </c>
      <c r="HK6" s="4">
        <v>0</v>
      </c>
      <c r="HL6" s="4">
        <v>0</v>
      </c>
      <c r="HM6" s="4">
        <v>2</v>
      </c>
      <c r="HN6" s="4">
        <v>4</v>
      </c>
      <c r="HO6" s="4">
        <v>0</v>
      </c>
      <c r="HP6" s="4">
        <v>6</v>
      </c>
      <c r="HQ6" s="4">
        <v>4</v>
      </c>
      <c r="HR6" s="4">
        <v>2</v>
      </c>
      <c r="HS6" s="4">
        <v>0</v>
      </c>
      <c r="HT6" s="4">
        <v>0</v>
      </c>
      <c r="HU6" s="4">
        <v>0</v>
      </c>
      <c r="HV6" s="4">
        <v>2</v>
      </c>
      <c r="HW6" s="4">
        <v>2</v>
      </c>
      <c r="HX6" s="4">
        <v>0</v>
      </c>
      <c r="HY6" s="4">
        <v>0</v>
      </c>
      <c r="HZ6" s="4">
        <v>8</v>
      </c>
      <c r="IA6" s="4">
        <v>1</v>
      </c>
      <c r="IB6" s="4">
        <v>2</v>
      </c>
      <c r="IC6" s="4">
        <v>7</v>
      </c>
      <c r="ID6" s="4">
        <v>6</v>
      </c>
      <c r="IE6" s="4">
        <v>0</v>
      </c>
      <c r="IF6" s="4">
        <v>0</v>
      </c>
      <c r="IG6" s="4">
        <v>6</v>
      </c>
      <c r="IH6" s="4">
        <v>0</v>
      </c>
      <c r="II6" s="4">
        <v>2</v>
      </c>
      <c r="IJ6" s="4">
        <v>3</v>
      </c>
      <c r="IK6" s="4">
        <v>0</v>
      </c>
      <c r="IL6" s="4">
        <v>2</v>
      </c>
      <c r="IM6" s="4">
        <v>0</v>
      </c>
      <c r="IN6" s="4">
        <v>6</v>
      </c>
      <c r="IO6" s="4">
        <v>0</v>
      </c>
      <c r="IP6" s="4">
        <v>0</v>
      </c>
      <c r="IQ6" s="4">
        <v>0</v>
      </c>
      <c r="IR6" s="4">
        <v>2</v>
      </c>
      <c r="IS6" s="4">
        <v>0</v>
      </c>
      <c r="IT6" s="4">
        <v>0</v>
      </c>
      <c r="IU6" s="4">
        <v>8</v>
      </c>
      <c r="IV6" s="4">
        <v>2</v>
      </c>
      <c r="IW6" s="4">
        <v>5</v>
      </c>
      <c r="IX6" s="4">
        <v>3</v>
      </c>
      <c r="IY6" s="4">
        <v>1</v>
      </c>
      <c r="IZ6" s="4">
        <v>0</v>
      </c>
      <c r="JA6" s="4">
        <v>0</v>
      </c>
      <c r="JB6" s="4">
        <v>2</v>
      </c>
      <c r="JC6" s="4">
        <v>0</v>
      </c>
      <c r="JD6" s="4">
        <v>0</v>
      </c>
      <c r="JE6" s="4">
        <v>1</v>
      </c>
      <c r="JF6" s="4">
        <v>2</v>
      </c>
      <c r="JG6" s="4">
        <v>2</v>
      </c>
      <c r="JH6" s="4">
        <v>0</v>
      </c>
      <c r="JI6" s="4">
        <v>0</v>
      </c>
      <c r="JJ6" s="4">
        <v>0</v>
      </c>
      <c r="JK6" s="4">
        <v>2</v>
      </c>
      <c r="JL6" s="4">
        <v>0</v>
      </c>
      <c r="JM6" s="4">
        <v>4</v>
      </c>
      <c r="JN6" s="4">
        <v>0</v>
      </c>
      <c r="JO6" s="4">
        <v>0</v>
      </c>
      <c r="JP6" s="4">
        <v>0</v>
      </c>
      <c r="JQ6" s="4">
        <v>0</v>
      </c>
      <c r="JR6" s="4">
        <v>0</v>
      </c>
      <c r="JS6" s="4">
        <v>0</v>
      </c>
      <c r="JT6" s="4">
        <v>2</v>
      </c>
      <c r="JU6" s="4">
        <v>0</v>
      </c>
      <c r="JV6" s="4">
        <v>0</v>
      </c>
      <c r="JW6" s="4">
        <v>6</v>
      </c>
      <c r="JX6" s="4">
        <v>0</v>
      </c>
      <c r="JY6" s="4">
        <v>0</v>
      </c>
      <c r="JZ6" s="4">
        <v>2</v>
      </c>
      <c r="KA6" s="4">
        <v>0</v>
      </c>
      <c r="KB6" s="4">
        <v>0</v>
      </c>
      <c r="KC6" s="4">
        <v>0</v>
      </c>
      <c r="KD6" s="4">
        <v>0</v>
      </c>
      <c r="KE6" s="4">
        <v>2</v>
      </c>
      <c r="KF6" s="4">
        <v>0</v>
      </c>
      <c r="KG6" s="4">
        <v>0</v>
      </c>
      <c r="KH6" s="4">
        <v>0</v>
      </c>
      <c r="KI6" s="4">
        <v>0</v>
      </c>
      <c r="KJ6" s="4">
        <v>0</v>
      </c>
      <c r="KK6" s="4">
        <v>4</v>
      </c>
      <c r="KL6" s="4">
        <v>0</v>
      </c>
      <c r="KM6" s="4">
        <v>0</v>
      </c>
      <c r="KN6" s="4">
        <v>0</v>
      </c>
      <c r="KO6" s="4">
        <v>0</v>
      </c>
      <c r="KP6" s="4">
        <v>0</v>
      </c>
      <c r="KQ6" s="4">
        <v>5</v>
      </c>
      <c r="KR6" s="4">
        <v>0</v>
      </c>
      <c r="KS6" s="4">
        <v>0</v>
      </c>
      <c r="KT6" s="4">
        <v>2</v>
      </c>
      <c r="KU6" s="4">
        <v>0</v>
      </c>
      <c r="KV6" s="4">
        <v>0</v>
      </c>
      <c r="KW6" s="4">
        <v>0</v>
      </c>
      <c r="KX6" s="4">
        <v>0</v>
      </c>
      <c r="KY6" s="4">
        <v>0</v>
      </c>
      <c r="KZ6" s="4">
        <v>3</v>
      </c>
      <c r="LA6" s="4">
        <v>2</v>
      </c>
      <c r="LB6" s="4">
        <v>3</v>
      </c>
      <c r="LC6" s="4">
        <v>0</v>
      </c>
      <c r="LD6" s="4">
        <v>0</v>
      </c>
      <c r="LE6" s="4">
        <v>0</v>
      </c>
      <c r="LF6" s="4">
        <v>0</v>
      </c>
      <c r="LG6" s="4">
        <v>0</v>
      </c>
      <c r="LH6" s="4">
        <v>4</v>
      </c>
      <c r="LI6" s="4">
        <v>0</v>
      </c>
      <c r="LJ6" s="4">
        <v>0</v>
      </c>
      <c r="LK6" s="4">
        <v>0</v>
      </c>
      <c r="LL6" s="4">
        <v>0</v>
      </c>
      <c r="LM6" s="4">
        <v>0</v>
      </c>
      <c r="LN6" s="4">
        <v>0</v>
      </c>
      <c r="LO6" s="4">
        <v>0</v>
      </c>
      <c r="LP6" s="4">
        <v>0</v>
      </c>
      <c r="LQ6" s="4">
        <v>0</v>
      </c>
      <c r="LR6" s="4">
        <v>0</v>
      </c>
      <c r="LS6" s="4">
        <v>2</v>
      </c>
      <c r="LT6" s="4">
        <v>0</v>
      </c>
      <c r="LU6" s="4">
        <v>0</v>
      </c>
      <c r="LV6" s="4">
        <v>0</v>
      </c>
      <c r="LW6" s="4">
        <v>0</v>
      </c>
      <c r="LX6" s="4">
        <v>0</v>
      </c>
      <c r="LY6" s="4">
        <v>0</v>
      </c>
      <c r="LZ6" s="4">
        <v>0</v>
      </c>
      <c r="MA6" s="4">
        <v>0</v>
      </c>
      <c r="MB6" s="4">
        <v>0</v>
      </c>
      <c r="MC6" s="4">
        <v>0</v>
      </c>
      <c r="MD6" s="4">
        <v>0</v>
      </c>
      <c r="ME6" s="4">
        <v>18</v>
      </c>
      <c r="MF6" s="4">
        <v>2</v>
      </c>
      <c r="MG6" s="4">
        <v>0</v>
      </c>
      <c r="MH6" s="4">
        <v>1</v>
      </c>
      <c r="MI6" s="4">
        <v>0</v>
      </c>
      <c r="MJ6" s="4">
        <v>2</v>
      </c>
      <c r="MK6" s="4">
        <v>2</v>
      </c>
      <c r="ML6" s="4">
        <v>0</v>
      </c>
      <c r="MM6" s="4">
        <v>0</v>
      </c>
      <c r="MN6" s="4">
        <v>0</v>
      </c>
      <c r="MO6" s="4">
        <v>0</v>
      </c>
      <c r="MP6" s="4">
        <v>2</v>
      </c>
      <c r="MQ6" s="4">
        <v>0</v>
      </c>
      <c r="MR6" s="4">
        <v>2</v>
      </c>
      <c r="MS6" s="4">
        <v>0</v>
      </c>
      <c r="MT6" s="4">
        <v>0</v>
      </c>
      <c r="MU6" s="4">
        <v>0</v>
      </c>
      <c r="MV6" s="4">
        <v>8</v>
      </c>
      <c r="MW6" s="4">
        <v>0</v>
      </c>
      <c r="MX6" s="4">
        <v>0</v>
      </c>
      <c r="MY6" s="4">
        <v>2</v>
      </c>
      <c r="MZ6" s="4">
        <v>0</v>
      </c>
      <c r="NA6" s="4">
        <v>8</v>
      </c>
      <c r="NB6" s="4">
        <v>0</v>
      </c>
      <c r="NC6" s="4">
        <v>0</v>
      </c>
      <c r="ND6" s="4">
        <v>0</v>
      </c>
      <c r="NE6" s="4">
        <v>5</v>
      </c>
      <c r="NF6" s="4">
        <v>2</v>
      </c>
      <c r="NG6" s="4">
        <v>0</v>
      </c>
      <c r="NH6" s="4">
        <v>0</v>
      </c>
      <c r="NJ6" s="4">
        <f>SUM(B6:NH6)</f>
        <v>471</v>
      </c>
      <c r="NK6" s="4">
        <f>SUM(B6:NC6)</f>
        <v>464</v>
      </c>
      <c r="NL6" s="45"/>
    </row>
    <row r="7" spans="1:377" x14ac:dyDescent="0.3">
      <c r="A7" s="4" t="s">
        <v>332</v>
      </c>
      <c r="B7" s="4">
        <f t="shared" ref="B7:BM7" si="376">IF(B11&gt;B4,B11-B4,0)</f>
        <v>0</v>
      </c>
      <c r="C7" s="4">
        <f t="shared" si="376"/>
        <v>45</v>
      </c>
      <c r="D7" s="4">
        <f t="shared" si="376"/>
        <v>11</v>
      </c>
      <c r="E7" s="4">
        <f t="shared" si="376"/>
        <v>0</v>
      </c>
      <c r="F7" s="4">
        <f t="shared" si="376"/>
        <v>0</v>
      </c>
      <c r="G7" s="4">
        <f t="shared" si="376"/>
        <v>0</v>
      </c>
      <c r="H7" s="4">
        <f t="shared" si="376"/>
        <v>0</v>
      </c>
      <c r="I7" s="4">
        <f t="shared" si="376"/>
        <v>0</v>
      </c>
      <c r="J7" s="4">
        <f t="shared" si="376"/>
        <v>0</v>
      </c>
      <c r="K7" s="4">
        <f t="shared" si="376"/>
        <v>0</v>
      </c>
      <c r="L7" s="4">
        <f t="shared" si="376"/>
        <v>0</v>
      </c>
      <c r="M7" s="4">
        <f t="shared" si="376"/>
        <v>0</v>
      </c>
      <c r="N7" s="4">
        <f t="shared" si="376"/>
        <v>0</v>
      </c>
      <c r="O7" s="4">
        <f t="shared" si="376"/>
        <v>0</v>
      </c>
      <c r="P7" s="4">
        <f t="shared" si="376"/>
        <v>0</v>
      </c>
      <c r="Q7" s="4">
        <f t="shared" si="376"/>
        <v>0</v>
      </c>
      <c r="R7" s="4">
        <f t="shared" si="376"/>
        <v>0</v>
      </c>
      <c r="S7" s="4">
        <f t="shared" si="376"/>
        <v>0</v>
      </c>
      <c r="T7" s="4">
        <f t="shared" si="376"/>
        <v>0</v>
      </c>
      <c r="U7" s="4">
        <f t="shared" si="376"/>
        <v>0</v>
      </c>
      <c r="V7" s="4">
        <f t="shared" si="376"/>
        <v>0</v>
      </c>
      <c r="W7" s="4">
        <f t="shared" si="376"/>
        <v>0</v>
      </c>
      <c r="X7" s="4">
        <f t="shared" si="376"/>
        <v>0</v>
      </c>
      <c r="Y7" s="4">
        <f t="shared" si="376"/>
        <v>0</v>
      </c>
      <c r="Z7" s="4">
        <f t="shared" si="376"/>
        <v>0</v>
      </c>
      <c r="AA7" s="4">
        <f t="shared" si="376"/>
        <v>7</v>
      </c>
      <c r="AB7" s="4">
        <f t="shared" si="376"/>
        <v>0</v>
      </c>
      <c r="AC7" s="4">
        <f t="shared" si="376"/>
        <v>0</v>
      </c>
      <c r="AD7" s="4">
        <f t="shared" si="376"/>
        <v>0</v>
      </c>
      <c r="AE7" s="4">
        <f t="shared" si="376"/>
        <v>0</v>
      </c>
      <c r="AF7" s="4">
        <f t="shared" si="376"/>
        <v>0</v>
      </c>
      <c r="AG7" s="4">
        <f t="shared" si="376"/>
        <v>0</v>
      </c>
      <c r="AH7" s="4">
        <f t="shared" si="376"/>
        <v>0</v>
      </c>
      <c r="AI7" s="4">
        <f t="shared" si="376"/>
        <v>0</v>
      </c>
      <c r="AJ7" s="4">
        <f t="shared" si="376"/>
        <v>0</v>
      </c>
      <c r="AK7" s="4">
        <f t="shared" si="376"/>
        <v>0</v>
      </c>
      <c r="AL7" s="4">
        <f t="shared" si="376"/>
        <v>0</v>
      </c>
      <c r="AM7" s="4">
        <f t="shared" si="376"/>
        <v>0</v>
      </c>
      <c r="AN7" s="4">
        <f t="shared" si="376"/>
        <v>0</v>
      </c>
      <c r="AO7" s="4">
        <f t="shared" si="376"/>
        <v>0</v>
      </c>
      <c r="AP7" s="4">
        <f t="shared" si="376"/>
        <v>0</v>
      </c>
      <c r="AQ7" s="4">
        <f t="shared" si="376"/>
        <v>0</v>
      </c>
      <c r="AR7" s="4">
        <f t="shared" si="376"/>
        <v>0</v>
      </c>
      <c r="AS7" s="4">
        <f t="shared" si="376"/>
        <v>0</v>
      </c>
      <c r="AT7" s="4">
        <f t="shared" si="376"/>
        <v>17</v>
      </c>
      <c r="AU7" s="4">
        <f t="shared" si="376"/>
        <v>0</v>
      </c>
      <c r="AV7" s="4">
        <f t="shared" si="376"/>
        <v>0</v>
      </c>
      <c r="AW7" s="4">
        <f t="shared" si="376"/>
        <v>0</v>
      </c>
      <c r="AX7" s="4">
        <f t="shared" si="376"/>
        <v>0</v>
      </c>
      <c r="AY7" s="4">
        <f t="shared" si="376"/>
        <v>10</v>
      </c>
      <c r="AZ7" s="4">
        <f t="shared" si="376"/>
        <v>0</v>
      </c>
      <c r="BA7" s="4">
        <f t="shared" si="376"/>
        <v>0</v>
      </c>
      <c r="BB7" s="4">
        <f t="shared" si="376"/>
        <v>0</v>
      </c>
      <c r="BC7" s="4">
        <f t="shared" si="376"/>
        <v>0</v>
      </c>
      <c r="BD7" s="4">
        <f t="shared" si="376"/>
        <v>0</v>
      </c>
      <c r="BE7" s="4">
        <f t="shared" si="376"/>
        <v>0</v>
      </c>
      <c r="BF7" s="4">
        <f t="shared" si="376"/>
        <v>0</v>
      </c>
      <c r="BG7" s="4">
        <f t="shared" si="376"/>
        <v>0</v>
      </c>
      <c r="BH7" s="4">
        <f t="shared" si="376"/>
        <v>0</v>
      </c>
      <c r="BI7" s="4">
        <f t="shared" si="376"/>
        <v>4</v>
      </c>
      <c r="BJ7" s="4">
        <f t="shared" si="376"/>
        <v>0</v>
      </c>
      <c r="BK7" s="4">
        <f t="shared" si="376"/>
        <v>0</v>
      </c>
      <c r="BL7" s="4">
        <f t="shared" si="376"/>
        <v>0</v>
      </c>
      <c r="BM7" s="4">
        <f t="shared" si="376"/>
        <v>0</v>
      </c>
      <c r="BN7" s="4">
        <f t="shared" ref="BN7:DY7" si="377">IF(BN11&gt;BN4,BN11-BN4,0)</f>
        <v>0</v>
      </c>
      <c r="BO7" s="4">
        <f t="shared" si="377"/>
        <v>30</v>
      </c>
      <c r="BP7" s="4">
        <f t="shared" si="377"/>
        <v>0</v>
      </c>
      <c r="BQ7" s="4">
        <f t="shared" si="377"/>
        <v>0</v>
      </c>
      <c r="BR7" s="4">
        <f t="shared" si="377"/>
        <v>0</v>
      </c>
      <c r="BS7" s="4">
        <f t="shared" si="377"/>
        <v>0</v>
      </c>
      <c r="BT7" s="4">
        <f t="shared" si="377"/>
        <v>0</v>
      </c>
      <c r="BU7" s="4">
        <f t="shared" si="377"/>
        <v>0</v>
      </c>
      <c r="BV7" s="4">
        <f t="shared" si="377"/>
        <v>0</v>
      </c>
      <c r="BW7" s="4">
        <f t="shared" si="377"/>
        <v>0</v>
      </c>
      <c r="BX7" s="4">
        <f t="shared" si="377"/>
        <v>0</v>
      </c>
      <c r="BY7" s="4">
        <f t="shared" si="377"/>
        <v>16</v>
      </c>
      <c r="BZ7" s="4">
        <f t="shared" si="377"/>
        <v>0</v>
      </c>
      <c r="CA7" s="4">
        <f t="shared" si="377"/>
        <v>0</v>
      </c>
      <c r="CB7" s="4">
        <f t="shared" si="377"/>
        <v>0</v>
      </c>
      <c r="CC7" s="4">
        <f t="shared" si="377"/>
        <v>0</v>
      </c>
      <c r="CD7" s="4">
        <f t="shared" si="377"/>
        <v>0</v>
      </c>
      <c r="CE7" s="4">
        <f t="shared" si="377"/>
        <v>0</v>
      </c>
      <c r="CF7" s="4">
        <f t="shared" si="377"/>
        <v>0</v>
      </c>
      <c r="CG7" s="4">
        <f t="shared" si="377"/>
        <v>0</v>
      </c>
      <c r="CH7" s="4">
        <f t="shared" si="377"/>
        <v>0</v>
      </c>
      <c r="CI7" s="4">
        <f t="shared" si="377"/>
        <v>0</v>
      </c>
      <c r="CJ7" s="4">
        <f t="shared" si="377"/>
        <v>52</v>
      </c>
      <c r="CK7" s="4">
        <f t="shared" si="377"/>
        <v>0</v>
      </c>
      <c r="CL7" s="4">
        <f t="shared" si="377"/>
        <v>0</v>
      </c>
      <c r="CM7" s="4">
        <f t="shared" si="377"/>
        <v>0</v>
      </c>
      <c r="CN7" s="4">
        <f t="shared" si="377"/>
        <v>3</v>
      </c>
      <c r="CO7" s="4">
        <f t="shared" si="377"/>
        <v>0</v>
      </c>
      <c r="CP7" s="4">
        <f t="shared" si="377"/>
        <v>0</v>
      </c>
      <c r="CQ7" s="4">
        <f t="shared" si="377"/>
        <v>14</v>
      </c>
      <c r="CR7" s="4">
        <f t="shared" si="377"/>
        <v>0</v>
      </c>
      <c r="CS7" s="4">
        <f t="shared" si="377"/>
        <v>0</v>
      </c>
      <c r="CT7" s="4">
        <f t="shared" si="377"/>
        <v>0</v>
      </c>
      <c r="CU7" s="4">
        <f t="shared" si="377"/>
        <v>0</v>
      </c>
      <c r="CV7" s="4">
        <f t="shared" si="377"/>
        <v>0</v>
      </c>
      <c r="CW7" s="4">
        <f t="shared" si="377"/>
        <v>0</v>
      </c>
      <c r="CX7" s="4">
        <f t="shared" si="377"/>
        <v>21</v>
      </c>
      <c r="CY7" s="4">
        <f t="shared" si="377"/>
        <v>0</v>
      </c>
      <c r="CZ7" s="4">
        <f t="shared" si="377"/>
        <v>0</v>
      </c>
      <c r="DA7" s="4">
        <f t="shared" si="377"/>
        <v>0</v>
      </c>
      <c r="DB7" s="4">
        <f t="shared" si="377"/>
        <v>0</v>
      </c>
      <c r="DC7" s="4">
        <f t="shared" si="377"/>
        <v>0</v>
      </c>
      <c r="DD7" s="4">
        <f t="shared" si="377"/>
        <v>0</v>
      </c>
      <c r="DE7" s="4">
        <f t="shared" si="377"/>
        <v>0</v>
      </c>
      <c r="DF7" s="4">
        <f t="shared" si="377"/>
        <v>0</v>
      </c>
      <c r="DG7" s="4">
        <f t="shared" si="377"/>
        <v>0</v>
      </c>
      <c r="DH7" s="4">
        <f t="shared" si="377"/>
        <v>0</v>
      </c>
      <c r="DI7" s="4">
        <f t="shared" si="377"/>
        <v>0</v>
      </c>
      <c r="DJ7" s="4">
        <f t="shared" si="377"/>
        <v>0</v>
      </c>
      <c r="DK7" s="4">
        <f t="shared" si="377"/>
        <v>0</v>
      </c>
      <c r="DL7" s="4">
        <f t="shared" si="377"/>
        <v>0</v>
      </c>
      <c r="DM7" s="4">
        <f t="shared" si="377"/>
        <v>0</v>
      </c>
      <c r="DN7" s="4">
        <f t="shared" si="377"/>
        <v>0</v>
      </c>
      <c r="DO7" s="4">
        <f t="shared" si="377"/>
        <v>0</v>
      </c>
      <c r="DP7" s="4">
        <f t="shared" si="377"/>
        <v>0</v>
      </c>
      <c r="DQ7" s="4">
        <f t="shared" si="377"/>
        <v>0</v>
      </c>
      <c r="DR7" s="4">
        <f t="shared" si="377"/>
        <v>0</v>
      </c>
      <c r="DS7" s="4">
        <f t="shared" si="377"/>
        <v>0</v>
      </c>
      <c r="DT7" s="4">
        <f t="shared" si="377"/>
        <v>0</v>
      </c>
      <c r="DU7" s="4">
        <f t="shared" si="377"/>
        <v>0</v>
      </c>
      <c r="DV7" s="4">
        <f t="shared" si="377"/>
        <v>0</v>
      </c>
      <c r="DW7" s="4">
        <f t="shared" si="377"/>
        <v>0</v>
      </c>
      <c r="DX7" s="4">
        <f t="shared" si="377"/>
        <v>0</v>
      </c>
      <c r="DY7" s="4">
        <f t="shared" si="377"/>
        <v>0</v>
      </c>
      <c r="DZ7" s="4">
        <f t="shared" ref="DZ7:GK7" si="378">IF(DZ11&gt;DZ4,DZ11-DZ4,0)</f>
        <v>0</v>
      </c>
      <c r="EA7" s="4">
        <f t="shared" si="378"/>
        <v>0</v>
      </c>
      <c r="EB7" s="4">
        <f t="shared" si="378"/>
        <v>0</v>
      </c>
      <c r="EC7" s="4">
        <f t="shared" si="378"/>
        <v>0</v>
      </c>
      <c r="ED7" s="4">
        <f t="shared" si="378"/>
        <v>0</v>
      </c>
      <c r="EE7" s="4">
        <f t="shared" si="378"/>
        <v>0</v>
      </c>
      <c r="EF7" s="4">
        <f t="shared" si="378"/>
        <v>0</v>
      </c>
      <c r="EG7" s="4">
        <f t="shared" si="378"/>
        <v>0</v>
      </c>
      <c r="EH7" s="4">
        <f t="shared" si="378"/>
        <v>0</v>
      </c>
      <c r="EI7" s="4">
        <f t="shared" si="378"/>
        <v>0</v>
      </c>
      <c r="EJ7" s="4">
        <f t="shared" si="378"/>
        <v>0</v>
      </c>
      <c r="EK7" s="4">
        <f t="shared" si="378"/>
        <v>0</v>
      </c>
      <c r="EL7" s="4">
        <f t="shared" si="378"/>
        <v>0</v>
      </c>
      <c r="EM7" s="4">
        <f t="shared" si="378"/>
        <v>0</v>
      </c>
      <c r="EN7" s="4">
        <f t="shared" si="378"/>
        <v>0</v>
      </c>
      <c r="EO7" s="4">
        <f t="shared" si="378"/>
        <v>0</v>
      </c>
      <c r="EP7" s="4">
        <f t="shared" si="378"/>
        <v>0</v>
      </c>
      <c r="EQ7" s="4">
        <f t="shared" si="378"/>
        <v>0</v>
      </c>
      <c r="ER7" s="4">
        <f t="shared" si="378"/>
        <v>0</v>
      </c>
      <c r="ES7" s="4">
        <f t="shared" si="378"/>
        <v>0</v>
      </c>
      <c r="ET7" s="4">
        <f t="shared" si="378"/>
        <v>0</v>
      </c>
      <c r="EU7" s="4">
        <f t="shared" si="378"/>
        <v>0</v>
      </c>
      <c r="EV7" s="4">
        <f t="shared" si="378"/>
        <v>0</v>
      </c>
      <c r="EW7" s="4">
        <f t="shared" si="378"/>
        <v>0</v>
      </c>
      <c r="EX7" s="4">
        <f t="shared" si="378"/>
        <v>0</v>
      </c>
      <c r="EY7" s="4">
        <f t="shared" si="378"/>
        <v>36</v>
      </c>
      <c r="EZ7" s="4">
        <f t="shared" si="378"/>
        <v>0</v>
      </c>
      <c r="FA7" s="4">
        <f t="shared" si="378"/>
        <v>0</v>
      </c>
      <c r="FB7" s="4">
        <f t="shared" si="378"/>
        <v>0</v>
      </c>
      <c r="FC7" s="4">
        <f t="shared" si="378"/>
        <v>0</v>
      </c>
      <c r="FD7" s="4">
        <f t="shared" si="378"/>
        <v>0</v>
      </c>
      <c r="FE7" s="4">
        <f t="shared" si="378"/>
        <v>0</v>
      </c>
      <c r="FF7" s="4">
        <f t="shared" si="378"/>
        <v>0</v>
      </c>
      <c r="FG7" s="4">
        <f t="shared" si="378"/>
        <v>0</v>
      </c>
      <c r="FH7" s="4">
        <f t="shared" si="378"/>
        <v>0</v>
      </c>
      <c r="FI7" s="4">
        <f t="shared" si="378"/>
        <v>0</v>
      </c>
      <c r="FJ7" s="4">
        <f t="shared" si="378"/>
        <v>0</v>
      </c>
      <c r="FK7" s="4">
        <f t="shared" si="378"/>
        <v>0</v>
      </c>
      <c r="FL7" s="4">
        <f t="shared" si="378"/>
        <v>0</v>
      </c>
      <c r="FM7" s="4">
        <f t="shared" si="378"/>
        <v>0</v>
      </c>
      <c r="FN7" s="4">
        <f t="shared" si="378"/>
        <v>0</v>
      </c>
      <c r="FO7" s="4">
        <f t="shared" si="378"/>
        <v>0</v>
      </c>
      <c r="FP7" s="4">
        <f t="shared" si="378"/>
        <v>0</v>
      </c>
      <c r="FQ7" s="4">
        <f t="shared" si="378"/>
        <v>0</v>
      </c>
      <c r="FR7" s="4">
        <f t="shared" si="378"/>
        <v>0</v>
      </c>
      <c r="FS7" s="4">
        <f t="shared" si="378"/>
        <v>0</v>
      </c>
      <c r="FT7" s="4">
        <f t="shared" si="378"/>
        <v>0</v>
      </c>
      <c r="FU7" s="4">
        <f t="shared" si="378"/>
        <v>0</v>
      </c>
      <c r="FV7" s="4">
        <f t="shared" si="378"/>
        <v>0</v>
      </c>
      <c r="FW7" s="4">
        <f t="shared" si="378"/>
        <v>0</v>
      </c>
      <c r="FX7" s="4">
        <f t="shared" si="378"/>
        <v>0</v>
      </c>
      <c r="FY7" s="4">
        <f t="shared" si="378"/>
        <v>0</v>
      </c>
      <c r="FZ7" s="4">
        <f t="shared" si="378"/>
        <v>0</v>
      </c>
      <c r="GA7" s="4">
        <f t="shared" si="378"/>
        <v>0</v>
      </c>
      <c r="GB7" s="4">
        <f t="shared" si="378"/>
        <v>0</v>
      </c>
      <c r="GC7" s="4">
        <f t="shared" si="378"/>
        <v>0</v>
      </c>
      <c r="GD7" s="4">
        <f t="shared" si="378"/>
        <v>0</v>
      </c>
      <c r="GE7" s="4">
        <f t="shared" si="378"/>
        <v>0</v>
      </c>
      <c r="GF7" s="4">
        <f t="shared" si="378"/>
        <v>0</v>
      </c>
      <c r="GG7" s="4">
        <f t="shared" si="378"/>
        <v>0</v>
      </c>
      <c r="GH7" s="4">
        <f t="shared" si="378"/>
        <v>0</v>
      </c>
      <c r="GI7" s="4">
        <f t="shared" si="378"/>
        <v>0</v>
      </c>
      <c r="GJ7" s="4">
        <f t="shared" si="378"/>
        <v>0</v>
      </c>
      <c r="GK7" s="4">
        <f t="shared" si="378"/>
        <v>0</v>
      </c>
      <c r="GL7" s="4">
        <f t="shared" ref="GL7:IW7" si="379">IF(GL11&gt;GL4,GL11-GL4,0)</f>
        <v>0</v>
      </c>
      <c r="GM7" s="4">
        <f t="shared" si="379"/>
        <v>0</v>
      </c>
      <c r="GN7" s="4">
        <f t="shared" si="379"/>
        <v>0</v>
      </c>
      <c r="GO7" s="4">
        <f t="shared" si="379"/>
        <v>0</v>
      </c>
      <c r="GP7" s="4">
        <f t="shared" si="379"/>
        <v>0</v>
      </c>
      <c r="GQ7" s="4">
        <f t="shared" si="379"/>
        <v>0</v>
      </c>
      <c r="GR7" s="4">
        <f t="shared" si="379"/>
        <v>0</v>
      </c>
      <c r="GS7" s="4">
        <f t="shared" si="379"/>
        <v>0</v>
      </c>
      <c r="GT7" s="4">
        <f t="shared" si="379"/>
        <v>0</v>
      </c>
      <c r="GU7" s="4">
        <f t="shared" si="379"/>
        <v>0</v>
      </c>
      <c r="GV7" s="4">
        <f t="shared" si="379"/>
        <v>0</v>
      </c>
      <c r="GW7" s="4">
        <f t="shared" si="379"/>
        <v>0</v>
      </c>
      <c r="GX7" s="4">
        <f t="shared" si="379"/>
        <v>0</v>
      </c>
      <c r="GY7" s="4">
        <f t="shared" si="379"/>
        <v>0</v>
      </c>
      <c r="GZ7" s="4">
        <f t="shared" si="379"/>
        <v>1</v>
      </c>
      <c r="HA7" s="4">
        <f t="shared" si="379"/>
        <v>0</v>
      </c>
      <c r="HB7" s="4">
        <f t="shared" si="379"/>
        <v>0</v>
      </c>
      <c r="HC7" s="4">
        <f t="shared" si="379"/>
        <v>0</v>
      </c>
      <c r="HD7" s="4">
        <f t="shared" si="379"/>
        <v>2</v>
      </c>
      <c r="HE7" s="4">
        <f t="shared" si="379"/>
        <v>0</v>
      </c>
      <c r="HF7" s="4">
        <f t="shared" si="379"/>
        <v>12</v>
      </c>
      <c r="HG7" s="4">
        <f t="shared" si="379"/>
        <v>0</v>
      </c>
      <c r="HH7" s="4">
        <f t="shared" si="379"/>
        <v>60</v>
      </c>
      <c r="HI7" s="4">
        <f t="shared" si="379"/>
        <v>0</v>
      </c>
      <c r="HJ7" s="4">
        <f t="shared" si="379"/>
        <v>0</v>
      </c>
      <c r="HK7" s="4">
        <f t="shared" si="379"/>
        <v>0</v>
      </c>
      <c r="HL7" s="4">
        <f t="shared" si="379"/>
        <v>0</v>
      </c>
      <c r="HM7" s="4">
        <f t="shared" si="379"/>
        <v>0</v>
      </c>
      <c r="HN7" s="4">
        <f t="shared" si="379"/>
        <v>0</v>
      </c>
      <c r="HO7" s="4">
        <f t="shared" si="379"/>
        <v>0</v>
      </c>
      <c r="HP7" s="4">
        <f t="shared" si="379"/>
        <v>0</v>
      </c>
      <c r="HQ7" s="4">
        <f t="shared" si="379"/>
        <v>0</v>
      </c>
      <c r="HR7" s="4">
        <f t="shared" si="379"/>
        <v>0</v>
      </c>
      <c r="HS7" s="4">
        <f t="shared" si="379"/>
        <v>0</v>
      </c>
      <c r="HT7" s="4">
        <f t="shared" si="379"/>
        <v>0</v>
      </c>
      <c r="HU7" s="4">
        <f t="shared" si="379"/>
        <v>0</v>
      </c>
      <c r="HV7" s="4">
        <f t="shared" si="379"/>
        <v>0</v>
      </c>
      <c r="HW7" s="4">
        <f t="shared" si="379"/>
        <v>0</v>
      </c>
      <c r="HX7" s="4">
        <f t="shared" si="379"/>
        <v>0</v>
      </c>
      <c r="HY7" s="4">
        <f t="shared" si="379"/>
        <v>0</v>
      </c>
      <c r="HZ7" s="4">
        <f t="shared" si="379"/>
        <v>0</v>
      </c>
      <c r="IA7" s="4">
        <f t="shared" si="379"/>
        <v>3</v>
      </c>
      <c r="IB7" s="4">
        <f t="shared" si="379"/>
        <v>0</v>
      </c>
      <c r="IC7" s="4">
        <f t="shared" si="379"/>
        <v>0</v>
      </c>
      <c r="ID7" s="4">
        <f t="shared" si="379"/>
        <v>2</v>
      </c>
      <c r="IE7" s="4">
        <f t="shared" si="379"/>
        <v>0</v>
      </c>
      <c r="IF7" s="4">
        <f t="shared" si="379"/>
        <v>6</v>
      </c>
      <c r="IG7" s="4">
        <f t="shared" si="379"/>
        <v>0</v>
      </c>
      <c r="IH7" s="4">
        <f t="shared" si="379"/>
        <v>6</v>
      </c>
      <c r="II7" s="4">
        <f t="shared" si="379"/>
        <v>0</v>
      </c>
      <c r="IJ7" s="4">
        <f t="shared" si="379"/>
        <v>0</v>
      </c>
      <c r="IK7" s="4">
        <f t="shared" si="379"/>
        <v>0</v>
      </c>
      <c r="IL7" s="4">
        <f t="shared" si="379"/>
        <v>0</v>
      </c>
      <c r="IM7" s="4">
        <f t="shared" si="379"/>
        <v>0</v>
      </c>
      <c r="IN7" s="4">
        <f t="shared" si="379"/>
        <v>0</v>
      </c>
      <c r="IO7" s="4">
        <f t="shared" si="379"/>
        <v>13</v>
      </c>
      <c r="IP7" s="4">
        <f t="shared" si="379"/>
        <v>0</v>
      </c>
      <c r="IQ7" s="4">
        <f t="shared" si="379"/>
        <v>0</v>
      </c>
      <c r="IR7" s="4">
        <f t="shared" si="379"/>
        <v>0</v>
      </c>
      <c r="IS7" s="4">
        <f t="shared" si="379"/>
        <v>0</v>
      </c>
      <c r="IT7" s="4">
        <f t="shared" si="379"/>
        <v>0</v>
      </c>
      <c r="IU7" s="4">
        <f t="shared" si="379"/>
        <v>0</v>
      </c>
      <c r="IV7" s="4">
        <f t="shared" si="379"/>
        <v>18</v>
      </c>
      <c r="IW7" s="4">
        <f t="shared" si="379"/>
        <v>0</v>
      </c>
      <c r="IX7" s="4">
        <f t="shared" ref="IX7:LI7" si="380">IF(IX11&gt;IX4,IX11-IX4,0)</f>
        <v>0</v>
      </c>
      <c r="IY7" s="4">
        <f t="shared" si="380"/>
        <v>0</v>
      </c>
      <c r="IZ7" s="4">
        <f t="shared" si="380"/>
        <v>0</v>
      </c>
      <c r="JA7" s="4">
        <f t="shared" si="380"/>
        <v>0</v>
      </c>
      <c r="JB7" s="4">
        <f t="shared" si="380"/>
        <v>0</v>
      </c>
      <c r="JC7" s="4">
        <f t="shared" si="380"/>
        <v>0</v>
      </c>
      <c r="JD7" s="4">
        <f t="shared" si="380"/>
        <v>0</v>
      </c>
      <c r="JE7" s="4">
        <f t="shared" si="380"/>
        <v>0</v>
      </c>
      <c r="JF7" s="4">
        <f t="shared" si="380"/>
        <v>0</v>
      </c>
      <c r="JG7" s="4">
        <f t="shared" si="380"/>
        <v>0</v>
      </c>
      <c r="JH7" s="4">
        <f t="shared" si="380"/>
        <v>0</v>
      </c>
      <c r="JI7" s="4">
        <f t="shared" si="380"/>
        <v>0</v>
      </c>
      <c r="JJ7" s="4">
        <f t="shared" si="380"/>
        <v>0</v>
      </c>
      <c r="JK7" s="4">
        <f t="shared" si="380"/>
        <v>0</v>
      </c>
      <c r="JL7" s="4">
        <f t="shared" si="380"/>
        <v>0</v>
      </c>
      <c r="JM7" s="4">
        <f t="shared" si="380"/>
        <v>0</v>
      </c>
      <c r="JN7" s="4">
        <f t="shared" si="380"/>
        <v>8</v>
      </c>
      <c r="JO7" s="4">
        <f t="shared" si="380"/>
        <v>0</v>
      </c>
      <c r="JP7" s="4">
        <f t="shared" si="380"/>
        <v>0</v>
      </c>
      <c r="JQ7" s="4">
        <f t="shared" si="380"/>
        <v>0</v>
      </c>
      <c r="JR7" s="4">
        <f t="shared" si="380"/>
        <v>0</v>
      </c>
      <c r="JS7" s="4">
        <f t="shared" si="380"/>
        <v>0</v>
      </c>
      <c r="JT7" s="4">
        <f t="shared" si="380"/>
        <v>0</v>
      </c>
      <c r="JU7" s="4">
        <f t="shared" si="380"/>
        <v>0</v>
      </c>
      <c r="JV7" s="4">
        <f t="shared" si="380"/>
        <v>0</v>
      </c>
      <c r="JW7" s="4">
        <f t="shared" si="380"/>
        <v>0</v>
      </c>
      <c r="JX7" s="4">
        <f t="shared" si="380"/>
        <v>16</v>
      </c>
      <c r="JY7" s="4">
        <f t="shared" si="380"/>
        <v>0</v>
      </c>
      <c r="JZ7" s="4">
        <f t="shared" si="380"/>
        <v>0</v>
      </c>
      <c r="KA7" s="4">
        <f t="shared" si="380"/>
        <v>0</v>
      </c>
      <c r="KB7" s="4">
        <f t="shared" si="380"/>
        <v>0</v>
      </c>
      <c r="KC7" s="4">
        <f t="shared" si="380"/>
        <v>0</v>
      </c>
      <c r="KD7" s="4">
        <f t="shared" si="380"/>
        <v>0</v>
      </c>
      <c r="KE7" s="4">
        <f t="shared" si="380"/>
        <v>0</v>
      </c>
      <c r="KF7" s="4">
        <f t="shared" si="380"/>
        <v>0</v>
      </c>
      <c r="KG7" s="4">
        <f t="shared" si="380"/>
        <v>0</v>
      </c>
      <c r="KH7" s="4">
        <f t="shared" si="380"/>
        <v>0</v>
      </c>
      <c r="KI7" s="4">
        <f t="shared" si="380"/>
        <v>0</v>
      </c>
      <c r="KJ7" s="4">
        <f t="shared" si="380"/>
        <v>0</v>
      </c>
      <c r="KK7" s="4">
        <f t="shared" si="380"/>
        <v>0</v>
      </c>
      <c r="KL7" s="4">
        <f t="shared" si="380"/>
        <v>0</v>
      </c>
      <c r="KM7" s="4">
        <f t="shared" si="380"/>
        <v>0</v>
      </c>
      <c r="KN7" s="4">
        <f t="shared" si="380"/>
        <v>0</v>
      </c>
      <c r="KO7" s="4">
        <f t="shared" si="380"/>
        <v>0</v>
      </c>
      <c r="KP7" s="4">
        <f t="shared" si="380"/>
        <v>0</v>
      </c>
      <c r="KQ7" s="4">
        <f t="shared" si="380"/>
        <v>0</v>
      </c>
      <c r="KR7" s="4">
        <f t="shared" si="380"/>
        <v>9</v>
      </c>
      <c r="KS7" s="4">
        <f t="shared" si="380"/>
        <v>0</v>
      </c>
      <c r="KT7" s="4">
        <f t="shared" si="380"/>
        <v>0</v>
      </c>
      <c r="KU7" s="4">
        <f t="shared" si="380"/>
        <v>0</v>
      </c>
      <c r="KV7" s="4">
        <f t="shared" si="380"/>
        <v>0</v>
      </c>
      <c r="KW7" s="4">
        <f t="shared" si="380"/>
        <v>0</v>
      </c>
      <c r="KX7" s="4">
        <f t="shared" si="380"/>
        <v>0</v>
      </c>
      <c r="KY7" s="4">
        <f t="shared" si="380"/>
        <v>0</v>
      </c>
      <c r="KZ7" s="4">
        <f t="shared" si="380"/>
        <v>0</v>
      </c>
      <c r="LA7" s="4">
        <f t="shared" si="380"/>
        <v>0</v>
      </c>
      <c r="LB7" s="4">
        <f t="shared" si="380"/>
        <v>0</v>
      </c>
      <c r="LC7" s="4">
        <f t="shared" si="380"/>
        <v>0</v>
      </c>
      <c r="LD7" s="4">
        <f t="shared" si="380"/>
        <v>2</v>
      </c>
      <c r="LE7" s="4">
        <f t="shared" si="380"/>
        <v>0</v>
      </c>
      <c r="LF7" s="4">
        <f t="shared" si="380"/>
        <v>0</v>
      </c>
      <c r="LG7" s="4">
        <f t="shared" si="380"/>
        <v>0</v>
      </c>
      <c r="LH7" s="4">
        <f t="shared" si="380"/>
        <v>0</v>
      </c>
      <c r="LI7" s="4">
        <f t="shared" si="380"/>
        <v>8</v>
      </c>
      <c r="LJ7" s="4">
        <f t="shared" ref="LJ7:NH7" si="381">IF(LJ11&gt;LJ4,LJ11-LJ4,0)</f>
        <v>0</v>
      </c>
      <c r="LK7" s="4">
        <f t="shared" si="381"/>
        <v>0</v>
      </c>
      <c r="LL7" s="4">
        <f t="shared" si="381"/>
        <v>0</v>
      </c>
      <c r="LM7" s="4">
        <f t="shared" si="381"/>
        <v>0</v>
      </c>
      <c r="LN7" s="4">
        <f t="shared" si="381"/>
        <v>0</v>
      </c>
      <c r="LO7" s="4">
        <f t="shared" si="381"/>
        <v>0</v>
      </c>
      <c r="LP7" s="4">
        <f t="shared" si="381"/>
        <v>0</v>
      </c>
      <c r="LQ7" s="4">
        <f t="shared" si="381"/>
        <v>0</v>
      </c>
      <c r="LR7" s="4">
        <f t="shared" si="381"/>
        <v>0</v>
      </c>
      <c r="LS7" s="4">
        <f t="shared" si="381"/>
        <v>0</v>
      </c>
      <c r="LT7" s="4">
        <f t="shared" si="381"/>
        <v>0</v>
      </c>
      <c r="LU7" s="4">
        <f t="shared" si="381"/>
        <v>0</v>
      </c>
      <c r="LV7" s="4">
        <f t="shared" si="381"/>
        <v>0</v>
      </c>
      <c r="LW7" s="4">
        <f t="shared" si="381"/>
        <v>0</v>
      </c>
      <c r="LX7" s="4">
        <f t="shared" si="381"/>
        <v>0</v>
      </c>
      <c r="LY7" s="4">
        <f t="shared" si="381"/>
        <v>0</v>
      </c>
      <c r="LZ7" s="4">
        <f t="shared" si="381"/>
        <v>0</v>
      </c>
      <c r="MA7" s="4">
        <f t="shared" si="381"/>
        <v>0</v>
      </c>
      <c r="MB7" s="4">
        <f t="shared" si="381"/>
        <v>0</v>
      </c>
      <c r="MC7" s="4">
        <f t="shared" si="381"/>
        <v>0</v>
      </c>
      <c r="MD7" s="4">
        <f t="shared" si="381"/>
        <v>0</v>
      </c>
      <c r="ME7" s="4">
        <f t="shared" si="381"/>
        <v>0</v>
      </c>
      <c r="MF7" s="4">
        <f t="shared" si="381"/>
        <v>77</v>
      </c>
      <c r="MG7" s="4">
        <f t="shared" si="381"/>
        <v>0</v>
      </c>
      <c r="MH7" s="4">
        <f t="shared" si="381"/>
        <v>0</v>
      </c>
      <c r="MI7" s="4">
        <f t="shared" si="381"/>
        <v>0</v>
      </c>
      <c r="MJ7" s="4">
        <f t="shared" si="381"/>
        <v>0</v>
      </c>
      <c r="MK7" s="4">
        <f t="shared" si="381"/>
        <v>0</v>
      </c>
      <c r="ML7" s="4">
        <f t="shared" si="381"/>
        <v>0</v>
      </c>
      <c r="MM7" s="4">
        <f t="shared" si="381"/>
        <v>0</v>
      </c>
      <c r="MN7" s="4">
        <f t="shared" si="381"/>
        <v>0</v>
      </c>
      <c r="MO7" s="4">
        <f t="shared" si="381"/>
        <v>0</v>
      </c>
      <c r="MP7" s="4">
        <f t="shared" si="381"/>
        <v>0</v>
      </c>
      <c r="MQ7" s="4">
        <f t="shared" si="381"/>
        <v>0</v>
      </c>
      <c r="MR7" s="4">
        <f t="shared" si="381"/>
        <v>0</v>
      </c>
      <c r="MS7" s="4">
        <f t="shared" si="381"/>
        <v>0</v>
      </c>
      <c r="MT7" s="4">
        <f t="shared" si="381"/>
        <v>0</v>
      </c>
      <c r="MU7" s="4">
        <f t="shared" si="381"/>
        <v>0</v>
      </c>
      <c r="MV7" s="4">
        <f t="shared" si="381"/>
        <v>0</v>
      </c>
      <c r="MW7" s="4">
        <f t="shared" si="381"/>
        <v>0</v>
      </c>
      <c r="MX7" s="4">
        <f t="shared" si="381"/>
        <v>0</v>
      </c>
      <c r="MY7" s="4">
        <f t="shared" si="381"/>
        <v>0</v>
      </c>
      <c r="MZ7" s="4">
        <f t="shared" si="381"/>
        <v>0</v>
      </c>
      <c r="NA7" s="4">
        <f t="shared" si="381"/>
        <v>0</v>
      </c>
      <c r="NB7" s="4">
        <f t="shared" si="381"/>
        <v>0</v>
      </c>
      <c r="NC7" s="4">
        <f t="shared" si="381"/>
        <v>0</v>
      </c>
      <c r="ND7" s="4">
        <f t="shared" si="381"/>
        <v>0</v>
      </c>
      <c r="NE7" s="4">
        <f t="shared" si="381"/>
        <v>0</v>
      </c>
      <c r="NF7" s="4">
        <f t="shared" si="381"/>
        <v>0</v>
      </c>
      <c r="NG7" s="4">
        <f t="shared" si="381"/>
        <v>0</v>
      </c>
      <c r="NH7" s="4">
        <f t="shared" si="381"/>
        <v>0</v>
      </c>
      <c r="NJ7" s="4">
        <f>SUM(B7:NH7)</f>
        <v>509</v>
      </c>
      <c r="NK7" s="4">
        <f>SUM(B7:NC7)</f>
        <v>509</v>
      </c>
      <c r="NL7" s="45">
        <f>NJ7*8644</f>
        <v>4399796</v>
      </c>
      <c r="NM7" s="4">
        <f>NJ7*12.34%*4142</f>
        <v>260161.50520000001</v>
      </c>
    </row>
    <row r="8" spans="1:377" x14ac:dyDescent="0.3">
      <c r="A8" s="4" t="s">
        <v>70</v>
      </c>
      <c r="B8" s="4">
        <f>IF(B6&gt;B5,B6-B5,0)</f>
        <v>0</v>
      </c>
      <c r="C8" s="4">
        <f t="shared" ref="C8:BN8" si="382">IF(C6&gt;C5,C6-C5,0)</f>
        <v>56</v>
      </c>
      <c r="D8" s="4">
        <f t="shared" si="382"/>
        <v>0</v>
      </c>
      <c r="E8" s="4">
        <f t="shared" si="382"/>
        <v>0</v>
      </c>
      <c r="F8" s="4">
        <f t="shared" si="382"/>
        <v>0</v>
      </c>
      <c r="G8" s="4">
        <f t="shared" si="382"/>
        <v>0</v>
      </c>
      <c r="H8" s="4">
        <f t="shared" si="382"/>
        <v>0</v>
      </c>
      <c r="I8" s="4">
        <f t="shared" si="382"/>
        <v>0</v>
      </c>
      <c r="J8" s="4">
        <f t="shared" si="382"/>
        <v>0</v>
      </c>
      <c r="K8" s="4">
        <f t="shared" si="382"/>
        <v>0</v>
      </c>
      <c r="L8" s="4">
        <f t="shared" si="382"/>
        <v>0</v>
      </c>
      <c r="M8" s="4">
        <f t="shared" si="382"/>
        <v>0</v>
      </c>
      <c r="N8" s="4">
        <f t="shared" si="382"/>
        <v>0</v>
      </c>
      <c r="O8" s="4">
        <f t="shared" si="382"/>
        <v>0</v>
      </c>
      <c r="P8" s="4">
        <f t="shared" si="382"/>
        <v>0</v>
      </c>
      <c r="Q8" s="4">
        <f t="shared" si="382"/>
        <v>0</v>
      </c>
      <c r="R8" s="4">
        <f t="shared" si="382"/>
        <v>0</v>
      </c>
      <c r="S8" s="4">
        <f t="shared" si="382"/>
        <v>0</v>
      </c>
      <c r="T8" s="4">
        <f t="shared" si="382"/>
        <v>0</v>
      </c>
      <c r="U8" s="4">
        <f t="shared" si="382"/>
        <v>0</v>
      </c>
      <c r="V8" s="4">
        <f t="shared" si="382"/>
        <v>0</v>
      </c>
      <c r="W8" s="4">
        <f t="shared" si="382"/>
        <v>0</v>
      </c>
      <c r="X8" s="4">
        <f t="shared" si="382"/>
        <v>0</v>
      </c>
      <c r="Y8" s="4">
        <f t="shared" si="382"/>
        <v>0</v>
      </c>
      <c r="Z8" s="4">
        <f t="shared" si="382"/>
        <v>0</v>
      </c>
      <c r="AA8" s="4">
        <f t="shared" si="382"/>
        <v>0</v>
      </c>
      <c r="AB8" s="4">
        <f t="shared" si="382"/>
        <v>0</v>
      </c>
      <c r="AC8" s="4">
        <f t="shared" si="382"/>
        <v>0</v>
      </c>
      <c r="AD8" s="4">
        <f t="shared" si="382"/>
        <v>0</v>
      </c>
      <c r="AE8" s="4">
        <f t="shared" si="382"/>
        <v>0</v>
      </c>
      <c r="AF8" s="4">
        <f t="shared" si="382"/>
        <v>0</v>
      </c>
      <c r="AG8" s="4">
        <f t="shared" si="382"/>
        <v>0</v>
      </c>
      <c r="AH8" s="4">
        <f t="shared" si="382"/>
        <v>0</v>
      </c>
      <c r="AI8" s="4">
        <f t="shared" si="382"/>
        <v>0</v>
      </c>
      <c r="AJ8" s="4">
        <f t="shared" si="382"/>
        <v>0</v>
      </c>
      <c r="AK8" s="4">
        <f t="shared" si="382"/>
        <v>0</v>
      </c>
      <c r="AL8" s="4">
        <f t="shared" si="382"/>
        <v>0</v>
      </c>
      <c r="AM8" s="4">
        <f t="shared" si="382"/>
        <v>0</v>
      </c>
      <c r="AN8" s="4">
        <f t="shared" si="382"/>
        <v>0</v>
      </c>
      <c r="AO8" s="4">
        <f t="shared" si="382"/>
        <v>0</v>
      </c>
      <c r="AP8" s="4">
        <f t="shared" si="382"/>
        <v>0</v>
      </c>
      <c r="AQ8" s="4">
        <f t="shared" si="382"/>
        <v>0</v>
      </c>
      <c r="AR8" s="4">
        <f t="shared" si="382"/>
        <v>0</v>
      </c>
      <c r="AS8" s="4">
        <f t="shared" si="382"/>
        <v>0</v>
      </c>
      <c r="AT8" s="4">
        <f t="shared" si="382"/>
        <v>9</v>
      </c>
      <c r="AU8" s="4">
        <f t="shared" si="382"/>
        <v>0</v>
      </c>
      <c r="AV8" s="4">
        <f t="shared" si="382"/>
        <v>0</v>
      </c>
      <c r="AW8" s="4">
        <f t="shared" si="382"/>
        <v>0</v>
      </c>
      <c r="AX8" s="4">
        <f t="shared" si="382"/>
        <v>0</v>
      </c>
      <c r="AY8" s="4">
        <f t="shared" si="382"/>
        <v>0</v>
      </c>
      <c r="AZ8" s="4">
        <f t="shared" si="382"/>
        <v>0</v>
      </c>
      <c r="BA8" s="4">
        <f t="shared" si="382"/>
        <v>0</v>
      </c>
      <c r="BB8" s="4">
        <f t="shared" si="382"/>
        <v>0</v>
      </c>
      <c r="BC8" s="4">
        <f t="shared" si="382"/>
        <v>0</v>
      </c>
      <c r="BD8" s="4">
        <f t="shared" si="382"/>
        <v>0</v>
      </c>
      <c r="BE8" s="4">
        <f t="shared" si="382"/>
        <v>0</v>
      </c>
      <c r="BF8" s="4">
        <f t="shared" si="382"/>
        <v>0</v>
      </c>
      <c r="BG8" s="4">
        <f t="shared" si="382"/>
        <v>0</v>
      </c>
      <c r="BH8" s="4">
        <f t="shared" si="382"/>
        <v>0</v>
      </c>
      <c r="BI8" s="4">
        <f t="shared" si="382"/>
        <v>0</v>
      </c>
      <c r="BJ8" s="4">
        <f t="shared" si="382"/>
        <v>0</v>
      </c>
      <c r="BK8" s="4">
        <f t="shared" si="382"/>
        <v>0</v>
      </c>
      <c r="BL8" s="4">
        <f t="shared" si="382"/>
        <v>0</v>
      </c>
      <c r="BM8" s="4">
        <f t="shared" si="382"/>
        <v>0</v>
      </c>
      <c r="BN8" s="4">
        <f t="shared" si="382"/>
        <v>0</v>
      </c>
      <c r="BO8" s="4">
        <f t="shared" ref="BO8:DZ8" si="383">IF(BO6&gt;BO5,BO6-BO5,0)</f>
        <v>25</v>
      </c>
      <c r="BP8" s="4">
        <f t="shared" si="383"/>
        <v>0</v>
      </c>
      <c r="BQ8" s="4">
        <f t="shared" si="383"/>
        <v>0</v>
      </c>
      <c r="BR8" s="4">
        <f t="shared" si="383"/>
        <v>0</v>
      </c>
      <c r="BS8" s="4">
        <f t="shared" si="383"/>
        <v>0</v>
      </c>
      <c r="BT8" s="4">
        <f t="shared" si="383"/>
        <v>0</v>
      </c>
      <c r="BU8" s="4">
        <f t="shared" si="383"/>
        <v>0</v>
      </c>
      <c r="BV8" s="4">
        <f t="shared" si="383"/>
        <v>0</v>
      </c>
      <c r="BW8" s="4">
        <f t="shared" si="383"/>
        <v>0</v>
      </c>
      <c r="BX8" s="4">
        <f t="shared" si="383"/>
        <v>0</v>
      </c>
      <c r="BY8" s="4">
        <f t="shared" si="383"/>
        <v>1</v>
      </c>
      <c r="BZ8" s="4">
        <f t="shared" si="383"/>
        <v>0</v>
      </c>
      <c r="CA8" s="4">
        <f t="shared" si="383"/>
        <v>0</v>
      </c>
      <c r="CB8" s="4">
        <f t="shared" si="383"/>
        <v>0</v>
      </c>
      <c r="CC8" s="4">
        <f t="shared" si="383"/>
        <v>0</v>
      </c>
      <c r="CD8" s="4">
        <f t="shared" si="383"/>
        <v>0</v>
      </c>
      <c r="CE8" s="4">
        <f t="shared" si="383"/>
        <v>0</v>
      </c>
      <c r="CF8" s="4">
        <f t="shared" si="383"/>
        <v>0</v>
      </c>
      <c r="CG8" s="4">
        <f t="shared" si="383"/>
        <v>0</v>
      </c>
      <c r="CH8" s="4">
        <f t="shared" si="383"/>
        <v>0</v>
      </c>
      <c r="CI8" s="4">
        <f t="shared" si="383"/>
        <v>0</v>
      </c>
      <c r="CJ8" s="4">
        <f t="shared" si="383"/>
        <v>44</v>
      </c>
      <c r="CK8" s="4">
        <f t="shared" si="383"/>
        <v>0</v>
      </c>
      <c r="CL8" s="4">
        <f t="shared" si="383"/>
        <v>0</v>
      </c>
      <c r="CM8" s="4">
        <f t="shared" si="383"/>
        <v>0</v>
      </c>
      <c r="CN8" s="4">
        <f t="shared" si="383"/>
        <v>0</v>
      </c>
      <c r="CO8" s="4">
        <f t="shared" si="383"/>
        <v>0</v>
      </c>
      <c r="CP8" s="4">
        <f t="shared" si="383"/>
        <v>0</v>
      </c>
      <c r="CQ8" s="4">
        <f t="shared" si="383"/>
        <v>0</v>
      </c>
      <c r="CR8" s="4">
        <f t="shared" si="383"/>
        <v>0</v>
      </c>
      <c r="CS8" s="4">
        <f t="shared" si="383"/>
        <v>0</v>
      </c>
      <c r="CT8" s="4">
        <f t="shared" si="383"/>
        <v>0</v>
      </c>
      <c r="CU8" s="4">
        <f t="shared" si="383"/>
        <v>0</v>
      </c>
      <c r="CV8" s="4">
        <f t="shared" si="383"/>
        <v>0</v>
      </c>
      <c r="CW8" s="4">
        <f t="shared" si="383"/>
        <v>0</v>
      </c>
      <c r="CX8" s="4">
        <f t="shared" si="383"/>
        <v>0</v>
      </c>
      <c r="CY8" s="4">
        <f t="shared" si="383"/>
        <v>0</v>
      </c>
      <c r="CZ8" s="4">
        <f t="shared" si="383"/>
        <v>0</v>
      </c>
      <c r="DA8" s="4">
        <f t="shared" si="383"/>
        <v>0</v>
      </c>
      <c r="DB8" s="4">
        <f t="shared" si="383"/>
        <v>0</v>
      </c>
      <c r="DC8" s="4">
        <f t="shared" si="383"/>
        <v>0</v>
      </c>
      <c r="DD8" s="4">
        <f t="shared" si="383"/>
        <v>0</v>
      </c>
      <c r="DE8" s="4">
        <f t="shared" si="383"/>
        <v>0</v>
      </c>
      <c r="DF8" s="4">
        <f t="shared" si="383"/>
        <v>0</v>
      </c>
      <c r="DG8" s="4">
        <f t="shared" si="383"/>
        <v>0</v>
      </c>
      <c r="DH8" s="4">
        <f t="shared" si="383"/>
        <v>0</v>
      </c>
      <c r="DI8" s="4">
        <f t="shared" si="383"/>
        <v>0</v>
      </c>
      <c r="DJ8" s="4">
        <f t="shared" si="383"/>
        <v>0</v>
      </c>
      <c r="DK8" s="4">
        <f t="shared" si="383"/>
        <v>0</v>
      </c>
      <c r="DL8" s="4">
        <f t="shared" si="383"/>
        <v>0</v>
      </c>
      <c r="DM8" s="4">
        <f t="shared" si="383"/>
        <v>0</v>
      </c>
      <c r="DN8" s="4">
        <f t="shared" si="383"/>
        <v>0</v>
      </c>
      <c r="DO8" s="4">
        <f t="shared" si="383"/>
        <v>0</v>
      </c>
      <c r="DP8" s="4">
        <f t="shared" si="383"/>
        <v>0</v>
      </c>
      <c r="DQ8" s="4">
        <f t="shared" si="383"/>
        <v>0</v>
      </c>
      <c r="DR8" s="4">
        <f t="shared" si="383"/>
        <v>0</v>
      </c>
      <c r="DS8" s="4">
        <f t="shared" si="383"/>
        <v>0</v>
      </c>
      <c r="DT8" s="4">
        <f t="shared" si="383"/>
        <v>0</v>
      </c>
      <c r="DU8" s="4">
        <f t="shared" si="383"/>
        <v>0</v>
      </c>
      <c r="DV8" s="4">
        <f t="shared" si="383"/>
        <v>0</v>
      </c>
      <c r="DW8" s="4">
        <f t="shared" si="383"/>
        <v>0</v>
      </c>
      <c r="DX8" s="4">
        <f t="shared" si="383"/>
        <v>0</v>
      </c>
      <c r="DY8" s="4">
        <f t="shared" si="383"/>
        <v>0</v>
      </c>
      <c r="DZ8" s="4">
        <f t="shared" si="383"/>
        <v>0</v>
      </c>
      <c r="EA8" s="4">
        <f t="shared" ref="EA8:GL8" si="384">IF(EA6&gt;EA5,EA6-EA5,0)</f>
        <v>0</v>
      </c>
      <c r="EB8" s="4">
        <f t="shared" si="384"/>
        <v>0</v>
      </c>
      <c r="EC8" s="4">
        <f t="shared" si="384"/>
        <v>0</v>
      </c>
      <c r="ED8" s="4">
        <f t="shared" si="384"/>
        <v>0</v>
      </c>
      <c r="EE8" s="4">
        <f t="shared" si="384"/>
        <v>0</v>
      </c>
      <c r="EF8" s="4">
        <f t="shared" si="384"/>
        <v>0</v>
      </c>
      <c r="EG8" s="4">
        <f t="shared" si="384"/>
        <v>0</v>
      </c>
      <c r="EH8" s="4">
        <f t="shared" si="384"/>
        <v>0</v>
      </c>
      <c r="EI8" s="4">
        <f t="shared" si="384"/>
        <v>0</v>
      </c>
      <c r="EJ8" s="4">
        <f t="shared" si="384"/>
        <v>0</v>
      </c>
      <c r="EK8" s="4">
        <f t="shared" si="384"/>
        <v>0</v>
      </c>
      <c r="EL8" s="4">
        <f t="shared" si="384"/>
        <v>0</v>
      </c>
      <c r="EM8" s="4">
        <f t="shared" si="384"/>
        <v>0</v>
      </c>
      <c r="EN8" s="4">
        <f t="shared" si="384"/>
        <v>0</v>
      </c>
      <c r="EO8" s="4">
        <f t="shared" si="384"/>
        <v>0</v>
      </c>
      <c r="EP8" s="4">
        <f t="shared" si="384"/>
        <v>0</v>
      </c>
      <c r="EQ8" s="4">
        <f t="shared" si="384"/>
        <v>0</v>
      </c>
      <c r="ER8" s="4">
        <f t="shared" si="384"/>
        <v>0</v>
      </c>
      <c r="ES8" s="4">
        <f t="shared" si="384"/>
        <v>0</v>
      </c>
      <c r="ET8" s="4">
        <f t="shared" si="384"/>
        <v>0</v>
      </c>
      <c r="EU8" s="4">
        <f t="shared" si="384"/>
        <v>0</v>
      </c>
      <c r="EV8" s="4">
        <f t="shared" si="384"/>
        <v>0</v>
      </c>
      <c r="EW8" s="4">
        <f t="shared" si="384"/>
        <v>0</v>
      </c>
      <c r="EX8" s="4">
        <f t="shared" si="384"/>
        <v>0</v>
      </c>
      <c r="EY8" s="4">
        <f t="shared" si="384"/>
        <v>27</v>
      </c>
      <c r="EZ8" s="4">
        <f t="shared" si="384"/>
        <v>0</v>
      </c>
      <c r="FA8" s="4">
        <f t="shared" si="384"/>
        <v>0</v>
      </c>
      <c r="FB8" s="4">
        <f t="shared" si="384"/>
        <v>0</v>
      </c>
      <c r="FC8" s="4">
        <f t="shared" si="384"/>
        <v>0</v>
      </c>
      <c r="FD8" s="4">
        <f t="shared" si="384"/>
        <v>0</v>
      </c>
      <c r="FE8" s="4">
        <f t="shared" si="384"/>
        <v>0</v>
      </c>
      <c r="FF8" s="4">
        <f t="shared" si="384"/>
        <v>0</v>
      </c>
      <c r="FG8" s="4">
        <f t="shared" si="384"/>
        <v>0</v>
      </c>
      <c r="FH8" s="4">
        <f t="shared" si="384"/>
        <v>0</v>
      </c>
      <c r="FI8" s="4">
        <f t="shared" si="384"/>
        <v>0</v>
      </c>
      <c r="FJ8" s="4">
        <f t="shared" si="384"/>
        <v>0</v>
      </c>
      <c r="FK8" s="4">
        <f t="shared" si="384"/>
        <v>0</v>
      </c>
      <c r="FL8" s="4">
        <f t="shared" si="384"/>
        <v>0</v>
      </c>
      <c r="FM8" s="4">
        <f t="shared" si="384"/>
        <v>0</v>
      </c>
      <c r="FN8" s="4">
        <f t="shared" si="384"/>
        <v>0</v>
      </c>
      <c r="FO8" s="4">
        <f t="shared" si="384"/>
        <v>0</v>
      </c>
      <c r="FP8" s="4">
        <f t="shared" si="384"/>
        <v>0</v>
      </c>
      <c r="FQ8" s="4">
        <f t="shared" si="384"/>
        <v>0</v>
      </c>
      <c r="FR8" s="4">
        <f t="shared" si="384"/>
        <v>0</v>
      </c>
      <c r="FS8" s="4">
        <f t="shared" si="384"/>
        <v>0</v>
      </c>
      <c r="FT8" s="4">
        <f t="shared" si="384"/>
        <v>0</v>
      </c>
      <c r="FU8" s="4">
        <f t="shared" si="384"/>
        <v>0</v>
      </c>
      <c r="FV8" s="4">
        <f t="shared" si="384"/>
        <v>0</v>
      </c>
      <c r="FW8" s="4">
        <f t="shared" si="384"/>
        <v>0</v>
      </c>
      <c r="FX8" s="4">
        <f t="shared" si="384"/>
        <v>0</v>
      </c>
      <c r="FY8" s="4">
        <f t="shared" si="384"/>
        <v>0</v>
      </c>
      <c r="FZ8" s="4">
        <f t="shared" si="384"/>
        <v>0</v>
      </c>
      <c r="GA8" s="4">
        <f t="shared" si="384"/>
        <v>0</v>
      </c>
      <c r="GB8" s="4">
        <f t="shared" si="384"/>
        <v>0</v>
      </c>
      <c r="GC8" s="4">
        <f t="shared" si="384"/>
        <v>0</v>
      </c>
      <c r="GD8" s="4">
        <f t="shared" si="384"/>
        <v>0</v>
      </c>
      <c r="GE8" s="4">
        <f t="shared" si="384"/>
        <v>0</v>
      </c>
      <c r="GF8" s="4">
        <f t="shared" si="384"/>
        <v>0</v>
      </c>
      <c r="GG8" s="4">
        <f t="shared" si="384"/>
        <v>0</v>
      </c>
      <c r="GH8" s="4">
        <f t="shared" si="384"/>
        <v>0</v>
      </c>
      <c r="GI8" s="4">
        <f t="shared" si="384"/>
        <v>0</v>
      </c>
      <c r="GJ8" s="4">
        <f t="shared" si="384"/>
        <v>0</v>
      </c>
      <c r="GK8" s="4">
        <f t="shared" si="384"/>
        <v>0</v>
      </c>
      <c r="GL8" s="4">
        <f t="shared" si="384"/>
        <v>0</v>
      </c>
      <c r="GM8" s="4">
        <f t="shared" ref="GM8:IX8" si="385">IF(GM6&gt;GM5,GM6-GM5,0)</f>
        <v>0</v>
      </c>
      <c r="GN8" s="4">
        <f t="shared" si="385"/>
        <v>0</v>
      </c>
      <c r="GO8" s="4">
        <f t="shared" si="385"/>
        <v>0</v>
      </c>
      <c r="GP8" s="4">
        <f t="shared" si="385"/>
        <v>0</v>
      </c>
      <c r="GQ8" s="4">
        <f t="shared" si="385"/>
        <v>0</v>
      </c>
      <c r="GR8" s="4">
        <f t="shared" si="385"/>
        <v>0</v>
      </c>
      <c r="GS8" s="4">
        <f t="shared" si="385"/>
        <v>0</v>
      </c>
      <c r="GT8" s="4">
        <f t="shared" si="385"/>
        <v>0</v>
      </c>
      <c r="GU8" s="4">
        <f t="shared" si="385"/>
        <v>0</v>
      </c>
      <c r="GV8" s="4">
        <f t="shared" si="385"/>
        <v>0</v>
      </c>
      <c r="GW8" s="4">
        <f t="shared" si="385"/>
        <v>0</v>
      </c>
      <c r="GX8" s="4">
        <f t="shared" si="385"/>
        <v>0</v>
      </c>
      <c r="GY8" s="4">
        <f t="shared" si="385"/>
        <v>0</v>
      </c>
      <c r="GZ8" s="4">
        <f t="shared" si="385"/>
        <v>0</v>
      </c>
      <c r="HA8" s="4">
        <f t="shared" si="385"/>
        <v>0</v>
      </c>
      <c r="HB8" s="4">
        <f t="shared" si="385"/>
        <v>0</v>
      </c>
      <c r="HC8" s="4">
        <f t="shared" si="385"/>
        <v>0</v>
      </c>
      <c r="HD8" s="4">
        <f t="shared" si="385"/>
        <v>0</v>
      </c>
      <c r="HE8" s="4">
        <f t="shared" si="385"/>
        <v>0</v>
      </c>
      <c r="HF8" s="4">
        <f t="shared" si="385"/>
        <v>7</v>
      </c>
      <c r="HG8" s="4">
        <f t="shared" si="385"/>
        <v>0</v>
      </c>
      <c r="HH8" s="4">
        <f t="shared" si="385"/>
        <v>60</v>
      </c>
      <c r="HI8" s="4">
        <f t="shared" si="385"/>
        <v>0</v>
      </c>
      <c r="HJ8" s="4">
        <f t="shared" si="385"/>
        <v>0</v>
      </c>
      <c r="HK8" s="4">
        <f t="shared" si="385"/>
        <v>0</v>
      </c>
      <c r="HL8" s="4">
        <f t="shared" si="385"/>
        <v>0</v>
      </c>
      <c r="HM8" s="4">
        <f t="shared" si="385"/>
        <v>0</v>
      </c>
      <c r="HN8" s="4">
        <f t="shared" si="385"/>
        <v>0</v>
      </c>
      <c r="HO8" s="4">
        <f t="shared" si="385"/>
        <v>0</v>
      </c>
      <c r="HP8" s="4">
        <f t="shared" si="385"/>
        <v>0</v>
      </c>
      <c r="HQ8" s="4">
        <f t="shared" si="385"/>
        <v>0</v>
      </c>
      <c r="HR8" s="4">
        <f t="shared" si="385"/>
        <v>0</v>
      </c>
      <c r="HS8" s="4">
        <f t="shared" si="385"/>
        <v>0</v>
      </c>
      <c r="HT8" s="4">
        <f t="shared" si="385"/>
        <v>0</v>
      </c>
      <c r="HU8" s="4">
        <f t="shared" si="385"/>
        <v>0</v>
      </c>
      <c r="HV8" s="4">
        <f t="shared" si="385"/>
        <v>0</v>
      </c>
      <c r="HW8" s="4">
        <f t="shared" si="385"/>
        <v>0</v>
      </c>
      <c r="HX8" s="4">
        <f t="shared" si="385"/>
        <v>0</v>
      </c>
      <c r="HY8" s="4">
        <f t="shared" si="385"/>
        <v>0</v>
      </c>
      <c r="HZ8" s="4">
        <f t="shared" si="385"/>
        <v>0</v>
      </c>
      <c r="IA8" s="4">
        <f t="shared" si="385"/>
        <v>0</v>
      </c>
      <c r="IB8" s="4">
        <f t="shared" si="385"/>
        <v>0</v>
      </c>
      <c r="IC8" s="4">
        <f t="shared" si="385"/>
        <v>0</v>
      </c>
      <c r="ID8" s="4">
        <f t="shared" si="385"/>
        <v>0</v>
      </c>
      <c r="IE8" s="4">
        <f t="shared" si="385"/>
        <v>0</v>
      </c>
      <c r="IF8" s="4">
        <f t="shared" si="385"/>
        <v>0</v>
      </c>
      <c r="IG8" s="4">
        <f t="shared" si="385"/>
        <v>0</v>
      </c>
      <c r="IH8" s="4">
        <f t="shared" si="385"/>
        <v>0</v>
      </c>
      <c r="II8" s="4">
        <f t="shared" si="385"/>
        <v>0</v>
      </c>
      <c r="IJ8" s="4">
        <f t="shared" si="385"/>
        <v>0</v>
      </c>
      <c r="IK8" s="4">
        <f t="shared" si="385"/>
        <v>0</v>
      </c>
      <c r="IL8" s="4">
        <f t="shared" si="385"/>
        <v>0</v>
      </c>
      <c r="IM8" s="4">
        <f t="shared" si="385"/>
        <v>0</v>
      </c>
      <c r="IN8" s="4">
        <f t="shared" si="385"/>
        <v>0</v>
      </c>
      <c r="IO8" s="4">
        <f t="shared" si="385"/>
        <v>1</v>
      </c>
      <c r="IP8" s="4">
        <f t="shared" si="385"/>
        <v>0</v>
      </c>
      <c r="IQ8" s="4">
        <f t="shared" si="385"/>
        <v>0</v>
      </c>
      <c r="IR8" s="4">
        <f t="shared" si="385"/>
        <v>0</v>
      </c>
      <c r="IS8" s="4">
        <f t="shared" si="385"/>
        <v>0</v>
      </c>
      <c r="IT8" s="4">
        <f t="shared" si="385"/>
        <v>0</v>
      </c>
      <c r="IU8" s="4">
        <f t="shared" si="385"/>
        <v>0</v>
      </c>
      <c r="IV8" s="4">
        <f t="shared" si="385"/>
        <v>5</v>
      </c>
      <c r="IW8" s="4">
        <f t="shared" si="385"/>
        <v>0</v>
      </c>
      <c r="IX8" s="4">
        <f t="shared" si="385"/>
        <v>0</v>
      </c>
      <c r="IY8" s="4">
        <f t="shared" ref="IY8:LJ8" si="386">IF(IY6&gt;IY5,IY6-IY5,0)</f>
        <v>0</v>
      </c>
      <c r="IZ8" s="4">
        <f t="shared" si="386"/>
        <v>0</v>
      </c>
      <c r="JA8" s="4">
        <f t="shared" si="386"/>
        <v>0</v>
      </c>
      <c r="JB8" s="4">
        <f t="shared" si="386"/>
        <v>0</v>
      </c>
      <c r="JC8" s="4">
        <f t="shared" si="386"/>
        <v>0</v>
      </c>
      <c r="JD8" s="4">
        <f t="shared" si="386"/>
        <v>0</v>
      </c>
      <c r="JE8" s="4">
        <f t="shared" si="386"/>
        <v>0</v>
      </c>
      <c r="JF8" s="4">
        <f t="shared" si="386"/>
        <v>0</v>
      </c>
      <c r="JG8" s="4">
        <f t="shared" si="386"/>
        <v>0</v>
      </c>
      <c r="JH8" s="4">
        <f t="shared" si="386"/>
        <v>0</v>
      </c>
      <c r="JI8" s="4">
        <f t="shared" si="386"/>
        <v>0</v>
      </c>
      <c r="JJ8" s="4">
        <f t="shared" si="386"/>
        <v>0</v>
      </c>
      <c r="JK8" s="4">
        <f t="shared" si="386"/>
        <v>0</v>
      </c>
      <c r="JL8" s="4">
        <f t="shared" si="386"/>
        <v>0</v>
      </c>
      <c r="JM8" s="4">
        <f t="shared" si="386"/>
        <v>0</v>
      </c>
      <c r="JN8" s="4">
        <f t="shared" si="386"/>
        <v>0</v>
      </c>
      <c r="JO8" s="4">
        <f t="shared" si="386"/>
        <v>0</v>
      </c>
      <c r="JP8" s="4">
        <f t="shared" si="386"/>
        <v>0</v>
      </c>
      <c r="JQ8" s="4">
        <f t="shared" si="386"/>
        <v>0</v>
      </c>
      <c r="JR8" s="4">
        <f t="shared" si="386"/>
        <v>0</v>
      </c>
      <c r="JS8" s="4">
        <f t="shared" si="386"/>
        <v>0</v>
      </c>
      <c r="JT8" s="4">
        <f t="shared" si="386"/>
        <v>0</v>
      </c>
      <c r="JU8" s="4">
        <f t="shared" si="386"/>
        <v>0</v>
      </c>
      <c r="JV8" s="4">
        <f t="shared" si="386"/>
        <v>0</v>
      </c>
      <c r="JW8" s="4">
        <f t="shared" si="386"/>
        <v>0</v>
      </c>
      <c r="JX8" s="4">
        <f t="shared" si="386"/>
        <v>7</v>
      </c>
      <c r="JY8" s="4">
        <f t="shared" si="386"/>
        <v>0</v>
      </c>
      <c r="JZ8" s="4">
        <f t="shared" si="386"/>
        <v>0</v>
      </c>
      <c r="KA8" s="4">
        <f t="shared" si="386"/>
        <v>0</v>
      </c>
      <c r="KB8" s="4">
        <f t="shared" si="386"/>
        <v>0</v>
      </c>
      <c r="KC8" s="4">
        <f t="shared" si="386"/>
        <v>0</v>
      </c>
      <c r="KD8" s="4">
        <f t="shared" si="386"/>
        <v>0</v>
      </c>
      <c r="KE8" s="4">
        <f t="shared" si="386"/>
        <v>0</v>
      </c>
      <c r="KF8" s="4">
        <f t="shared" si="386"/>
        <v>0</v>
      </c>
      <c r="KG8" s="4">
        <f t="shared" si="386"/>
        <v>0</v>
      </c>
      <c r="KH8" s="4">
        <f t="shared" si="386"/>
        <v>0</v>
      </c>
      <c r="KI8" s="4">
        <f t="shared" si="386"/>
        <v>0</v>
      </c>
      <c r="KJ8" s="4">
        <f t="shared" si="386"/>
        <v>0</v>
      </c>
      <c r="KK8" s="4">
        <f t="shared" si="386"/>
        <v>0</v>
      </c>
      <c r="KL8" s="4">
        <f t="shared" si="386"/>
        <v>0</v>
      </c>
      <c r="KM8" s="4">
        <f t="shared" si="386"/>
        <v>0</v>
      </c>
      <c r="KN8" s="4">
        <f t="shared" si="386"/>
        <v>0</v>
      </c>
      <c r="KO8" s="4">
        <f t="shared" si="386"/>
        <v>0</v>
      </c>
      <c r="KP8" s="4">
        <f t="shared" si="386"/>
        <v>0</v>
      </c>
      <c r="KQ8" s="4">
        <f t="shared" si="386"/>
        <v>0</v>
      </c>
      <c r="KR8" s="4">
        <f t="shared" si="386"/>
        <v>0</v>
      </c>
      <c r="KS8" s="4">
        <f t="shared" si="386"/>
        <v>0</v>
      </c>
      <c r="KT8" s="4">
        <f t="shared" si="386"/>
        <v>0</v>
      </c>
      <c r="KU8" s="4">
        <f t="shared" si="386"/>
        <v>0</v>
      </c>
      <c r="KV8" s="4">
        <f t="shared" si="386"/>
        <v>0</v>
      </c>
      <c r="KW8" s="4">
        <f t="shared" si="386"/>
        <v>0</v>
      </c>
      <c r="KX8" s="4">
        <f t="shared" si="386"/>
        <v>0</v>
      </c>
      <c r="KY8" s="4">
        <f t="shared" si="386"/>
        <v>0</v>
      </c>
      <c r="KZ8" s="4">
        <f t="shared" si="386"/>
        <v>0</v>
      </c>
      <c r="LA8" s="4">
        <f t="shared" si="386"/>
        <v>0</v>
      </c>
      <c r="LB8" s="4">
        <f t="shared" si="386"/>
        <v>0</v>
      </c>
      <c r="LC8" s="4">
        <f t="shared" si="386"/>
        <v>0</v>
      </c>
      <c r="LD8" s="4">
        <f t="shared" si="386"/>
        <v>0</v>
      </c>
      <c r="LE8" s="4">
        <f t="shared" si="386"/>
        <v>0</v>
      </c>
      <c r="LF8" s="4">
        <f t="shared" si="386"/>
        <v>0</v>
      </c>
      <c r="LG8" s="4">
        <f t="shared" si="386"/>
        <v>0</v>
      </c>
      <c r="LH8" s="4">
        <f t="shared" si="386"/>
        <v>0</v>
      </c>
      <c r="LI8" s="4">
        <f t="shared" si="386"/>
        <v>0</v>
      </c>
      <c r="LJ8" s="4">
        <f t="shared" si="386"/>
        <v>0</v>
      </c>
      <c r="LK8" s="4">
        <f t="shared" ref="LK8:NH8" si="387">IF(LK6&gt;LK5,LK6-LK5,0)</f>
        <v>0</v>
      </c>
      <c r="LL8" s="4">
        <f t="shared" si="387"/>
        <v>0</v>
      </c>
      <c r="LM8" s="4">
        <f t="shared" si="387"/>
        <v>0</v>
      </c>
      <c r="LN8" s="4">
        <f t="shared" si="387"/>
        <v>0</v>
      </c>
      <c r="LO8" s="4">
        <f t="shared" si="387"/>
        <v>0</v>
      </c>
      <c r="LP8" s="4">
        <f t="shared" si="387"/>
        <v>0</v>
      </c>
      <c r="LQ8" s="4">
        <f t="shared" si="387"/>
        <v>0</v>
      </c>
      <c r="LR8" s="4">
        <f t="shared" si="387"/>
        <v>0</v>
      </c>
      <c r="LS8" s="4">
        <f t="shared" si="387"/>
        <v>0</v>
      </c>
      <c r="LT8" s="4">
        <f t="shared" si="387"/>
        <v>0</v>
      </c>
      <c r="LU8" s="4">
        <f t="shared" si="387"/>
        <v>0</v>
      </c>
      <c r="LV8" s="4">
        <f t="shared" si="387"/>
        <v>0</v>
      </c>
      <c r="LW8" s="4">
        <f t="shared" si="387"/>
        <v>0</v>
      </c>
      <c r="LX8" s="4">
        <f t="shared" si="387"/>
        <v>0</v>
      </c>
      <c r="LY8" s="4">
        <f t="shared" si="387"/>
        <v>0</v>
      </c>
      <c r="LZ8" s="4">
        <f t="shared" si="387"/>
        <v>0</v>
      </c>
      <c r="MA8" s="4">
        <f t="shared" si="387"/>
        <v>0</v>
      </c>
      <c r="MB8" s="4">
        <f t="shared" si="387"/>
        <v>0</v>
      </c>
      <c r="MC8" s="4">
        <f t="shared" si="387"/>
        <v>0</v>
      </c>
      <c r="MD8" s="4">
        <f t="shared" si="387"/>
        <v>0</v>
      </c>
      <c r="ME8" s="4">
        <f t="shared" si="387"/>
        <v>3</v>
      </c>
      <c r="MF8" s="4">
        <f t="shared" si="387"/>
        <v>82</v>
      </c>
      <c r="MG8" s="4">
        <f t="shared" si="387"/>
        <v>0</v>
      </c>
      <c r="MH8" s="4">
        <f t="shared" si="387"/>
        <v>0</v>
      </c>
      <c r="MI8" s="4">
        <f t="shared" si="387"/>
        <v>0</v>
      </c>
      <c r="MJ8" s="4">
        <f t="shared" si="387"/>
        <v>0</v>
      </c>
      <c r="MK8" s="4">
        <f t="shared" si="387"/>
        <v>0</v>
      </c>
      <c r="ML8" s="4">
        <f t="shared" si="387"/>
        <v>0</v>
      </c>
      <c r="MM8" s="4">
        <f t="shared" si="387"/>
        <v>0</v>
      </c>
      <c r="MN8" s="4">
        <f t="shared" si="387"/>
        <v>0</v>
      </c>
      <c r="MO8" s="4">
        <f t="shared" si="387"/>
        <v>0</v>
      </c>
      <c r="MP8" s="4">
        <f t="shared" si="387"/>
        <v>0</v>
      </c>
      <c r="MQ8" s="4">
        <f t="shared" si="387"/>
        <v>0</v>
      </c>
      <c r="MR8" s="4">
        <f t="shared" si="387"/>
        <v>0</v>
      </c>
      <c r="MS8" s="4">
        <f t="shared" si="387"/>
        <v>0</v>
      </c>
      <c r="MT8" s="4">
        <f t="shared" si="387"/>
        <v>0</v>
      </c>
      <c r="MU8" s="4">
        <f t="shared" si="387"/>
        <v>0</v>
      </c>
      <c r="MV8" s="4">
        <f t="shared" si="387"/>
        <v>0</v>
      </c>
      <c r="MW8" s="4">
        <f t="shared" si="387"/>
        <v>0</v>
      </c>
      <c r="MX8" s="4">
        <f t="shared" si="387"/>
        <v>0</v>
      </c>
      <c r="MY8" s="4">
        <f t="shared" si="387"/>
        <v>0</v>
      </c>
      <c r="MZ8" s="4">
        <f t="shared" si="387"/>
        <v>0</v>
      </c>
      <c r="NA8" s="4">
        <f t="shared" si="387"/>
        <v>0</v>
      </c>
      <c r="NB8" s="4">
        <f t="shared" si="387"/>
        <v>0</v>
      </c>
      <c r="NC8" s="4">
        <f t="shared" si="387"/>
        <v>0</v>
      </c>
      <c r="ND8" s="4">
        <f t="shared" si="387"/>
        <v>0</v>
      </c>
      <c r="NE8" s="4">
        <f t="shared" si="387"/>
        <v>0</v>
      </c>
      <c r="NF8" s="4">
        <f t="shared" si="387"/>
        <v>0</v>
      </c>
      <c r="NG8" s="4">
        <f t="shared" si="387"/>
        <v>0</v>
      </c>
      <c r="NH8" s="4">
        <f t="shared" si="387"/>
        <v>0</v>
      </c>
      <c r="NJ8" s="4">
        <f>SUM(B8:NH8)</f>
        <v>327</v>
      </c>
      <c r="NL8" s="45">
        <f>NJ8*8644</f>
        <v>2826588</v>
      </c>
    </row>
    <row r="9" spans="1:377" x14ac:dyDescent="0.3">
      <c r="A9" s="4" t="s">
        <v>9</v>
      </c>
      <c r="B9" s="4">
        <f>ROUNDUP((1+1)*AVERAGE(B6),0)</f>
        <v>0</v>
      </c>
      <c r="C9" s="4">
        <f>ROUNDUP((1+1)*AVERAGE(B6:C6),0)</f>
        <v>11</v>
      </c>
      <c r="D9" s="4">
        <f>ROUNDUP((1+1)*AVERAGE(B6:C6),0)</f>
        <v>11</v>
      </c>
      <c r="E9" s="4">
        <f t="shared" ref="E9:BP9" si="388">ROUNDUP((1+1)*AVERAGE(C6:D6),0)</f>
        <v>13</v>
      </c>
      <c r="F9" s="4">
        <f t="shared" si="388"/>
        <v>2</v>
      </c>
      <c r="G9" s="4">
        <f t="shared" si="388"/>
        <v>2</v>
      </c>
      <c r="H9" s="4">
        <f t="shared" si="388"/>
        <v>2</v>
      </c>
      <c r="I9" s="4">
        <f t="shared" si="388"/>
        <v>0</v>
      </c>
      <c r="J9" s="4">
        <f t="shared" si="388"/>
        <v>0</v>
      </c>
      <c r="K9" s="4">
        <f t="shared" si="388"/>
        <v>0</v>
      </c>
      <c r="L9" s="4">
        <f t="shared" si="388"/>
        <v>2</v>
      </c>
      <c r="M9" s="4">
        <f t="shared" si="388"/>
        <v>2</v>
      </c>
      <c r="N9" s="4">
        <f t="shared" si="388"/>
        <v>6</v>
      </c>
      <c r="O9" s="4">
        <f t="shared" si="388"/>
        <v>6</v>
      </c>
      <c r="P9" s="4">
        <f t="shared" si="388"/>
        <v>0</v>
      </c>
      <c r="Q9" s="4">
        <f t="shared" si="388"/>
        <v>0</v>
      </c>
      <c r="R9" s="4">
        <f t="shared" si="388"/>
        <v>0</v>
      </c>
      <c r="S9" s="4">
        <f t="shared" si="388"/>
        <v>0</v>
      </c>
      <c r="T9" s="4">
        <f t="shared" si="388"/>
        <v>0</v>
      </c>
      <c r="U9" s="4">
        <f t="shared" si="388"/>
        <v>4</v>
      </c>
      <c r="V9" s="4">
        <f t="shared" si="388"/>
        <v>4</v>
      </c>
      <c r="W9" s="4">
        <f t="shared" si="388"/>
        <v>0</v>
      </c>
      <c r="X9" s="4">
        <f t="shared" si="388"/>
        <v>0</v>
      </c>
      <c r="Y9" s="4">
        <f t="shared" si="388"/>
        <v>0</v>
      </c>
      <c r="Z9" s="4">
        <f t="shared" si="388"/>
        <v>0</v>
      </c>
      <c r="AA9" s="4">
        <f t="shared" si="388"/>
        <v>7</v>
      </c>
      <c r="AB9" s="4">
        <f t="shared" si="388"/>
        <v>7</v>
      </c>
      <c r="AC9" s="4">
        <f t="shared" si="388"/>
        <v>0</v>
      </c>
      <c r="AD9" s="4">
        <f t="shared" si="388"/>
        <v>0</v>
      </c>
      <c r="AE9" s="4">
        <f t="shared" si="388"/>
        <v>0</v>
      </c>
      <c r="AF9" s="4">
        <f t="shared" si="388"/>
        <v>0</v>
      </c>
      <c r="AG9" s="4">
        <f t="shared" si="388"/>
        <v>2</v>
      </c>
      <c r="AH9" s="4">
        <f t="shared" si="388"/>
        <v>6</v>
      </c>
      <c r="AI9" s="4">
        <f t="shared" si="388"/>
        <v>6</v>
      </c>
      <c r="AJ9" s="4">
        <f t="shared" si="388"/>
        <v>2</v>
      </c>
      <c r="AK9" s="4">
        <f t="shared" si="388"/>
        <v>2</v>
      </c>
      <c r="AL9" s="4">
        <f t="shared" si="388"/>
        <v>2</v>
      </c>
      <c r="AM9" s="4">
        <f t="shared" si="388"/>
        <v>3</v>
      </c>
      <c r="AN9" s="4">
        <f t="shared" si="388"/>
        <v>3</v>
      </c>
      <c r="AO9" s="4">
        <f t="shared" si="388"/>
        <v>2</v>
      </c>
      <c r="AP9" s="4">
        <f t="shared" si="388"/>
        <v>2</v>
      </c>
      <c r="AQ9" s="4">
        <f t="shared" si="388"/>
        <v>0</v>
      </c>
      <c r="AR9" s="4">
        <f t="shared" si="388"/>
        <v>0</v>
      </c>
      <c r="AS9" s="4">
        <f t="shared" si="388"/>
        <v>0</v>
      </c>
      <c r="AT9" s="4">
        <f t="shared" si="388"/>
        <v>6</v>
      </c>
      <c r="AU9" s="4">
        <f t="shared" si="388"/>
        <v>6</v>
      </c>
      <c r="AV9" s="4">
        <f t="shared" si="388"/>
        <v>0</v>
      </c>
      <c r="AW9" s="4">
        <f t="shared" si="388"/>
        <v>4</v>
      </c>
      <c r="AX9" s="4">
        <f t="shared" si="388"/>
        <v>4</v>
      </c>
      <c r="AY9" s="4">
        <f t="shared" si="388"/>
        <v>6</v>
      </c>
      <c r="AZ9" s="4">
        <f t="shared" si="388"/>
        <v>6</v>
      </c>
      <c r="BA9" s="4">
        <f t="shared" si="388"/>
        <v>4</v>
      </c>
      <c r="BB9" s="4">
        <f t="shared" si="388"/>
        <v>4</v>
      </c>
      <c r="BC9" s="4">
        <f t="shared" si="388"/>
        <v>0</v>
      </c>
      <c r="BD9" s="4">
        <f t="shared" si="388"/>
        <v>2</v>
      </c>
      <c r="BE9" s="4">
        <f t="shared" si="388"/>
        <v>2</v>
      </c>
      <c r="BF9" s="4">
        <f t="shared" si="388"/>
        <v>2</v>
      </c>
      <c r="BG9" s="4">
        <f t="shared" si="388"/>
        <v>2</v>
      </c>
      <c r="BH9" s="4">
        <f t="shared" si="388"/>
        <v>0</v>
      </c>
      <c r="BI9" s="4">
        <f t="shared" si="388"/>
        <v>4</v>
      </c>
      <c r="BJ9" s="4">
        <f t="shared" si="388"/>
        <v>5</v>
      </c>
      <c r="BK9" s="4">
        <f t="shared" si="388"/>
        <v>1</v>
      </c>
      <c r="BL9" s="4">
        <f t="shared" si="388"/>
        <v>0</v>
      </c>
      <c r="BM9" s="4">
        <f t="shared" si="388"/>
        <v>0</v>
      </c>
      <c r="BN9" s="4">
        <f t="shared" si="388"/>
        <v>0</v>
      </c>
      <c r="BO9" s="4">
        <f t="shared" si="388"/>
        <v>9</v>
      </c>
      <c r="BP9" s="4">
        <f t="shared" si="388"/>
        <v>11</v>
      </c>
      <c r="BQ9" s="4">
        <f t="shared" ref="BQ9:EB9" si="389">ROUNDUP((1+1)*AVERAGE(BO6:BP6),0)</f>
        <v>8</v>
      </c>
      <c r="BR9" s="4">
        <f t="shared" si="389"/>
        <v>8</v>
      </c>
      <c r="BS9" s="4">
        <f t="shared" si="389"/>
        <v>2</v>
      </c>
      <c r="BT9" s="4">
        <f t="shared" si="389"/>
        <v>0</v>
      </c>
      <c r="BU9" s="4">
        <f t="shared" si="389"/>
        <v>0</v>
      </c>
      <c r="BV9" s="4">
        <f t="shared" si="389"/>
        <v>2</v>
      </c>
      <c r="BW9" s="4">
        <f t="shared" si="389"/>
        <v>2</v>
      </c>
      <c r="BX9" s="4">
        <f t="shared" si="389"/>
        <v>0</v>
      </c>
      <c r="BY9" s="4">
        <f t="shared" si="389"/>
        <v>8</v>
      </c>
      <c r="BZ9" s="4">
        <f t="shared" si="389"/>
        <v>10</v>
      </c>
      <c r="CA9" s="4">
        <f t="shared" si="389"/>
        <v>2</v>
      </c>
      <c r="CB9" s="4">
        <f t="shared" si="389"/>
        <v>0</v>
      </c>
      <c r="CC9" s="4">
        <f t="shared" si="389"/>
        <v>0</v>
      </c>
      <c r="CD9" s="4">
        <f t="shared" si="389"/>
        <v>0</v>
      </c>
      <c r="CE9" s="4">
        <f t="shared" si="389"/>
        <v>0</v>
      </c>
      <c r="CF9" s="4">
        <f t="shared" si="389"/>
        <v>4</v>
      </c>
      <c r="CG9" s="4">
        <f t="shared" si="389"/>
        <v>4</v>
      </c>
      <c r="CH9" s="4">
        <f t="shared" si="389"/>
        <v>2</v>
      </c>
      <c r="CI9" s="4">
        <f t="shared" si="389"/>
        <v>2</v>
      </c>
      <c r="CJ9" s="4">
        <f t="shared" si="389"/>
        <v>15</v>
      </c>
      <c r="CK9" s="4">
        <f t="shared" si="389"/>
        <v>17</v>
      </c>
      <c r="CL9" s="4">
        <f t="shared" si="389"/>
        <v>4</v>
      </c>
      <c r="CM9" s="4">
        <f t="shared" si="389"/>
        <v>14</v>
      </c>
      <c r="CN9" s="4">
        <f t="shared" si="389"/>
        <v>12</v>
      </c>
      <c r="CO9" s="4">
        <f t="shared" si="389"/>
        <v>2</v>
      </c>
      <c r="CP9" s="4">
        <f t="shared" si="389"/>
        <v>2</v>
      </c>
      <c r="CQ9" s="4">
        <f t="shared" si="389"/>
        <v>12</v>
      </c>
      <c r="CR9" s="4">
        <f t="shared" si="389"/>
        <v>14</v>
      </c>
      <c r="CS9" s="4">
        <f t="shared" si="389"/>
        <v>4</v>
      </c>
      <c r="CT9" s="4">
        <f t="shared" si="389"/>
        <v>4</v>
      </c>
      <c r="CU9" s="4">
        <f t="shared" si="389"/>
        <v>5</v>
      </c>
      <c r="CV9" s="4">
        <f t="shared" si="389"/>
        <v>3</v>
      </c>
      <c r="CW9" s="4">
        <f t="shared" si="389"/>
        <v>0</v>
      </c>
      <c r="CX9" s="4">
        <f t="shared" si="389"/>
        <v>12</v>
      </c>
      <c r="CY9" s="4">
        <f t="shared" si="389"/>
        <v>12</v>
      </c>
      <c r="CZ9" s="4">
        <f t="shared" si="389"/>
        <v>0</v>
      </c>
      <c r="DA9" s="4">
        <f t="shared" si="389"/>
        <v>4</v>
      </c>
      <c r="DB9" s="4">
        <f t="shared" si="389"/>
        <v>4</v>
      </c>
      <c r="DC9" s="4">
        <f t="shared" si="389"/>
        <v>4</v>
      </c>
      <c r="DD9" s="4">
        <f t="shared" si="389"/>
        <v>4</v>
      </c>
      <c r="DE9" s="4">
        <f t="shared" si="389"/>
        <v>0</v>
      </c>
      <c r="DF9" s="4">
        <f t="shared" si="389"/>
        <v>0</v>
      </c>
      <c r="DG9" s="4">
        <f t="shared" si="389"/>
        <v>0</v>
      </c>
      <c r="DH9" s="4">
        <f t="shared" si="389"/>
        <v>2</v>
      </c>
      <c r="DI9" s="4">
        <f t="shared" si="389"/>
        <v>2</v>
      </c>
      <c r="DJ9" s="4">
        <f t="shared" si="389"/>
        <v>2</v>
      </c>
      <c r="DK9" s="4">
        <f t="shared" si="389"/>
        <v>2</v>
      </c>
      <c r="DL9" s="4">
        <f t="shared" si="389"/>
        <v>0</v>
      </c>
      <c r="DM9" s="4">
        <f t="shared" si="389"/>
        <v>0</v>
      </c>
      <c r="DN9" s="4">
        <f t="shared" si="389"/>
        <v>0</v>
      </c>
      <c r="DO9" s="4">
        <f t="shared" si="389"/>
        <v>0</v>
      </c>
      <c r="DP9" s="4">
        <f t="shared" si="389"/>
        <v>0</v>
      </c>
      <c r="DQ9" s="4">
        <f t="shared" si="389"/>
        <v>2</v>
      </c>
      <c r="DR9" s="4">
        <f t="shared" si="389"/>
        <v>2</v>
      </c>
      <c r="DS9" s="4">
        <f t="shared" si="389"/>
        <v>5</v>
      </c>
      <c r="DT9" s="4">
        <f t="shared" si="389"/>
        <v>5</v>
      </c>
      <c r="DU9" s="4">
        <f t="shared" si="389"/>
        <v>0</v>
      </c>
      <c r="DV9" s="4">
        <f t="shared" si="389"/>
        <v>2</v>
      </c>
      <c r="DW9" s="4">
        <f t="shared" si="389"/>
        <v>4</v>
      </c>
      <c r="DX9" s="4">
        <f t="shared" si="389"/>
        <v>2</v>
      </c>
      <c r="DY9" s="4">
        <f t="shared" si="389"/>
        <v>0</v>
      </c>
      <c r="DZ9" s="4">
        <f t="shared" si="389"/>
        <v>2</v>
      </c>
      <c r="EA9" s="4">
        <f t="shared" si="389"/>
        <v>2</v>
      </c>
      <c r="EB9" s="4">
        <f t="shared" si="389"/>
        <v>0</v>
      </c>
      <c r="EC9" s="4">
        <f t="shared" ref="EC9:GN9" si="390">ROUNDUP((1+1)*AVERAGE(EA6:EB6),0)</f>
        <v>0</v>
      </c>
      <c r="ED9" s="4">
        <f t="shared" si="390"/>
        <v>2</v>
      </c>
      <c r="EE9" s="4">
        <f t="shared" si="390"/>
        <v>2</v>
      </c>
      <c r="EF9" s="4">
        <f t="shared" si="390"/>
        <v>2</v>
      </c>
      <c r="EG9" s="4">
        <f t="shared" si="390"/>
        <v>2</v>
      </c>
      <c r="EH9" s="4">
        <f t="shared" si="390"/>
        <v>0</v>
      </c>
      <c r="EI9" s="4">
        <f t="shared" si="390"/>
        <v>0</v>
      </c>
      <c r="EJ9" s="4">
        <f t="shared" si="390"/>
        <v>0</v>
      </c>
      <c r="EK9" s="4">
        <f t="shared" si="390"/>
        <v>0</v>
      </c>
      <c r="EL9" s="4">
        <f t="shared" si="390"/>
        <v>0</v>
      </c>
      <c r="EM9" s="4">
        <f t="shared" si="390"/>
        <v>0</v>
      </c>
      <c r="EN9" s="4">
        <f t="shared" si="390"/>
        <v>0</v>
      </c>
      <c r="EO9" s="4">
        <f t="shared" si="390"/>
        <v>0</v>
      </c>
      <c r="EP9" s="4">
        <f t="shared" si="390"/>
        <v>0</v>
      </c>
      <c r="EQ9" s="4">
        <f t="shared" si="390"/>
        <v>0</v>
      </c>
      <c r="ER9" s="4">
        <f t="shared" si="390"/>
        <v>0</v>
      </c>
      <c r="ES9" s="4">
        <f t="shared" si="390"/>
        <v>0</v>
      </c>
      <c r="ET9" s="4">
        <f t="shared" si="390"/>
        <v>0</v>
      </c>
      <c r="EU9" s="4">
        <f t="shared" si="390"/>
        <v>0</v>
      </c>
      <c r="EV9" s="4">
        <f t="shared" si="390"/>
        <v>0</v>
      </c>
      <c r="EW9" s="4">
        <f t="shared" si="390"/>
        <v>0</v>
      </c>
      <c r="EX9" s="4">
        <f t="shared" si="390"/>
        <v>0</v>
      </c>
      <c r="EY9" s="4">
        <f t="shared" si="390"/>
        <v>11</v>
      </c>
      <c r="EZ9" s="4">
        <f t="shared" si="390"/>
        <v>11</v>
      </c>
      <c r="FA9" s="4">
        <f t="shared" si="390"/>
        <v>2</v>
      </c>
      <c r="FB9" s="4">
        <f t="shared" si="390"/>
        <v>2</v>
      </c>
      <c r="FC9" s="4">
        <f t="shared" si="390"/>
        <v>0</v>
      </c>
      <c r="FD9" s="4">
        <f t="shared" si="390"/>
        <v>0</v>
      </c>
      <c r="FE9" s="4">
        <f t="shared" si="390"/>
        <v>4</v>
      </c>
      <c r="FF9" s="4">
        <f t="shared" si="390"/>
        <v>4</v>
      </c>
      <c r="FG9" s="4">
        <f t="shared" si="390"/>
        <v>0</v>
      </c>
      <c r="FH9" s="4">
        <f t="shared" si="390"/>
        <v>0</v>
      </c>
      <c r="FI9" s="4">
        <f t="shared" si="390"/>
        <v>0</v>
      </c>
      <c r="FJ9" s="4">
        <f t="shared" si="390"/>
        <v>0</v>
      </c>
      <c r="FK9" s="4">
        <f t="shared" si="390"/>
        <v>2</v>
      </c>
      <c r="FL9" s="4">
        <f t="shared" si="390"/>
        <v>2</v>
      </c>
      <c r="FM9" s="4">
        <f t="shared" si="390"/>
        <v>6</v>
      </c>
      <c r="FN9" s="4">
        <f t="shared" si="390"/>
        <v>6</v>
      </c>
      <c r="FO9" s="4">
        <f t="shared" si="390"/>
        <v>4</v>
      </c>
      <c r="FP9" s="4">
        <f t="shared" si="390"/>
        <v>4</v>
      </c>
      <c r="FQ9" s="4">
        <f t="shared" si="390"/>
        <v>0</v>
      </c>
      <c r="FR9" s="4">
        <f t="shared" si="390"/>
        <v>0</v>
      </c>
      <c r="FS9" s="4">
        <f t="shared" si="390"/>
        <v>4</v>
      </c>
      <c r="FT9" s="4">
        <f t="shared" si="390"/>
        <v>4</v>
      </c>
      <c r="FU9" s="4">
        <f t="shared" si="390"/>
        <v>0</v>
      </c>
      <c r="FV9" s="4">
        <f t="shared" si="390"/>
        <v>0</v>
      </c>
      <c r="FW9" s="4">
        <f t="shared" si="390"/>
        <v>2</v>
      </c>
      <c r="FX9" s="4">
        <f t="shared" si="390"/>
        <v>2</v>
      </c>
      <c r="FY9" s="4">
        <f t="shared" si="390"/>
        <v>0</v>
      </c>
      <c r="FZ9" s="4">
        <f t="shared" si="390"/>
        <v>0</v>
      </c>
      <c r="GA9" s="4">
        <f t="shared" si="390"/>
        <v>0</v>
      </c>
      <c r="GB9" s="4">
        <f t="shared" si="390"/>
        <v>2</v>
      </c>
      <c r="GC9" s="4">
        <f t="shared" si="390"/>
        <v>4</v>
      </c>
      <c r="GD9" s="4">
        <f t="shared" si="390"/>
        <v>2</v>
      </c>
      <c r="GE9" s="4">
        <f t="shared" si="390"/>
        <v>0</v>
      </c>
      <c r="GF9" s="4">
        <f t="shared" si="390"/>
        <v>0</v>
      </c>
      <c r="GG9" s="4">
        <f t="shared" si="390"/>
        <v>0</v>
      </c>
      <c r="GH9" s="4">
        <f t="shared" si="390"/>
        <v>0</v>
      </c>
      <c r="GI9" s="4">
        <f t="shared" si="390"/>
        <v>0</v>
      </c>
      <c r="GJ9" s="4">
        <f t="shared" si="390"/>
        <v>0</v>
      </c>
      <c r="GK9" s="4">
        <f t="shared" si="390"/>
        <v>0</v>
      </c>
      <c r="GL9" s="4">
        <f t="shared" si="390"/>
        <v>0</v>
      </c>
      <c r="GM9" s="4">
        <f t="shared" si="390"/>
        <v>0</v>
      </c>
      <c r="GN9" s="4">
        <f t="shared" si="390"/>
        <v>0</v>
      </c>
      <c r="GO9" s="4">
        <f t="shared" ref="GO9:IZ9" si="391">ROUNDUP((1+1)*AVERAGE(GM6:GN6),0)</f>
        <v>0</v>
      </c>
      <c r="GP9" s="4">
        <f t="shared" si="391"/>
        <v>0</v>
      </c>
      <c r="GQ9" s="4">
        <f t="shared" si="391"/>
        <v>0</v>
      </c>
      <c r="GR9" s="4">
        <f t="shared" si="391"/>
        <v>0</v>
      </c>
      <c r="GS9" s="4">
        <f t="shared" si="391"/>
        <v>2</v>
      </c>
      <c r="GT9" s="4">
        <f t="shared" si="391"/>
        <v>2</v>
      </c>
      <c r="GU9" s="4">
        <f t="shared" si="391"/>
        <v>2</v>
      </c>
      <c r="GV9" s="4">
        <f t="shared" si="391"/>
        <v>2</v>
      </c>
      <c r="GW9" s="4">
        <f t="shared" si="391"/>
        <v>2</v>
      </c>
      <c r="GX9" s="4">
        <f t="shared" si="391"/>
        <v>3</v>
      </c>
      <c r="GY9" s="4">
        <f t="shared" si="391"/>
        <v>3</v>
      </c>
      <c r="GZ9" s="4">
        <f t="shared" si="391"/>
        <v>2</v>
      </c>
      <c r="HA9" s="4">
        <f t="shared" si="391"/>
        <v>0</v>
      </c>
      <c r="HB9" s="4">
        <f t="shared" si="391"/>
        <v>0</v>
      </c>
      <c r="HC9" s="4">
        <f t="shared" si="391"/>
        <v>0</v>
      </c>
      <c r="HD9" s="4">
        <f t="shared" si="391"/>
        <v>2</v>
      </c>
      <c r="HE9" s="4">
        <f t="shared" si="391"/>
        <v>2</v>
      </c>
      <c r="HF9" s="4">
        <f t="shared" si="391"/>
        <v>4</v>
      </c>
      <c r="HG9" s="4">
        <f t="shared" si="391"/>
        <v>4</v>
      </c>
      <c r="HH9" s="4">
        <f t="shared" si="391"/>
        <v>15</v>
      </c>
      <c r="HI9" s="4">
        <f t="shared" si="391"/>
        <v>17</v>
      </c>
      <c r="HJ9" s="4">
        <f t="shared" si="391"/>
        <v>2</v>
      </c>
      <c r="HK9" s="4">
        <f t="shared" si="391"/>
        <v>0</v>
      </c>
      <c r="HL9" s="4">
        <f t="shared" si="391"/>
        <v>0</v>
      </c>
      <c r="HM9" s="4">
        <f t="shared" si="391"/>
        <v>0</v>
      </c>
      <c r="HN9" s="4">
        <f t="shared" si="391"/>
        <v>2</v>
      </c>
      <c r="HO9" s="4">
        <f t="shared" si="391"/>
        <v>6</v>
      </c>
      <c r="HP9" s="4">
        <f t="shared" si="391"/>
        <v>4</v>
      </c>
      <c r="HQ9" s="4">
        <f t="shared" si="391"/>
        <v>6</v>
      </c>
      <c r="HR9" s="4">
        <f t="shared" si="391"/>
        <v>10</v>
      </c>
      <c r="HS9" s="4">
        <f t="shared" si="391"/>
        <v>6</v>
      </c>
      <c r="HT9" s="4">
        <f t="shared" si="391"/>
        <v>2</v>
      </c>
      <c r="HU9" s="4">
        <f t="shared" si="391"/>
        <v>0</v>
      </c>
      <c r="HV9" s="4">
        <f t="shared" si="391"/>
        <v>0</v>
      </c>
      <c r="HW9" s="4">
        <f t="shared" si="391"/>
        <v>2</v>
      </c>
      <c r="HX9" s="4">
        <f t="shared" si="391"/>
        <v>4</v>
      </c>
      <c r="HY9" s="4">
        <f t="shared" si="391"/>
        <v>2</v>
      </c>
      <c r="HZ9" s="4">
        <f t="shared" si="391"/>
        <v>0</v>
      </c>
      <c r="IA9" s="4">
        <f t="shared" si="391"/>
        <v>8</v>
      </c>
      <c r="IB9" s="4">
        <f t="shared" si="391"/>
        <v>9</v>
      </c>
      <c r="IC9" s="4">
        <f t="shared" si="391"/>
        <v>3</v>
      </c>
      <c r="ID9" s="4">
        <f t="shared" si="391"/>
        <v>9</v>
      </c>
      <c r="IE9" s="4">
        <f t="shared" si="391"/>
        <v>13</v>
      </c>
      <c r="IF9" s="4">
        <f t="shared" si="391"/>
        <v>6</v>
      </c>
      <c r="IG9" s="4">
        <f t="shared" si="391"/>
        <v>0</v>
      </c>
      <c r="IH9" s="4">
        <f t="shared" si="391"/>
        <v>6</v>
      </c>
      <c r="II9" s="4">
        <f t="shared" si="391"/>
        <v>6</v>
      </c>
      <c r="IJ9" s="4">
        <f t="shared" si="391"/>
        <v>2</v>
      </c>
      <c r="IK9" s="4">
        <f t="shared" si="391"/>
        <v>5</v>
      </c>
      <c r="IL9" s="4">
        <f t="shared" si="391"/>
        <v>3</v>
      </c>
      <c r="IM9" s="4">
        <f t="shared" si="391"/>
        <v>2</v>
      </c>
      <c r="IN9" s="4">
        <f t="shared" si="391"/>
        <v>2</v>
      </c>
      <c r="IO9" s="4">
        <f t="shared" si="391"/>
        <v>6</v>
      </c>
      <c r="IP9" s="4">
        <f t="shared" si="391"/>
        <v>6</v>
      </c>
      <c r="IQ9" s="4">
        <f t="shared" si="391"/>
        <v>0</v>
      </c>
      <c r="IR9" s="4">
        <f t="shared" si="391"/>
        <v>0</v>
      </c>
      <c r="IS9" s="4">
        <f t="shared" si="391"/>
        <v>2</v>
      </c>
      <c r="IT9" s="4">
        <f t="shared" si="391"/>
        <v>2</v>
      </c>
      <c r="IU9" s="4">
        <f t="shared" si="391"/>
        <v>0</v>
      </c>
      <c r="IV9" s="4">
        <f t="shared" si="391"/>
        <v>8</v>
      </c>
      <c r="IW9" s="4">
        <f t="shared" si="391"/>
        <v>10</v>
      </c>
      <c r="IX9" s="4">
        <f t="shared" si="391"/>
        <v>7</v>
      </c>
      <c r="IY9" s="4">
        <f t="shared" si="391"/>
        <v>8</v>
      </c>
      <c r="IZ9" s="4">
        <f t="shared" si="391"/>
        <v>4</v>
      </c>
      <c r="JA9" s="4">
        <f t="shared" ref="JA9:LL9" si="392">ROUNDUP((1+1)*AVERAGE(IY6:IZ6),0)</f>
        <v>1</v>
      </c>
      <c r="JB9" s="4">
        <f t="shared" si="392"/>
        <v>0</v>
      </c>
      <c r="JC9" s="4">
        <f t="shared" si="392"/>
        <v>2</v>
      </c>
      <c r="JD9" s="4">
        <f t="shared" si="392"/>
        <v>2</v>
      </c>
      <c r="JE9" s="4">
        <f t="shared" si="392"/>
        <v>0</v>
      </c>
      <c r="JF9" s="4">
        <f t="shared" si="392"/>
        <v>1</v>
      </c>
      <c r="JG9" s="4">
        <f t="shared" si="392"/>
        <v>3</v>
      </c>
      <c r="JH9" s="4">
        <f t="shared" si="392"/>
        <v>4</v>
      </c>
      <c r="JI9" s="4">
        <f t="shared" si="392"/>
        <v>2</v>
      </c>
      <c r="JJ9" s="4">
        <f t="shared" si="392"/>
        <v>0</v>
      </c>
      <c r="JK9" s="4">
        <f t="shared" si="392"/>
        <v>0</v>
      </c>
      <c r="JL9" s="4">
        <f t="shared" si="392"/>
        <v>2</v>
      </c>
      <c r="JM9" s="4">
        <f t="shared" si="392"/>
        <v>2</v>
      </c>
      <c r="JN9" s="4">
        <f t="shared" si="392"/>
        <v>4</v>
      </c>
      <c r="JO9" s="4">
        <f t="shared" si="392"/>
        <v>4</v>
      </c>
      <c r="JP9" s="4">
        <f t="shared" si="392"/>
        <v>0</v>
      </c>
      <c r="JQ9" s="4">
        <f t="shared" si="392"/>
        <v>0</v>
      </c>
      <c r="JR9" s="4">
        <f t="shared" si="392"/>
        <v>0</v>
      </c>
      <c r="JS9" s="4">
        <f t="shared" si="392"/>
        <v>0</v>
      </c>
      <c r="JT9" s="4">
        <f t="shared" si="392"/>
        <v>0</v>
      </c>
      <c r="JU9" s="4">
        <f t="shared" si="392"/>
        <v>2</v>
      </c>
      <c r="JV9" s="4">
        <f t="shared" si="392"/>
        <v>2</v>
      </c>
      <c r="JW9" s="4">
        <f t="shared" si="392"/>
        <v>0</v>
      </c>
      <c r="JX9" s="4">
        <f t="shared" si="392"/>
        <v>6</v>
      </c>
      <c r="JY9" s="4">
        <f t="shared" si="392"/>
        <v>6</v>
      </c>
      <c r="JZ9" s="4">
        <f t="shared" si="392"/>
        <v>0</v>
      </c>
      <c r="KA9" s="4">
        <f t="shared" si="392"/>
        <v>2</v>
      </c>
      <c r="KB9" s="4">
        <f t="shared" si="392"/>
        <v>2</v>
      </c>
      <c r="KC9" s="4">
        <f t="shared" si="392"/>
        <v>0</v>
      </c>
      <c r="KD9" s="4">
        <f t="shared" si="392"/>
        <v>0</v>
      </c>
      <c r="KE9" s="4">
        <f t="shared" si="392"/>
        <v>0</v>
      </c>
      <c r="KF9" s="4">
        <f t="shared" si="392"/>
        <v>2</v>
      </c>
      <c r="KG9" s="4">
        <f t="shared" si="392"/>
        <v>2</v>
      </c>
      <c r="KH9" s="4">
        <f t="shared" si="392"/>
        <v>0</v>
      </c>
      <c r="KI9" s="4">
        <f t="shared" si="392"/>
        <v>0</v>
      </c>
      <c r="KJ9" s="4">
        <f t="shared" si="392"/>
        <v>0</v>
      </c>
      <c r="KK9" s="4">
        <f t="shared" si="392"/>
        <v>0</v>
      </c>
      <c r="KL9" s="4">
        <f t="shared" si="392"/>
        <v>4</v>
      </c>
      <c r="KM9" s="4">
        <f t="shared" si="392"/>
        <v>4</v>
      </c>
      <c r="KN9" s="4">
        <f t="shared" si="392"/>
        <v>0</v>
      </c>
      <c r="KO9" s="4">
        <f t="shared" si="392"/>
        <v>0</v>
      </c>
      <c r="KP9" s="4">
        <f t="shared" si="392"/>
        <v>0</v>
      </c>
      <c r="KQ9" s="4">
        <f t="shared" si="392"/>
        <v>0</v>
      </c>
      <c r="KR9" s="4">
        <f t="shared" si="392"/>
        <v>5</v>
      </c>
      <c r="KS9" s="4">
        <f t="shared" si="392"/>
        <v>5</v>
      </c>
      <c r="KT9" s="4">
        <f t="shared" si="392"/>
        <v>0</v>
      </c>
      <c r="KU9" s="4">
        <f t="shared" si="392"/>
        <v>2</v>
      </c>
      <c r="KV9" s="4">
        <f t="shared" si="392"/>
        <v>2</v>
      </c>
      <c r="KW9" s="4">
        <f t="shared" si="392"/>
        <v>0</v>
      </c>
      <c r="KX9" s="4">
        <f t="shared" si="392"/>
        <v>0</v>
      </c>
      <c r="KY9" s="4">
        <f t="shared" si="392"/>
        <v>0</v>
      </c>
      <c r="KZ9" s="4">
        <f t="shared" si="392"/>
        <v>0</v>
      </c>
      <c r="LA9" s="4">
        <f t="shared" si="392"/>
        <v>3</v>
      </c>
      <c r="LB9" s="4">
        <f t="shared" si="392"/>
        <v>5</v>
      </c>
      <c r="LC9" s="4">
        <f t="shared" si="392"/>
        <v>5</v>
      </c>
      <c r="LD9" s="4">
        <f t="shared" si="392"/>
        <v>3</v>
      </c>
      <c r="LE9" s="4">
        <f t="shared" si="392"/>
        <v>0</v>
      </c>
      <c r="LF9" s="4">
        <f t="shared" si="392"/>
        <v>0</v>
      </c>
      <c r="LG9" s="4">
        <f t="shared" si="392"/>
        <v>0</v>
      </c>
      <c r="LH9" s="4">
        <f t="shared" si="392"/>
        <v>0</v>
      </c>
      <c r="LI9" s="4">
        <f t="shared" si="392"/>
        <v>4</v>
      </c>
      <c r="LJ9" s="4">
        <f t="shared" si="392"/>
        <v>4</v>
      </c>
      <c r="LK9" s="4">
        <f t="shared" si="392"/>
        <v>0</v>
      </c>
      <c r="LL9" s="4">
        <f t="shared" si="392"/>
        <v>0</v>
      </c>
      <c r="LM9" s="4">
        <f t="shared" ref="LM9:NH9" si="393">ROUNDUP((1+1)*AVERAGE(LK6:LL6),0)</f>
        <v>0</v>
      </c>
      <c r="LN9" s="4">
        <f t="shared" si="393"/>
        <v>0</v>
      </c>
      <c r="LO9" s="4">
        <f t="shared" si="393"/>
        <v>0</v>
      </c>
      <c r="LP9" s="4">
        <f t="shared" si="393"/>
        <v>0</v>
      </c>
      <c r="LQ9" s="4">
        <f t="shared" si="393"/>
        <v>0</v>
      </c>
      <c r="LR9" s="4">
        <f t="shared" si="393"/>
        <v>0</v>
      </c>
      <c r="LS9" s="4">
        <f t="shared" si="393"/>
        <v>0</v>
      </c>
      <c r="LT9" s="4">
        <f t="shared" si="393"/>
        <v>2</v>
      </c>
      <c r="LU9" s="4">
        <f t="shared" si="393"/>
        <v>2</v>
      </c>
      <c r="LV9" s="4">
        <f t="shared" si="393"/>
        <v>0</v>
      </c>
      <c r="LW9" s="4">
        <f t="shared" si="393"/>
        <v>0</v>
      </c>
      <c r="LX9" s="4">
        <f t="shared" si="393"/>
        <v>0</v>
      </c>
      <c r="LY9" s="4">
        <f t="shared" si="393"/>
        <v>0</v>
      </c>
      <c r="LZ9" s="4">
        <f t="shared" si="393"/>
        <v>0</v>
      </c>
      <c r="MA9" s="4">
        <f t="shared" si="393"/>
        <v>0</v>
      </c>
      <c r="MB9" s="4">
        <f t="shared" si="393"/>
        <v>0</v>
      </c>
      <c r="MC9" s="4">
        <f t="shared" si="393"/>
        <v>0</v>
      </c>
      <c r="MD9" s="4">
        <f t="shared" si="393"/>
        <v>0</v>
      </c>
      <c r="ME9" s="4">
        <f t="shared" si="393"/>
        <v>0</v>
      </c>
      <c r="MF9" s="4">
        <f t="shared" si="393"/>
        <v>18</v>
      </c>
      <c r="MG9" s="4">
        <f t="shared" si="393"/>
        <v>20</v>
      </c>
      <c r="MH9" s="4">
        <f t="shared" si="393"/>
        <v>2</v>
      </c>
      <c r="MI9" s="4">
        <f t="shared" si="393"/>
        <v>1</v>
      </c>
      <c r="MJ9" s="4">
        <f t="shared" si="393"/>
        <v>1</v>
      </c>
      <c r="MK9" s="4">
        <f t="shared" si="393"/>
        <v>2</v>
      </c>
      <c r="ML9" s="4">
        <f t="shared" si="393"/>
        <v>4</v>
      </c>
      <c r="MM9" s="4">
        <f t="shared" si="393"/>
        <v>2</v>
      </c>
      <c r="MN9" s="4">
        <f t="shared" si="393"/>
        <v>0</v>
      </c>
      <c r="MO9" s="4">
        <f t="shared" si="393"/>
        <v>0</v>
      </c>
      <c r="MP9" s="4">
        <f t="shared" si="393"/>
        <v>0</v>
      </c>
      <c r="MQ9" s="4">
        <f t="shared" si="393"/>
        <v>2</v>
      </c>
      <c r="MR9" s="4">
        <f t="shared" si="393"/>
        <v>2</v>
      </c>
      <c r="MS9" s="4">
        <f t="shared" si="393"/>
        <v>2</v>
      </c>
      <c r="MT9" s="4">
        <f t="shared" si="393"/>
        <v>2</v>
      </c>
      <c r="MU9" s="4">
        <f t="shared" si="393"/>
        <v>0</v>
      </c>
      <c r="MV9" s="4">
        <f t="shared" si="393"/>
        <v>0</v>
      </c>
      <c r="MW9" s="4">
        <f t="shared" si="393"/>
        <v>8</v>
      </c>
      <c r="MX9" s="4">
        <f t="shared" si="393"/>
        <v>8</v>
      </c>
      <c r="MY9" s="4">
        <f t="shared" si="393"/>
        <v>0</v>
      </c>
      <c r="MZ9" s="4">
        <f t="shared" si="393"/>
        <v>2</v>
      </c>
      <c r="NA9" s="4">
        <f t="shared" si="393"/>
        <v>2</v>
      </c>
      <c r="NB9" s="4">
        <f t="shared" si="393"/>
        <v>8</v>
      </c>
      <c r="NC9" s="4">
        <f t="shared" si="393"/>
        <v>8</v>
      </c>
      <c r="ND9" s="4">
        <f t="shared" si="393"/>
        <v>0</v>
      </c>
      <c r="NE9" s="4">
        <f t="shared" si="393"/>
        <v>0</v>
      </c>
      <c r="NF9" s="4">
        <f t="shared" si="393"/>
        <v>5</v>
      </c>
      <c r="NG9" s="4">
        <f t="shared" si="393"/>
        <v>7</v>
      </c>
      <c r="NH9" s="4">
        <f t="shared" si="393"/>
        <v>2</v>
      </c>
    </row>
    <row r="10" spans="1:377" x14ac:dyDescent="0.3">
      <c r="A10" s="4" t="s">
        <v>10</v>
      </c>
      <c r="B10" s="4">
        <v>0</v>
      </c>
      <c r="C10" s="4">
        <f>ROUNDUP(3.08*(STDEV(B6:C6)*SQRT(2)),0)</f>
        <v>34</v>
      </c>
      <c r="D10" s="4">
        <f>ROUNDUP(3.08*(STDEV(B6:C6)*SQRT(2)),0)</f>
        <v>34</v>
      </c>
      <c r="E10" s="4">
        <f t="shared" ref="E10:BP10" si="394">ROUNDUP(3.08*(STDEV(C6:D6)*SQRT(2)),0)</f>
        <v>28</v>
      </c>
      <c r="F10" s="4">
        <f t="shared" si="394"/>
        <v>7</v>
      </c>
      <c r="G10" s="4">
        <f t="shared" si="394"/>
        <v>7</v>
      </c>
      <c r="H10" s="4">
        <f t="shared" si="394"/>
        <v>7</v>
      </c>
      <c r="I10" s="4">
        <f t="shared" si="394"/>
        <v>0</v>
      </c>
      <c r="J10" s="4">
        <f t="shared" si="394"/>
        <v>0</v>
      </c>
      <c r="K10" s="4">
        <f t="shared" si="394"/>
        <v>0</v>
      </c>
      <c r="L10" s="4">
        <f t="shared" si="394"/>
        <v>7</v>
      </c>
      <c r="M10" s="4">
        <f t="shared" si="394"/>
        <v>7</v>
      </c>
      <c r="N10" s="4">
        <f t="shared" si="394"/>
        <v>19</v>
      </c>
      <c r="O10" s="4">
        <f t="shared" si="394"/>
        <v>19</v>
      </c>
      <c r="P10" s="4">
        <f t="shared" si="394"/>
        <v>0</v>
      </c>
      <c r="Q10" s="4">
        <f t="shared" si="394"/>
        <v>0</v>
      </c>
      <c r="R10" s="4">
        <f t="shared" si="394"/>
        <v>0</v>
      </c>
      <c r="S10" s="4">
        <f t="shared" si="394"/>
        <v>0</v>
      </c>
      <c r="T10" s="4">
        <f t="shared" si="394"/>
        <v>0</v>
      </c>
      <c r="U10" s="4">
        <f t="shared" si="394"/>
        <v>13</v>
      </c>
      <c r="V10" s="4">
        <f t="shared" si="394"/>
        <v>13</v>
      </c>
      <c r="W10" s="4">
        <f t="shared" si="394"/>
        <v>0</v>
      </c>
      <c r="X10" s="4">
        <f t="shared" si="394"/>
        <v>0</v>
      </c>
      <c r="Y10" s="4">
        <f t="shared" si="394"/>
        <v>0</v>
      </c>
      <c r="Z10" s="4">
        <f t="shared" si="394"/>
        <v>0</v>
      </c>
      <c r="AA10" s="4">
        <f t="shared" si="394"/>
        <v>22</v>
      </c>
      <c r="AB10" s="4">
        <f t="shared" si="394"/>
        <v>22</v>
      </c>
      <c r="AC10" s="4">
        <f t="shared" si="394"/>
        <v>0</v>
      </c>
      <c r="AD10" s="4">
        <f t="shared" si="394"/>
        <v>0</v>
      </c>
      <c r="AE10" s="4">
        <f t="shared" si="394"/>
        <v>0</v>
      </c>
      <c r="AF10" s="4">
        <f t="shared" si="394"/>
        <v>0</v>
      </c>
      <c r="AG10" s="4">
        <f t="shared" si="394"/>
        <v>7</v>
      </c>
      <c r="AH10" s="4">
        <f t="shared" si="394"/>
        <v>7</v>
      </c>
      <c r="AI10" s="4">
        <f t="shared" si="394"/>
        <v>7</v>
      </c>
      <c r="AJ10" s="4">
        <f t="shared" si="394"/>
        <v>7</v>
      </c>
      <c r="AK10" s="4">
        <f t="shared" si="394"/>
        <v>7</v>
      </c>
      <c r="AL10" s="4">
        <f t="shared" si="394"/>
        <v>7</v>
      </c>
      <c r="AM10" s="4">
        <f t="shared" si="394"/>
        <v>10</v>
      </c>
      <c r="AN10" s="4">
        <f t="shared" si="394"/>
        <v>10</v>
      </c>
      <c r="AO10" s="4">
        <f t="shared" si="394"/>
        <v>7</v>
      </c>
      <c r="AP10" s="4">
        <f t="shared" si="394"/>
        <v>7</v>
      </c>
      <c r="AQ10" s="4">
        <f t="shared" si="394"/>
        <v>0</v>
      </c>
      <c r="AR10" s="4">
        <f t="shared" si="394"/>
        <v>0</v>
      </c>
      <c r="AS10" s="4">
        <f t="shared" si="394"/>
        <v>0</v>
      </c>
      <c r="AT10" s="4">
        <f t="shared" si="394"/>
        <v>19</v>
      </c>
      <c r="AU10" s="4">
        <f t="shared" si="394"/>
        <v>19</v>
      </c>
      <c r="AV10" s="4">
        <f t="shared" si="394"/>
        <v>0</v>
      </c>
      <c r="AW10" s="4">
        <f t="shared" si="394"/>
        <v>13</v>
      </c>
      <c r="AX10" s="4">
        <f t="shared" si="394"/>
        <v>13</v>
      </c>
      <c r="AY10" s="4">
        <f t="shared" si="394"/>
        <v>19</v>
      </c>
      <c r="AZ10" s="4">
        <f t="shared" si="394"/>
        <v>19</v>
      </c>
      <c r="BA10" s="4">
        <f t="shared" si="394"/>
        <v>13</v>
      </c>
      <c r="BB10" s="4">
        <f t="shared" si="394"/>
        <v>13</v>
      </c>
      <c r="BC10" s="4">
        <f t="shared" si="394"/>
        <v>0</v>
      </c>
      <c r="BD10" s="4">
        <f t="shared" si="394"/>
        <v>7</v>
      </c>
      <c r="BE10" s="4">
        <f t="shared" si="394"/>
        <v>7</v>
      </c>
      <c r="BF10" s="4">
        <f t="shared" si="394"/>
        <v>7</v>
      </c>
      <c r="BG10" s="4">
        <f t="shared" si="394"/>
        <v>7</v>
      </c>
      <c r="BH10" s="4">
        <f t="shared" si="394"/>
        <v>0</v>
      </c>
      <c r="BI10" s="4">
        <f t="shared" si="394"/>
        <v>13</v>
      </c>
      <c r="BJ10" s="4">
        <f t="shared" si="394"/>
        <v>10</v>
      </c>
      <c r="BK10" s="4">
        <f t="shared" si="394"/>
        <v>4</v>
      </c>
      <c r="BL10" s="4">
        <f t="shared" si="394"/>
        <v>0</v>
      </c>
      <c r="BM10" s="4">
        <f t="shared" si="394"/>
        <v>0</v>
      </c>
      <c r="BN10" s="4">
        <f t="shared" si="394"/>
        <v>0</v>
      </c>
      <c r="BO10" s="4">
        <f t="shared" si="394"/>
        <v>28</v>
      </c>
      <c r="BP10" s="4">
        <f t="shared" si="394"/>
        <v>22</v>
      </c>
      <c r="BQ10" s="4">
        <f t="shared" ref="BQ10:EB10" si="395">ROUNDUP(3.08*(STDEV(BO6:BP6)*SQRT(2)),0)</f>
        <v>13</v>
      </c>
      <c r="BR10" s="4">
        <f t="shared" si="395"/>
        <v>13</v>
      </c>
      <c r="BS10" s="4">
        <f t="shared" si="395"/>
        <v>7</v>
      </c>
      <c r="BT10" s="4">
        <f t="shared" si="395"/>
        <v>0</v>
      </c>
      <c r="BU10" s="4">
        <f t="shared" si="395"/>
        <v>0</v>
      </c>
      <c r="BV10" s="4">
        <f t="shared" si="395"/>
        <v>7</v>
      </c>
      <c r="BW10" s="4">
        <f t="shared" si="395"/>
        <v>7</v>
      </c>
      <c r="BX10" s="4">
        <f t="shared" si="395"/>
        <v>0</v>
      </c>
      <c r="BY10" s="4">
        <f t="shared" si="395"/>
        <v>25</v>
      </c>
      <c r="BZ10" s="4">
        <f t="shared" si="395"/>
        <v>19</v>
      </c>
      <c r="CA10" s="4">
        <f t="shared" si="395"/>
        <v>7</v>
      </c>
      <c r="CB10" s="4">
        <f t="shared" si="395"/>
        <v>0</v>
      </c>
      <c r="CC10" s="4">
        <f t="shared" si="395"/>
        <v>0</v>
      </c>
      <c r="CD10" s="4">
        <f t="shared" si="395"/>
        <v>0</v>
      </c>
      <c r="CE10" s="4">
        <f t="shared" si="395"/>
        <v>0</v>
      </c>
      <c r="CF10" s="4">
        <f t="shared" si="395"/>
        <v>13</v>
      </c>
      <c r="CG10" s="4">
        <f t="shared" si="395"/>
        <v>13</v>
      </c>
      <c r="CH10" s="4">
        <f t="shared" si="395"/>
        <v>7</v>
      </c>
      <c r="CI10" s="4">
        <f t="shared" si="395"/>
        <v>7</v>
      </c>
      <c r="CJ10" s="4">
        <f t="shared" si="395"/>
        <v>47</v>
      </c>
      <c r="CK10" s="4">
        <f t="shared" si="395"/>
        <v>41</v>
      </c>
      <c r="CL10" s="4">
        <f t="shared" si="395"/>
        <v>0</v>
      </c>
      <c r="CM10" s="4">
        <f t="shared" si="395"/>
        <v>31</v>
      </c>
      <c r="CN10" s="4">
        <f t="shared" si="395"/>
        <v>37</v>
      </c>
      <c r="CO10" s="4">
        <f t="shared" si="395"/>
        <v>7</v>
      </c>
      <c r="CP10" s="4">
        <f t="shared" si="395"/>
        <v>7</v>
      </c>
      <c r="CQ10" s="4">
        <f t="shared" si="395"/>
        <v>37</v>
      </c>
      <c r="CR10" s="4">
        <f t="shared" si="395"/>
        <v>31</v>
      </c>
      <c r="CS10" s="4">
        <f t="shared" si="395"/>
        <v>0</v>
      </c>
      <c r="CT10" s="4">
        <f t="shared" si="395"/>
        <v>0</v>
      </c>
      <c r="CU10" s="4">
        <f t="shared" si="395"/>
        <v>4</v>
      </c>
      <c r="CV10" s="4">
        <f t="shared" si="395"/>
        <v>10</v>
      </c>
      <c r="CW10" s="4">
        <f t="shared" si="395"/>
        <v>0</v>
      </c>
      <c r="CX10" s="4">
        <f t="shared" si="395"/>
        <v>37</v>
      </c>
      <c r="CY10" s="4">
        <f t="shared" si="395"/>
        <v>37</v>
      </c>
      <c r="CZ10" s="4">
        <f t="shared" si="395"/>
        <v>0</v>
      </c>
      <c r="DA10" s="4">
        <f t="shared" si="395"/>
        <v>13</v>
      </c>
      <c r="DB10" s="4">
        <f t="shared" si="395"/>
        <v>13</v>
      </c>
      <c r="DC10" s="4">
        <f t="shared" si="395"/>
        <v>13</v>
      </c>
      <c r="DD10" s="4">
        <f t="shared" si="395"/>
        <v>13</v>
      </c>
      <c r="DE10" s="4">
        <f t="shared" si="395"/>
        <v>0</v>
      </c>
      <c r="DF10" s="4">
        <f t="shared" si="395"/>
        <v>0</v>
      </c>
      <c r="DG10" s="4">
        <f t="shared" si="395"/>
        <v>0</v>
      </c>
      <c r="DH10" s="4">
        <f t="shared" si="395"/>
        <v>7</v>
      </c>
      <c r="DI10" s="4">
        <f t="shared" si="395"/>
        <v>7</v>
      </c>
      <c r="DJ10" s="4">
        <f t="shared" si="395"/>
        <v>7</v>
      </c>
      <c r="DK10" s="4">
        <f t="shared" si="395"/>
        <v>7</v>
      </c>
      <c r="DL10" s="4">
        <f t="shared" si="395"/>
        <v>0</v>
      </c>
      <c r="DM10" s="4">
        <f t="shared" si="395"/>
        <v>0</v>
      </c>
      <c r="DN10" s="4">
        <f t="shared" si="395"/>
        <v>0</v>
      </c>
      <c r="DO10" s="4">
        <f t="shared" si="395"/>
        <v>0</v>
      </c>
      <c r="DP10" s="4">
        <f t="shared" si="395"/>
        <v>0</v>
      </c>
      <c r="DQ10" s="4">
        <f t="shared" si="395"/>
        <v>7</v>
      </c>
      <c r="DR10" s="4">
        <f t="shared" si="395"/>
        <v>7</v>
      </c>
      <c r="DS10" s="4">
        <f t="shared" si="395"/>
        <v>16</v>
      </c>
      <c r="DT10" s="4">
        <f t="shared" si="395"/>
        <v>16</v>
      </c>
      <c r="DU10" s="4">
        <f t="shared" si="395"/>
        <v>0</v>
      </c>
      <c r="DV10" s="4">
        <f t="shared" si="395"/>
        <v>7</v>
      </c>
      <c r="DW10" s="4">
        <f t="shared" si="395"/>
        <v>0</v>
      </c>
      <c r="DX10" s="4">
        <f t="shared" si="395"/>
        <v>7</v>
      </c>
      <c r="DY10" s="4">
        <f t="shared" si="395"/>
        <v>0</v>
      </c>
      <c r="DZ10" s="4">
        <f t="shared" si="395"/>
        <v>7</v>
      </c>
      <c r="EA10" s="4">
        <f t="shared" si="395"/>
        <v>7</v>
      </c>
      <c r="EB10" s="4">
        <f t="shared" si="395"/>
        <v>0</v>
      </c>
      <c r="EC10" s="4">
        <f t="shared" ref="EC10:GN10" si="396">ROUNDUP(3.08*(STDEV(EA6:EB6)*SQRT(2)),0)</f>
        <v>0</v>
      </c>
      <c r="ED10" s="4">
        <f t="shared" si="396"/>
        <v>7</v>
      </c>
      <c r="EE10" s="4">
        <f t="shared" si="396"/>
        <v>7</v>
      </c>
      <c r="EF10" s="4">
        <f t="shared" si="396"/>
        <v>7</v>
      </c>
      <c r="EG10" s="4">
        <f t="shared" si="396"/>
        <v>7</v>
      </c>
      <c r="EH10" s="4">
        <f t="shared" si="396"/>
        <v>0</v>
      </c>
      <c r="EI10" s="4">
        <f t="shared" si="396"/>
        <v>0</v>
      </c>
      <c r="EJ10" s="4">
        <f t="shared" si="396"/>
        <v>0</v>
      </c>
      <c r="EK10" s="4">
        <f t="shared" si="396"/>
        <v>0</v>
      </c>
      <c r="EL10" s="4">
        <f t="shared" si="396"/>
        <v>0</v>
      </c>
      <c r="EM10" s="4">
        <f t="shared" si="396"/>
        <v>0</v>
      </c>
      <c r="EN10" s="4">
        <f t="shared" si="396"/>
        <v>0</v>
      </c>
      <c r="EO10" s="4">
        <f t="shared" si="396"/>
        <v>0</v>
      </c>
      <c r="EP10" s="4">
        <f t="shared" si="396"/>
        <v>0</v>
      </c>
      <c r="EQ10" s="4">
        <f t="shared" si="396"/>
        <v>0</v>
      </c>
      <c r="ER10" s="4">
        <f t="shared" si="396"/>
        <v>0</v>
      </c>
      <c r="ES10" s="4">
        <f t="shared" si="396"/>
        <v>0</v>
      </c>
      <c r="ET10" s="4">
        <f t="shared" si="396"/>
        <v>0</v>
      </c>
      <c r="EU10" s="4">
        <f t="shared" si="396"/>
        <v>0</v>
      </c>
      <c r="EV10" s="4">
        <f t="shared" si="396"/>
        <v>0</v>
      </c>
      <c r="EW10" s="4">
        <f t="shared" si="396"/>
        <v>0</v>
      </c>
      <c r="EX10" s="4">
        <f t="shared" si="396"/>
        <v>0</v>
      </c>
      <c r="EY10" s="4">
        <f t="shared" si="396"/>
        <v>34</v>
      </c>
      <c r="EZ10" s="4">
        <f t="shared" si="396"/>
        <v>34</v>
      </c>
      <c r="FA10" s="4">
        <f t="shared" si="396"/>
        <v>7</v>
      </c>
      <c r="FB10" s="4">
        <f t="shared" si="396"/>
        <v>7</v>
      </c>
      <c r="FC10" s="4">
        <f t="shared" si="396"/>
        <v>0</v>
      </c>
      <c r="FD10" s="4">
        <f t="shared" si="396"/>
        <v>0</v>
      </c>
      <c r="FE10" s="4">
        <f t="shared" si="396"/>
        <v>13</v>
      </c>
      <c r="FF10" s="4">
        <f t="shared" si="396"/>
        <v>13</v>
      </c>
      <c r="FG10" s="4">
        <f t="shared" si="396"/>
        <v>0</v>
      </c>
      <c r="FH10" s="4">
        <f t="shared" si="396"/>
        <v>0</v>
      </c>
      <c r="FI10" s="4">
        <f t="shared" si="396"/>
        <v>0</v>
      </c>
      <c r="FJ10" s="4">
        <f t="shared" si="396"/>
        <v>0</v>
      </c>
      <c r="FK10" s="4">
        <f t="shared" si="396"/>
        <v>7</v>
      </c>
      <c r="FL10" s="4">
        <f t="shared" si="396"/>
        <v>7</v>
      </c>
      <c r="FM10" s="4">
        <f t="shared" si="396"/>
        <v>19</v>
      </c>
      <c r="FN10" s="4">
        <f t="shared" si="396"/>
        <v>19</v>
      </c>
      <c r="FO10" s="4">
        <f t="shared" si="396"/>
        <v>13</v>
      </c>
      <c r="FP10" s="4">
        <f t="shared" si="396"/>
        <v>13</v>
      </c>
      <c r="FQ10" s="4">
        <f t="shared" si="396"/>
        <v>0</v>
      </c>
      <c r="FR10" s="4">
        <f t="shared" si="396"/>
        <v>0</v>
      </c>
      <c r="FS10" s="4">
        <f t="shared" si="396"/>
        <v>13</v>
      </c>
      <c r="FT10" s="4">
        <f t="shared" si="396"/>
        <v>13</v>
      </c>
      <c r="FU10" s="4">
        <f t="shared" si="396"/>
        <v>0</v>
      </c>
      <c r="FV10" s="4">
        <f t="shared" si="396"/>
        <v>0</v>
      </c>
      <c r="FW10" s="4">
        <f t="shared" si="396"/>
        <v>7</v>
      </c>
      <c r="FX10" s="4">
        <f t="shared" si="396"/>
        <v>7</v>
      </c>
      <c r="FY10" s="4">
        <f t="shared" si="396"/>
        <v>0</v>
      </c>
      <c r="FZ10" s="4">
        <f t="shared" si="396"/>
        <v>0</v>
      </c>
      <c r="GA10" s="4">
        <f t="shared" si="396"/>
        <v>0</v>
      </c>
      <c r="GB10" s="4">
        <f t="shared" si="396"/>
        <v>7</v>
      </c>
      <c r="GC10" s="4">
        <f t="shared" si="396"/>
        <v>0</v>
      </c>
      <c r="GD10" s="4">
        <f t="shared" si="396"/>
        <v>7</v>
      </c>
      <c r="GE10" s="4">
        <f t="shared" si="396"/>
        <v>0</v>
      </c>
      <c r="GF10" s="4">
        <f t="shared" si="396"/>
        <v>0</v>
      </c>
      <c r="GG10" s="4">
        <f t="shared" si="396"/>
        <v>0</v>
      </c>
      <c r="GH10" s="4">
        <f t="shared" si="396"/>
        <v>0</v>
      </c>
      <c r="GI10" s="4">
        <f t="shared" si="396"/>
        <v>0</v>
      </c>
      <c r="GJ10" s="4">
        <f t="shared" si="396"/>
        <v>0</v>
      </c>
      <c r="GK10" s="4">
        <f t="shared" si="396"/>
        <v>0</v>
      </c>
      <c r="GL10" s="4">
        <f t="shared" si="396"/>
        <v>0</v>
      </c>
      <c r="GM10" s="4">
        <f t="shared" si="396"/>
        <v>0</v>
      </c>
      <c r="GN10" s="4">
        <f t="shared" si="396"/>
        <v>0</v>
      </c>
      <c r="GO10" s="4">
        <f t="shared" ref="GO10:IZ10" si="397">ROUNDUP(3.08*(STDEV(GM6:GN6)*SQRT(2)),0)</f>
        <v>0</v>
      </c>
      <c r="GP10" s="4">
        <f t="shared" si="397"/>
        <v>0</v>
      </c>
      <c r="GQ10" s="4">
        <f t="shared" si="397"/>
        <v>0</v>
      </c>
      <c r="GR10" s="4">
        <f t="shared" si="397"/>
        <v>0</v>
      </c>
      <c r="GS10" s="4">
        <f t="shared" si="397"/>
        <v>7</v>
      </c>
      <c r="GT10" s="4">
        <f t="shared" si="397"/>
        <v>7</v>
      </c>
      <c r="GU10" s="4">
        <f t="shared" si="397"/>
        <v>7</v>
      </c>
      <c r="GV10" s="4">
        <f t="shared" si="397"/>
        <v>7</v>
      </c>
      <c r="GW10" s="4">
        <f t="shared" si="397"/>
        <v>7</v>
      </c>
      <c r="GX10" s="4">
        <f t="shared" si="397"/>
        <v>4</v>
      </c>
      <c r="GY10" s="4">
        <f t="shared" si="397"/>
        <v>4</v>
      </c>
      <c r="GZ10" s="4">
        <f t="shared" si="397"/>
        <v>7</v>
      </c>
      <c r="HA10" s="4">
        <f t="shared" si="397"/>
        <v>0</v>
      </c>
      <c r="HB10" s="4">
        <f t="shared" si="397"/>
        <v>0</v>
      </c>
      <c r="HC10" s="4">
        <f t="shared" si="397"/>
        <v>0</v>
      </c>
      <c r="HD10" s="4">
        <f t="shared" si="397"/>
        <v>7</v>
      </c>
      <c r="HE10" s="4">
        <f t="shared" si="397"/>
        <v>7</v>
      </c>
      <c r="HF10" s="4">
        <f t="shared" si="397"/>
        <v>13</v>
      </c>
      <c r="HG10" s="4">
        <f t="shared" si="397"/>
        <v>13</v>
      </c>
      <c r="HH10" s="4">
        <f t="shared" si="397"/>
        <v>47</v>
      </c>
      <c r="HI10" s="4">
        <f t="shared" si="397"/>
        <v>41</v>
      </c>
      <c r="HJ10" s="4">
        <f t="shared" si="397"/>
        <v>7</v>
      </c>
      <c r="HK10" s="4">
        <f t="shared" si="397"/>
        <v>0</v>
      </c>
      <c r="HL10" s="4">
        <f t="shared" si="397"/>
        <v>0</v>
      </c>
      <c r="HM10" s="4">
        <f t="shared" si="397"/>
        <v>0</v>
      </c>
      <c r="HN10" s="4">
        <f t="shared" si="397"/>
        <v>7</v>
      </c>
      <c r="HO10" s="4">
        <f t="shared" si="397"/>
        <v>7</v>
      </c>
      <c r="HP10" s="4">
        <f t="shared" si="397"/>
        <v>13</v>
      </c>
      <c r="HQ10" s="4">
        <f t="shared" si="397"/>
        <v>19</v>
      </c>
      <c r="HR10" s="4">
        <f t="shared" si="397"/>
        <v>7</v>
      </c>
      <c r="HS10" s="4">
        <f t="shared" si="397"/>
        <v>7</v>
      </c>
      <c r="HT10" s="4">
        <f t="shared" si="397"/>
        <v>7</v>
      </c>
      <c r="HU10" s="4">
        <f t="shared" si="397"/>
        <v>0</v>
      </c>
      <c r="HV10" s="4">
        <f t="shared" si="397"/>
        <v>0</v>
      </c>
      <c r="HW10" s="4">
        <f t="shared" si="397"/>
        <v>7</v>
      </c>
      <c r="HX10" s="4">
        <f t="shared" si="397"/>
        <v>0</v>
      </c>
      <c r="HY10" s="4">
        <f t="shared" si="397"/>
        <v>7</v>
      </c>
      <c r="HZ10" s="4">
        <f t="shared" si="397"/>
        <v>0</v>
      </c>
      <c r="IA10" s="4">
        <f t="shared" si="397"/>
        <v>25</v>
      </c>
      <c r="IB10" s="4">
        <f t="shared" si="397"/>
        <v>22</v>
      </c>
      <c r="IC10" s="4">
        <f t="shared" si="397"/>
        <v>4</v>
      </c>
      <c r="ID10" s="4">
        <f t="shared" si="397"/>
        <v>16</v>
      </c>
      <c r="IE10" s="4">
        <f t="shared" si="397"/>
        <v>4</v>
      </c>
      <c r="IF10" s="4">
        <f t="shared" si="397"/>
        <v>19</v>
      </c>
      <c r="IG10" s="4">
        <f t="shared" si="397"/>
        <v>0</v>
      </c>
      <c r="IH10" s="4">
        <f t="shared" si="397"/>
        <v>19</v>
      </c>
      <c r="II10" s="4">
        <f t="shared" si="397"/>
        <v>19</v>
      </c>
      <c r="IJ10" s="4">
        <f t="shared" si="397"/>
        <v>7</v>
      </c>
      <c r="IK10" s="4">
        <f t="shared" si="397"/>
        <v>4</v>
      </c>
      <c r="IL10" s="4">
        <f t="shared" si="397"/>
        <v>10</v>
      </c>
      <c r="IM10" s="4">
        <f t="shared" si="397"/>
        <v>7</v>
      </c>
      <c r="IN10" s="4">
        <f t="shared" si="397"/>
        <v>7</v>
      </c>
      <c r="IO10" s="4">
        <f t="shared" si="397"/>
        <v>19</v>
      </c>
      <c r="IP10" s="4">
        <f t="shared" si="397"/>
        <v>19</v>
      </c>
      <c r="IQ10" s="4">
        <f t="shared" si="397"/>
        <v>0</v>
      </c>
      <c r="IR10" s="4">
        <f t="shared" si="397"/>
        <v>0</v>
      </c>
      <c r="IS10" s="4">
        <f t="shared" si="397"/>
        <v>7</v>
      </c>
      <c r="IT10" s="4">
        <f t="shared" si="397"/>
        <v>7</v>
      </c>
      <c r="IU10" s="4">
        <f t="shared" si="397"/>
        <v>0</v>
      </c>
      <c r="IV10" s="4">
        <f t="shared" si="397"/>
        <v>25</v>
      </c>
      <c r="IW10" s="4">
        <f t="shared" si="397"/>
        <v>19</v>
      </c>
      <c r="IX10" s="4">
        <f t="shared" si="397"/>
        <v>10</v>
      </c>
      <c r="IY10" s="4">
        <f t="shared" si="397"/>
        <v>7</v>
      </c>
      <c r="IZ10" s="4">
        <f t="shared" si="397"/>
        <v>7</v>
      </c>
      <c r="JA10" s="4">
        <f t="shared" ref="JA10:LL10" si="398">ROUNDUP(3.08*(STDEV(IY6:IZ6)*SQRT(2)),0)</f>
        <v>4</v>
      </c>
      <c r="JB10" s="4">
        <f t="shared" si="398"/>
        <v>0</v>
      </c>
      <c r="JC10" s="4">
        <f t="shared" si="398"/>
        <v>7</v>
      </c>
      <c r="JD10" s="4">
        <f t="shared" si="398"/>
        <v>7</v>
      </c>
      <c r="JE10" s="4">
        <f t="shared" si="398"/>
        <v>0</v>
      </c>
      <c r="JF10" s="4">
        <f t="shared" si="398"/>
        <v>4</v>
      </c>
      <c r="JG10" s="4">
        <f t="shared" si="398"/>
        <v>4</v>
      </c>
      <c r="JH10" s="4">
        <f t="shared" si="398"/>
        <v>0</v>
      </c>
      <c r="JI10" s="4">
        <f t="shared" si="398"/>
        <v>7</v>
      </c>
      <c r="JJ10" s="4">
        <f t="shared" si="398"/>
        <v>0</v>
      </c>
      <c r="JK10" s="4">
        <f t="shared" si="398"/>
        <v>0</v>
      </c>
      <c r="JL10" s="4">
        <f t="shared" si="398"/>
        <v>7</v>
      </c>
      <c r="JM10" s="4">
        <f t="shared" si="398"/>
        <v>7</v>
      </c>
      <c r="JN10" s="4">
        <f t="shared" si="398"/>
        <v>13</v>
      </c>
      <c r="JO10" s="4">
        <f t="shared" si="398"/>
        <v>13</v>
      </c>
      <c r="JP10" s="4">
        <f t="shared" si="398"/>
        <v>0</v>
      </c>
      <c r="JQ10" s="4">
        <f t="shared" si="398"/>
        <v>0</v>
      </c>
      <c r="JR10" s="4">
        <f t="shared" si="398"/>
        <v>0</v>
      </c>
      <c r="JS10" s="4">
        <f t="shared" si="398"/>
        <v>0</v>
      </c>
      <c r="JT10" s="4">
        <f t="shared" si="398"/>
        <v>0</v>
      </c>
      <c r="JU10" s="4">
        <f t="shared" si="398"/>
        <v>7</v>
      </c>
      <c r="JV10" s="4">
        <f t="shared" si="398"/>
        <v>7</v>
      </c>
      <c r="JW10" s="4">
        <f t="shared" si="398"/>
        <v>0</v>
      </c>
      <c r="JX10" s="4">
        <f t="shared" si="398"/>
        <v>19</v>
      </c>
      <c r="JY10" s="4">
        <f t="shared" si="398"/>
        <v>19</v>
      </c>
      <c r="JZ10" s="4">
        <f t="shared" si="398"/>
        <v>0</v>
      </c>
      <c r="KA10" s="4">
        <f t="shared" si="398"/>
        <v>7</v>
      </c>
      <c r="KB10" s="4">
        <f t="shared" si="398"/>
        <v>7</v>
      </c>
      <c r="KC10" s="4">
        <f t="shared" si="398"/>
        <v>0</v>
      </c>
      <c r="KD10" s="4">
        <f t="shared" si="398"/>
        <v>0</v>
      </c>
      <c r="KE10" s="4">
        <f t="shared" si="398"/>
        <v>0</v>
      </c>
      <c r="KF10" s="4">
        <f t="shared" si="398"/>
        <v>7</v>
      </c>
      <c r="KG10" s="4">
        <f t="shared" si="398"/>
        <v>7</v>
      </c>
      <c r="KH10" s="4">
        <f t="shared" si="398"/>
        <v>0</v>
      </c>
      <c r="KI10" s="4">
        <f t="shared" si="398"/>
        <v>0</v>
      </c>
      <c r="KJ10" s="4">
        <f t="shared" si="398"/>
        <v>0</v>
      </c>
      <c r="KK10" s="4">
        <f t="shared" si="398"/>
        <v>0</v>
      </c>
      <c r="KL10" s="4">
        <f t="shared" si="398"/>
        <v>13</v>
      </c>
      <c r="KM10" s="4">
        <f t="shared" si="398"/>
        <v>13</v>
      </c>
      <c r="KN10" s="4">
        <f t="shared" si="398"/>
        <v>0</v>
      </c>
      <c r="KO10" s="4">
        <f t="shared" si="398"/>
        <v>0</v>
      </c>
      <c r="KP10" s="4">
        <f t="shared" si="398"/>
        <v>0</v>
      </c>
      <c r="KQ10" s="4">
        <f t="shared" si="398"/>
        <v>0</v>
      </c>
      <c r="KR10" s="4">
        <f t="shared" si="398"/>
        <v>16</v>
      </c>
      <c r="KS10" s="4">
        <f t="shared" si="398"/>
        <v>16</v>
      </c>
      <c r="KT10" s="4">
        <f t="shared" si="398"/>
        <v>0</v>
      </c>
      <c r="KU10" s="4">
        <f t="shared" si="398"/>
        <v>7</v>
      </c>
      <c r="KV10" s="4">
        <f t="shared" si="398"/>
        <v>7</v>
      </c>
      <c r="KW10" s="4">
        <f t="shared" si="398"/>
        <v>0</v>
      </c>
      <c r="KX10" s="4">
        <f t="shared" si="398"/>
        <v>0</v>
      </c>
      <c r="KY10" s="4">
        <f t="shared" si="398"/>
        <v>0</v>
      </c>
      <c r="KZ10" s="4">
        <f t="shared" si="398"/>
        <v>0</v>
      </c>
      <c r="LA10" s="4">
        <f t="shared" si="398"/>
        <v>10</v>
      </c>
      <c r="LB10" s="4">
        <f t="shared" si="398"/>
        <v>4</v>
      </c>
      <c r="LC10" s="4">
        <f t="shared" si="398"/>
        <v>4</v>
      </c>
      <c r="LD10" s="4">
        <f t="shared" si="398"/>
        <v>10</v>
      </c>
      <c r="LE10" s="4">
        <f t="shared" si="398"/>
        <v>0</v>
      </c>
      <c r="LF10" s="4">
        <f t="shared" si="398"/>
        <v>0</v>
      </c>
      <c r="LG10" s="4">
        <f t="shared" si="398"/>
        <v>0</v>
      </c>
      <c r="LH10" s="4">
        <f t="shared" si="398"/>
        <v>0</v>
      </c>
      <c r="LI10" s="4">
        <f t="shared" si="398"/>
        <v>13</v>
      </c>
      <c r="LJ10" s="4">
        <f t="shared" si="398"/>
        <v>13</v>
      </c>
      <c r="LK10" s="4">
        <f t="shared" si="398"/>
        <v>0</v>
      </c>
      <c r="LL10" s="4">
        <f t="shared" si="398"/>
        <v>0</v>
      </c>
      <c r="LM10" s="4">
        <f t="shared" ref="LM10:NH10" si="399">ROUNDUP(3.08*(STDEV(LK6:LL6)*SQRT(2)),0)</f>
        <v>0</v>
      </c>
      <c r="LN10" s="4">
        <f t="shared" si="399"/>
        <v>0</v>
      </c>
      <c r="LO10" s="4">
        <f t="shared" si="399"/>
        <v>0</v>
      </c>
      <c r="LP10" s="4">
        <f t="shared" si="399"/>
        <v>0</v>
      </c>
      <c r="LQ10" s="4">
        <f t="shared" si="399"/>
        <v>0</v>
      </c>
      <c r="LR10" s="4">
        <f t="shared" si="399"/>
        <v>0</v>
      </c>
      <c r="LS10" s="4">
        <f t="shared" si="399"/>
        <v>0</v>
      </c>
      <c r="LT10" s="4">
        <f t="shared" si="399"/>
        <v>7</v>
      </c>
      <c r="LU10" s="4">
        <f t="shared" si="399"/>
        <v>7</v>
      </c>
      <c r="LV10" s="4">
        <f t="shared" si="399"/>
        <v>0</v>
      </c>
      <c r="LW10" s="4">
        <f t="shared" si="399"/>
        <v>0</v>
      </c>
      <c r="LX10" s="4">
        <f t="shared" si="399"/>
        <v>0</v>
      </c>
      <c r="LY10" s="4">
        <f t="shared" si="399"/>
        <v>0</v>
      </c>
      <c r="LZ10" s="4">
        <f t="shared" si="399"/>
        <v>0</v>
      </c>
      <c r="MA10" s="4">
        <f t="shared" si="399"/>
        <v>0</v>
      </c>
      <c r="MB10" s="4">
        <f t="shared" si="399"/>
        <v>0</v>
      </c>
      <c r="MC10" s="4">
        <f t="shared" si="399"/>
        <v>0</v>
      </c>
      <c r="MD10" s="4">
        <f t="shared" si="399"/>
        <v>0</v>
      </c>
      <c r="ME10" s="4">
        <f t="shared" si="399"/>
        <v>0</v>
      </c>
      <c r="MF10" s="4">
        <f t="shared" si="399"/>
        <v>56</v>
      </c>
      <c r="MG10" s="4">
        <f t="shared" si="399"/>
        <v>50</v>
      </c>
      <c r="MH10" s="4">
        <f t="shared" si="399"/>
        <v>7</v>
      </c>
      <c r="MI10" s="4">
        <f t="shared" si="399"/>
        <v>4</v>
      </c>
      <c r="MJ10" s="4">
        <f t="shared" si="399"/>
        <v>4</v>
      </c>
      <c r="MK10" s="4">
        <f t="shared" si="399"/>
        <v>7</v>
      </c>
      <c r="ML10" s="4">
        <f t="shared" si="399"/>
        <v>0</v>
      </c>
      <c r="MM10" s="4">
        <f t="shared" si="399"/>
        <v>7</v>
      </c>
      <c r="MN10" s="4">
        <f t="shared" si="399"/>
        <v>0</v>
      </c>
      <c r="MO10" s="4">
        <f t="shared" si="399"/>
        <v>0</v>
      </c>
      <c r="MP10" s="4">
        <f t="shared" si="399"/>
        <v>0</v>
      </c>
      <c r="MQ10" s="4">
        <f t="shared" si="399"/>
        <v>7</v>
      </c>
      <c r="MR10" s="4">
        <f t="shared" si="399"/>
        <v>7</v>
      </c>
      <c r="MS10" s="4">
        <f t="shared" si="399"/>
        <v>7</v>
      </c>
      <c r="MT10" s="4">
        <f t="shared" si="399"/>
        <v>7</v>
      </c>
      <c r="MU10" s="4">
        <f t="shared" si="399"/>
        <v>0</v>
      </c>
      <c r="MV10" s="4">
        <f t="shared" si="399"/>
        <v>0</v>
      </c>
      <c r="MW10" s="4">
        <f t="shared" si="399"/>
        <v>25</v>
      </c>
      <c r="MX10" s="4">
        <f t="shared" si="399"/>
        <v>25</v>
      </c>
      <c r="MY10" s="4">
        <f t="shared" si="399"/>
        <v>0</v>
      </c>
      <c r="MZ10" s="4">
        <f t="shared" si="399"/>
        <v>7</v>
      </c>
      <c r="NA10" s="4">
        <f t="shared" si="399"/>
        <v>7</v>
      </c>
      <c r="NB10" s="4">
        <f t="shared" si="399"/>
        <v>25</v>
      </c>
      <c r="NC10" s="4">
        <f t="shared" si="399"/>
        <v>25</v>
      </c>
      <c r="ND10" s="4">
        <f t="shared" si="399"/>
        <v>0</v>
      </c>
      <c r="NE10" s="4">
        <f t="shared" si="399"/>
        <v>0</v>
      </c>
      <c r="NF10" s="4">
        <f t="shared" si="399"/>
        <v>16</v>
      </c>
      <c r="NG10" s="4">
        <f t="shared" si="399"/>
        <v>10</v>
      </c>
      <c r="NH10" s="4">
        <f t="shared" si="399"/>
        <v>7</v>
      </c>
      <c r="NJ10" s="4">
        <f>MAX(B10:NC10)</f>
        <v>56</v>
      </c>
    </row>
    <row r="11" spans="1:377" x14ac:dyDescent="0.3">
      <c r="A11" s="4" t="s">
        <v>71</v>
      </c>
      <c r="B11" s="4">
        <f>SUM(B9:B10)</f>
        <v>0</v>
      </c>
      <c r="C11" s="4">
        <f t="shared" ref="C11:BN11" si="400">SUM(C9:C10)</f>
        <v>45</v>
      </c>
      <c r="D11" s="4">
        <f t="shared" si="400"/>
        <v>45</v>
      </c>
      <c r="E11" s="4">
        <f t="shared" si="400"/>
        <v>41</v>
      </c>
      <c r="F11" s="4">
        <f t="shared" si="400"/>
        <v>9</v>
      </c>
      <c r="G11" s="4">
        <f t="shared" si="400"/>
        <v>9</v>
      </c>
      <c r="H11" s="4">
        <f t="shared" si="400"/>
        <v>9</v>
      </c>
      <c r="I11" s="4">
        <f t="shared" si="400"/>
        <v>0</v>
      </c>
      <c r="J11" s="4">
        <f t="shared" si="400"/>
        <v>0</v>
      </c>
      <c r="K11" s="4">
        <f t="shared" si="400"/>
        <v>0</v>
      </c>
      <c r="L11" s="4">
        <f t="shared" si="400"/>
        <v>9</v>
      </c>
      <c r="M11" s="4">
        <f t="shared" si="400"/>
        <v>9</v>
      </c>
      <c r="N11" s="4">
        <f t="shared" si="400"/>
        <v>25</v>
      </c>
      <c r="O11" s="4">
        <f t="shared" si="400"/>
        <v>25</v>
      </c>
      <c r="P11" s="4">
        <f t="shared" si="400"/>
        <v>0</v>
      </c>
      <c r="Q11" s="4">
        <f t="shared" si="400"/>
        <v>0</v>
      </c>
      <c r="R11" s="4">
        <f t="shared" si="400"/>
        <v>0</v>
      </c>
      <c r="S11" s="4">
        <f t="shared" si="400"/>
        <v>0</v>
      </c>
      <c r="T11" s="4">
        <f t="shared" si="400"/>
        <v>0</v>
      </c>
      <c r="U11" s="4">
        <f t="shared" si="400"/>
        <v>17</v>
      </c>
      <c r="V11" s="4">
        <f t="shared" si="400"/>
        <v>17</v>
      </c>
      <c r="W11" s="4">
        <f t="shared" si="400"/>
        <v>0</v>
      </c>
      <c r="X11" s="4">
        <f t="shared" si="400"/>
        <v>0</v>
      </c>
      <c r="Y11" s="4">
        <f t="shared" si="400"/>
        <v>0</v>
      </c>
      <c r="Z11" s="4">
        <f t="shared" si="400"/>
        <v>0</v>
      </c>
      <c r="AA11" s="4">
        <f t="shared" si="400"/>
        <v>29</v>
      </c>
      <c r="AB11" s="4">
        <f t="shared" si="400"/>
        <v>29</v>
      </c>
      <c r="AC11" s="4">
        <f t="shared" si="400"/>
        <v>0</v>
      </c>
      <c r="AD11" s="4">
        <f t="shared" si="400"/>
        <v>0</v>
      </c>
      <c r="AE11" s="4">
        <f t="shared" si="400"/>
        <v>0</v>
      </c>
      <c r="AF11" s="4">
        <f t="shared" si="400"/>
        <v>0</v>
      </c>
      <c r="AG11" s="4">
        <f t="shared" si="400"/>
        <v>9</v>
      </c>
      <c r="AH11" s="4">
        <f t="shared" si="400"/>
        <v>13</v>
      </c>
      <c r="AI11" s="4">
        <f t="shared" si="400"/>
        <v>13</v>
      </c>
      <c r="AJ11" s="4">
        <f t="shared" si="400"/>
        <v>9</v>
      </c>
      <c r="AK11" s="4">
        <f t="shared" si="400"/>
        <v>9</v>
      </c>
      <c r="AL11" s="4">
        <f t="shared" si="400"/>
        <v>9</v>
      </c>
      <c r="AM11" s="4">
        <f t="shared" si="400"/>
        <v>13</v>
      </c>
      <c r="AN11" s="4">
        <f t="shared" si="400"/>
        <v>13</v>
      </c>
      <c r="AO11" s="4">
        <f t="shared" si="400"/>
        <v>9</v>
      </c>
      <c r="AP11" s="4">
        <f t="shared" si="400"/>
        <v>9</v>
      </c>
      <c r="AQ11" s="4">
        <f t="shared" si="400"/>
        <v>0</v>
      </c>
      <c r="AR11" s="4">
        <f t="shared" si="400"/>
        <v>0</v>
      </c>
      <c r="AS11" s="4">
        <f t="shared" si="400"/>
        <v>0</v>
      </c>
      <c r="AT11" s="4">
        <f t="shared" si="400"/>
        <v>25</v>
      </c>
      <c r="AU11" s="4">
        <f t="shared" si="400"/>
        <v>25</v>
      </c>
      <c r="AV11" s="4">
        <f t="shared" si="400"/>
        <v>0</v>
      </c>
      <c r="AW11" s="4">
        <f t="shared" si="400"/>
        <v>17</v>
      </c>
      <c r="AX11" s="4">
        <f t="shared" si="400"/>
        <v>17</v>
      </c>
      <c r="AY11" s="4">
        <f t="shared" si="400"/>
        <v>25</v>
      </c>
      <c r="AZ11" s="4">
        <f t="shared" si="400"/>
        <v>25</v>
      </c>
      <c r="BA11" s="4">
        <f t="shared" si="400"/>
        <v>17</v>
      </c>
      <c r="BB11" s="4">
        <f t="shared" si="400"/>
        <v>17</v>
      </c>
      <c r="BC11" s="4">
        <f t="shared" si="400"/>
        <v>0</v>
      </c>
      <c r="BD11" s="4">
        <f t="shared" si="400"/>
        <v>9</v>
      </c>
      <c r="BE11" s="4">
        <f t="shared" si="400"/>
        <v>9</v>
      </c>
      <c r="BF11" s="4">
        <f t="shared" si="400"/>
        <v>9</v>
      </c>
      <c r="BG11" s="4">
        <f t="shared" si="400"/>
        <v>9</v>
      </c>
      <c r="BH11" s="4">
        <f t="shared" si="400"/>
        <v>0</v>
      </c>
      <c r="BI11" s="4">
        <f t="shared" si="400"/>
        <v>17</v>
      </c>
      <c r="BJ11" s="4">
        <f t="shared" si="400"/>
        <v>15</v>
      </c>
      <c r="BK11" s="4">
        <f t="shared" si="400"/>
        <v>5</v>
      </c>
      <c r="BL11" s="4">
        <f t="shared" si="400"/>
        <v>0</v>
      </c>
      <c r="BM11" s="4">
        <f t="shared" si="400"/>
        <v>0</v>
      </c>
      <c r="BN11" s="4">
        <f t="shared" si="400"/>
        <v>0</v>
      </c>
      <c r="BO11" s="4">
        <f t="shared" ref="BO11:DZ11" si="401">SUM(BO9:BO10)</f>
        <v>37</v>
      </c>
      <c r="BP11" s="4">
        <f t="shared" si="401"/>
        <v>33</v>
      </c>
      <c r="BQ11" s="4">
        <f t="shared" si="401"/>
        <v>21</v>
      </c>
      <c r="BR11" s="4">
        <f t="shared" si="401"/>
        <v>21</v>
      </c>
      <c r="BS11" s="4">
        <f t="shared" si="401"/>
        <v>9</v>
      </c>
      <c r="BT11" s="4">
        <f t="shared" si="401"/>
        <v>0</v>
      </c>
      <c r="BU11" s="4">
        <f t="shared" si="401"/>
        <v>0</v>
      </c>
      <c r="BV11" s="4">
        <f t="shared" si="401"/>
        <v>9</v>
      </c>
      <c r="BW11" s="4">
        <f t="shared" si="401"/>
        <v>9</v>
      </c>
      <c r="BX11" s="4">
        <f t="shared" si="401"/>
        <v>0</v>
      </c>
      <c r="BY11" s="4">
        <f t="shared" si="401"/>
        <v>33</v>
      </c>
      <c r="BZ11" s="4">
        <f t="shared" si="401"/>
        <v>29</v>
      </c>
      <c r="CA11" s="4">
        <f t="shared" si="401"/>
        <v>9</v>
      </c>
      <c r="CB11" s="4">
        <f t="shared" si="401"/>
        <v>0</v>
      </c>
      <c r="CC11" s="4">
        <f t="shared" si="401"/>
        <v>0</v>
      </c>
      <c r="CD11" s="4">
        <f t="shared" si="401"/>
        <v>0</v>
      </c>
      <c r="CE11" s="4">
        <f t="shared" si="401"/>
        <v>0</v>
      </c>
      <c r="CF11" s="4">
        <f t="shared" si="401"/>
        <v>17</v>
      </c>
      <c r="CG11" s="4">
        <f t="shared" si="401"/>
        <v>17</v>
      </c>
      <c r="CH11" s="4">
        <f t="shared" si="401"/>
        <v>9</v>
      </c>
      <c r="CI11" s="4">
        <f t="shared" si="401"/>
        <v>9</v>
      </c>
      <c r="CJ11" s="4">
        <f t="shared" si="401"/>
        <v>62</v>
      </c>
      <c r="CK11" s="4">
        <f t="shared" si="401"/>
        <v>58</v>
      </c>
      <c r="CL11" s="4">
        <f t="shared" si="401"/>
        <v>4</v>
      </c>
      <c r="CM11" s="4">
        <f t="shared" si="401"/>
        <v>45</v>
      </c>
      <c r="CN11" s="4">
        <f t="shared" si="401"/>
        <v>49</v>
      </c>
      <c r="CO11" s="4">
        <f t="shared" si="401"/>
        <v>9</v>
      </c>
      <c r="CP11" s="4">
        <f t="shared" si="401"/>
        <v>9</v>
      </c>
      <c r="CQ11" s="4">
        <f t="shared" si="401"/>
        <v>49</v>
      </c>
      <c r="CR11" s="4">
        <f t="shared" si="401"/>
        <v>45</v>
      </c>
      <c r="CS11" s="4">
        <f t="shared" si="401"/>
        <v>4</v>
      </c>
      <c r="CT11" s="4">
        <f t="shared" si="401"/>
        <v>4</v>
      </c>
      <c r="CU11" s="4">
        <f t="shared" si="401"/>
        <v>9</v>
      </c>
      <c r="CV11" s="4">
        <f t="shared" si="401"/>
        <v>13</v>
      </c>
      <c r="CW11" s="4">
        <f t="shared" si="401"/>
        <v>0</v>
      </c>
      <c r="CX11" s="4">
        <f t="shared" si="401"/>
        <v>49</v>
      </c>
      <c r="CY11" s="4">
        <f t="shared" si="401"/>
        <v>49</v>
      </c>
      <c r="CZ11" s="4">
        <f t="shared" si="401"/>
        <v>0</v>
      </c>
      <c r="DA11" s="4">
        <f t="shared" si="401"/>
        <v>17</v>
      </c>
      <c r="DB11" s="4">
        <f t="shared" si="401"/>
        <v>17</v>
      </c>
      <c r="DC11" s="4">
        <f t="shared" si="401"/>
        <v>17</v>
      </c>
      <c r="DD11" s="4">
        <f t="shared" si="401"/>
        <v>17</v>
      </c>
      <c r="DE11" s="4">
        <f t="shared" si="401"/>
        <v>0</v>
      </c>
      <c r="DF11" s="4">
        <f t="shared" si="401"/>
        <v>0</v>
      </c>
      <c r="DG11" s="4">
        <f t="shared" si="401"/>
        <v>0</v>
      </c>
      <c r="DH11" s="4">
        <f t="shared" si="401"/>
        <v>9</v>
      </c>
      <c r="DI11" s="4">
        <f t="shared" si="401"/>
        <v>9</v>
      </c>
      <c r="DJ11" s="4">
        <f t="shared" si="401"/>
        <v>9</v>
      </c>
      <c r="DK11" s="4">
        <f t="shared" si="401"/>
        <v>9</v>
      </c>
      <c r="DL11" s="4">
        <f t="shared" si="401"/>
        <v>0</v>
      </c>
      <c r="DM11" s="4">
        <f t="shared" si="401"/>
        <v>0</v>
      </c>
      <c r="DN11" s="4">
        <f t="shared" si="401"/>
        <v>0</v>
      </c>
      <c r="DO11" s="4">
        <f t="shared" si="401"/>
        <v>0</v>
      </c>
      <c r="DP11" s="4">
        <f t="shared" si="401"/>
        <v>0</v>
      </c>
      <c r="DQ11" s="4">
        <f t="shared" si="401"/>
        <v>9</v>
      </c>
      <c r="DR11" s="4">
        <f t="shared" si="401"/>
        <v>9</v>
      </c>
      <c r="DS11" s="4">
        <f t="shared" si="401"/>
        <v>21</v>
      </c>
      <c r="DT11" s="4">
        <f t="shared" si="401"/>
        <v>21</v>
      </c>
      <c r="DU11" s="4">
        <f t="shared" si="401"/>
        <v>0</v>
      </c>
      <c r="DV11" s="4">
        <f t="shared" si="401"/>
        <v>9</v>
      </c>
      <c r="DW11" s="4">
        <f t="shared" si="401"/>
        <v>4</v>
      </c>
      <c r="DX11" s="4">
        <f t="shared" si="401"/>
        <v>9</v>
      </c>
      <c r="DY11" s="4">
        <f t="shared" si="401"/>
        <v>0</v>
      </c>
      <c r="DZ11" s="4">
        <f t="shared" si="401"/>
        <v>9</v>
      </c>
      <c r="EA11" s="4">
        <f t="shared" ref="EA11:GL11" si="402">SUM(EA9:EA10)</f>
        <v>9</v>
      </c>
      <c r="EB11" s="4">
        <f t="shared" si="402"/>
        <v>0</v>
      </c>
      <c r="EC11" s="4">
        <f t="shared" si="402"/>
        <v>0</v>
      </c>
      <c r="ED11" s="4">
        <f t="shared" si="402"/>
        <v>9</v>
      </c>
      <c r="EE11" s="4">
        <f t="shared" si="402"/>
        <v>9</v>
      </c>
      <c r="EF11" s="4">
        <f t="shared" si="402"/>
        <v>9</v>
      </c>
      <c r="EG11" s="4">
        <f t="shared" si="402"/>
        <v>9</v>
      </c>
      <c r="EH11" s="4">
        <f t="shared" si="402"/>
        <v>0</v>
      </c>
      <c r="EI11" s="4">
        <f t="shared" si="402"/>
        <v>0</v>
      </c>
      <c r="EJ11" s="4">
        <f t="shared" si="402"/>
        <v>0</v>
      </c>
      <c r="EK11" s="4">
        <f t="shared" si="402"/>
        <v>0</v>
      </c>
      <c r="EL11" s="4">
        <f t="shared" si="402"/>
        <v>0</v>
      </c>
      <c r="EM11" s="4">
        <f t="shared" si="402"/>
        <v>0</v>
      </c>
      <c r="EN11" s="4">
        <f t="shared" si="402"/>
        <v>0</v>
      </c>
      <c r="EO11" s="4">
        <f t="shared" si="402"/>
        <v>0</v>
      </c>
      <c r="EP11" s="4">
        <f t="shared" si="402"/>
        <v>0</v>
      </c>
      <c r="EQ11" s="4">
        <f t="shared" si="402"/>
        <v>0</v>
      </c>
      <c r="ER11" s="4">
        <f t="shared" si="402"/>
        <v>0</v>
      </c>
      <c r="ES11" s="4">
        <f t="shared" si="402"/>
        <v>0</v>
      </c>
      <c r="ET11" s="4">
        <f t="shared" si="402"/>
        <v>0</v>
      </c>
      <c r="EU11" s="4">
        <f t="shared" si="402"/>
        <v>0</v>
      </c>
      <c r="EV11" s="4">
        <f t="shared" si="402"/>
        <v>0</v>
      </c>
      <c r="EW11" s="4">
        <f t="shared" si="402"/>
        <v>0</v>
      </c>
      <c r="EX11" s="4">
        <f t="shared" si="402"/>
        <v>0</v>
      </c>
      <c r="EY11" s="4">
        <f t="shared" si="402"/>
        <v>45</v>
      </c>
      <c r="EZ11" s="4">
        <f t="shared" si="402"/>
        <v>45</v>
      </c>
      <c r="FA11" s="4">
        <f t="shared" si="402"/>
        <v>9</v>
      </c>
      <c r="FB11" s="4">
        <f t="shared" si="402"/>
        <v>9</v>
      </c>
      <c r="FC11" s="4">
        <f t="shared" si="402"/>
        <v>0</v>
      </c>
      <c r="FD11" s="4">
        <f t="shared" si="402"/>
        <v>0</v>
      </c>
      <c r="FE11" s="4">
        <f t="shared" si="402"/>
        <v>17</v>
      </c>
      <c r="FF11" s="4">
        <f t="shared" si="402"/>
        <v>17</v>
      </c>
      <c r="FG11" s="4">
        <f t="shared" si="402"/>
        <v>0</v>
      </c>
      <c r="FH11" s="4">
        <f t="shared" si="402"/>
        <v>0</v>
      </c>
      <c r="FI11" s="4">
        <f t="shared" si="402"/>
        <v>0</v>
      </c>
      <c r="FJ11" s="4">
        <f t="shared" si="402"/>
        <v>0</v>
      </c>
      <c r="FK11" s="4">
        <f t="shared" si="402"/>
        <v>9</v>
      </c>
      <c r="FL11" s="4">
        <f t="shared" si="402"/>
        <v>9</v>
      </c>
      <c r="FM11" s="4">
        <f t="shared" si="402"/>
        <v>25</v>
      </c>
      <c r="FN11" s="4">
        <f t="shared" si="402"/>
        <v>25</v>
      </c>
      <c r="FO11" s="4">
        <f t="shared" si="402"/>
        <v>17</v>
      </c>
      <c r="FP11" s="4">
        <f t="shared" si="402"/>
        <v>17</v>
      </c>
      <c r="FQ11" s="4">
        <f t="shared" si="402"/>
        <v>0</v>
      </c>
      <c r="FR11" s="4">
        <f t="shared" si="402"/>
        <v>0</v>
      </c>
      <c r="FS11" s="4">
        <f t="shared" si="402"/>
        <v>17</v>
      </c>
      <c r="FT11" s="4">
        <f t="shared" si="402"/>
        <v>17</v>
      </c>
      <c r="FU11" s="4">
        <f t="shared" si="402"/>
        <v>0</v>
      </c>
      <c r="FV11" s="4">
        <f t="shared" si="402"/>
        <v>0</v>
      </c>
      <c r="FW11" s="4">
        <f t="shared" si="402"/>
        <v>9</v>
      </c>
      <c r="FX11" s="4">
        <f t="shared" si="402"/>
        <v>9</v>
      </c>
      <c r="FY11" s="4">
        <f t="shared" si="402"/>
        <v>0</v>
      </c>
      <c r="FZ11" s="4">
        <f t="shared" si="402"/>
        <v>0</v>
      </c>
      <c r="GA11" s="4">
        <f t="shared" si="402"/>
        <v>0</v>
      </c>
      <c r="GB11" s="4">
        <f t="shared" si="402"/>
        <v>9</v>
      </c>
      <c r="GC11" s="4">
        <f t="shared" si="402"/>
        <v>4</v>
      </c>
      <c r="GD11" s="4">
        <f t="shared" si="402"/>
        <v>9</v>
      </c>
      <c r="GE11" s="4">
        <f t="shared" si="402"/>
        <v>0</v>
      </c>
      <c r="GF11" s="4">
        <f t="shared" si="402"/>
        <v>0</v>
      </c>
      <c r="GG11" s="4">
        <f t="shared" si="402"/>
        <v>0</v>
      </c>
      <c r="GH11" s="4">
        <f t="shared" si="402"/>
        <v>0</v>
      </c>
      <c r="GI11" s="4">
        <f t="shared" si="402"/>
        <v>0</v>
      </c>
      <c r="GJ11" s="4">
        <f t="shared" si="402"/>
        <v>0</v>
      </c>
      <c r="GK11" s="4">
        <f t="shared" si="402"/>
        <v>0</v>
      </c>
      <c r="GL11" s="4">
        <f t="shared" si="402"/>
        <v>0</v>
      </c>
      <c r="GM11" s="4">
        <f t="shared" ref="GM11:IX11" si="403">SUM(GM9:GM10)</f>
        <v>0</v>
      </c>
      <c r="GN11" s="4">
        <f t="shared" si="403"/>
        <v>0</v>
      </c>
      <c r="GO11" s="4">
        <f t="shared" si="403"/>
        <v>0</v>
      </c>
      <c r="GP11" s="4">
        <f t="shared" si="403"/>
        <v>0</v>
      </c>
      <c r="GQ11" s="4">
        <f t="shared" si="403"/>
        <v>0</v>
      </c>
      <c r="GR11" s="4">
        <f t="shared" si="403"/>
        <v>0</v>
      </c>
      <c r="GS11" s="4">
        <f t="shared" si="403"/>
        <v>9</v>
      </c>
      <c r="GT11" s="4">
        <f t="shared" si="403"/>
        <v>9</v>
      </c>
      <c r="GU11" s="4">
        <f t="shared" si="403"/>
        <v>9</v>
      </c>
      <c r="GV11" s="4">
        <f t="shared" si="403"/>
        <v>9</v>
      </c>
      <c r="GW11" s="4">
        <f t="shared" si="403"/>
        <v>9</v>
      </c>
      <c r="GX11" s="4">
        <f t="shared" si="403"/>
        <v>7</v>
      </c>
      <c r="GY11" s="4">
        <f t="shared" si="403"/>
        <v>7</v>
      </c>
      <c r="GZ11" s="4">
        <f t="shared" si="403"/>
        <v>9</v>
      </c>
      <c r="HA11" s="4">
        <f t="shared" si="403"/>
        <v>0</v>
      </c>
      <c r="HB11" s="4">
        <f t="shared" si="403"/>
        <v>0</v>
      </c>
      <c r="HC11" s="4">
        <f t="shared" si="403"/>
        <v>0</v>
      </c>
      <c r="HD11" s="4">
        <f t="shared" si="403"/>
        <v>9</v>
      </c>
      <c r="HE11" s="4">
        <f t="shared" si="403"/>
        <v>9</v>
      </c>
      <c r="HF11" s="4">
        <f t="shared" si="403"/>
        <v>17</v>
      </c>
      <c r="HG11" s="4">
        <f t="shared" si="403"/>
        <v>17</v>
      </c>
      <c r="HH11" s="4">
        <f t="shared" si="403"/>
        <v>62</v>
      </c>
      <c r="HI11" s="4">
        <f t="shared" si="403"/>
        <v>58</v>
      </c>
      <c r="HJ11" s="4">
        <f t="shared" si="403"/>
        <v>9</v>
      </c>
      <c r="HK11" s="4">
        <f t="shared" si="403"/>
        <v>0</v>
      </c>
      <c r="HL11" s="4">
        <f t="shared" si="403"/>
        <v>0</v>
      </c>
      <c r="HM11" s="4">
        <f t="shared" si="403"/>
        <v>0</v>
      </c>
      <c r="HN11" s="4">
        <f t="shared" si="403"/>
        <v>9</v>
      </c>
      <c r="HO11" s="4">
        <f t="shared" si="403"/>
        <v>13</v>
      </c>
      <c r="HP11" s="4">
        <f t="shared" si="403"/>
        <v>17</v>
      </c>
      <c r="HQ11" s="4">
        <f t="shared" si="403"/>
        <v>25</v>
      </c>
      <c r="HR11" s="4">
        <f t="shared" si="403"/>
        <v>17</v>
      </c>
      <c r="HS11" s="4">
        <f t="shared" si="403"/>
        <v>13</v>
      </c>
      <c r="HT11" s="4">
        <f t="shared" si="403"/>
        <v>9</v>
      </c>
      <c r="HU11" s="4">
        <f t="shared" si="403"/>
        <v>0</v>
      </c>
      <c r="HV11" s="4">
        <f t="shared" si="403"/>
        <v>0</v>
      </c>
      <c r="HW11" s="4">
        <f t="shared" si="403"/>
        <v>9</v>
      </c>
      <c r="HX11" s="4">
        <f t="shared" si="403"/>
        <v>4</v>
      </c>
      <c r="HY11" s="4">
        <f t="shared" si="403"/>
        <v>9</v>
      </c>
      <c r="HZ11" s="4">
        <f t="shared" si="403"/>
        <v>0</v>
      </c>
      <c r="IA11" s="4">
        <f t="shared" si="403"/>
        <v>33</v>
      </c>
      <c r="IB11" s="4">
        <f t="shared" si="403"/>
        <v>31</v>
      </c>
      <c r="IC11" s="4">
        <f t="shared" si="403"/>
        <v>7</v>
      </c>
      <c r="ID11" s="4">
        <f t="shared" si="403"/>
        <v>25</v>
      </c>
      <c r="IE11" s="4">
        <f t="shared" si="403"/>
        <v>17</v>
      </c>
      <c r="IF11" s="4">
        <f t="shared" si="403"/>
        <v>25</v>
      </c>
      <c r="IG11" s="4">
        <f t="shared" si="403"/>
        <v>0</v>
      </c>
      <c r="IH11" s="4">
        <f t="shared" si="403"/>
        <v>25</v>
      </c>
      <c r="II11" s="4">
        <f t="shared" si="403"/>
        <v>25</v>
      </c>
      <c r="IJ11" s="4">
        <f t="shared" si="403"/>
        <v>9</v>
      </c>
      <c r="IK11" s="4">
        <f t="shared" si="403"/>
        <v>9</v>
      </c>
      <c r="IL11" s="4">
        <f t="shared" si="403"/>
        <v>13</v>
      </c>
      <c r="IM11" s="4">
        <f t="shared" si="403"/>
        <v>9</v>
      </c>
      <c r="IN11" s="4">
        <f t="shared" si="403"/>
        <v>9</v>
      </c>
      <c r="IO11" s="4">
        <f t="shared" si="403"/>
        <v>25</v>
      </c>
      <c r="IP11" s="4">
        <f t="shared" si="403"/>
        <v>25</v>
      </c>
      <c r="IQ11" s="4">
        <f t="shared" si="403"/>
        <v>0</v>
      </c>
      <c r="IR11" s="4">
        <f t="shared" si="403"/>
        <v>0</v>
      </c>
      <c r="IS11" s="4">
        <f t="shared" si="403"/>
        <v>9</v>
      </c>
      <c r="IT11" s="4">
        <f t="shared" si="403"/>
        <v>9</v>
      </c>
      <c r="IU11" s="4">
        <f t="shared" si="403"/>
        <v>0</v>
      </c>
      <c r="IV11" s="4">
        <f t="shared" si="403"/>
        <v>33</v>
      </c>
      <c r="IW11" s="4">
        <f t="shared" si="403"/>
        <v>29</v>
      </c>
      <c r="IX11" s="4">
        <f t="shared" si="403"/>
        <v>17</v>
      </c>
      <c r="IY11" s="4">
        <f t="shared" ref="IY11:LJ11" si="404">SUM(IY9:IY10)</f>
        <v>15</v>
      </c>
      <c r="IZ11" s="4">
        <f t="shared" si="404"/>
        <v>11</v>
      </c>
      <c r="JA11" s="4">
        <f t="shared" si="404"/>
        <v>5</v>
      </c>
      <c r="JB11" s="4">
        <f t="shared" si="404"/>
        <v>0</v>
      </c>
      <c r="JC11" s="4">
        <f t="shared" si="404"/>
        <v>9</v>
      </c>
      <c r="JD11" s="4">
        <f t="shared" si="404"/>
        <v>9</v>
      </c>
      <c r="JE11" s="4">
        <f t="shared" si="404"/>
        <v>0</v>
      </c>
      <c r="JF11" s="4">
        <f t="shared" si="404"/>
        <v>5</v>
      </c>
      <c r="JG11" s="4">
        <f t="shared" si="404"/>
        <v>7</v>
      </c>
      <c r="JH11" s="4">
        <f t="shared" si="404"/>
        <v>4</v>
      </c>
      <c r="JI11" s="4">
        <f t="shared" si="404"/>
        <v>9</v>
      </c>
      <c r="JJ11" s="4">
        <f t="shared" si="404"/>
        <v>0</v>
      </c>
      <c r="JK11" s="4">
        <f t="shared" si="404"/>
        <v>0</v>
      </c>
      <c r="JL11" s="4">
        <f t="shared" si="404"/>
        <v>9</v>
      </c>
      <c r="JM11" s="4">
        <f t="shared" si="404"/>
        <v>9</v>
      </c>
      <c r="JN11" s="4">
        <f t="shared" si="404"/>
        <v>17</v>
      </c>
      <c r="JO11" s="4">
        <f t="shared" si="404"/>
        <v>17</v>
      </c>
      <c r="JP11" s="4">
        <f t="shared" si="404"/>
        <v>0</v>
      </c>
      <c r="JQ11" s="4">
        <f t="shared" si="404"/>
        <v>0</v>
      </c>
      <c r="JR11" s="4">
        <f t="shared" si="404"/>
        <v>0</v>
      </c>
      <c r="JS11" s="4">
        <f t="shared" si="404"/>
        <v>0</v>
      </c>
      <c r="JT11" s="4">
        <f t="shared" si="404"/>
        <v>0</v>
      </c>
      <c r="JU11" s="4">
        <f t="shared" si="404"/>
        <v>9</v>
      </c>
      <c r="JV11" s="4">
        <f t="shared" si="404"/>
        <v>9</v>
      </c>
      <c r="JW11" s="4">
        <f t="shared" si="404"/>
        <v>0</v>
      </c>
      <c r="JX11" s="4">
        <f t="shared" si="404"/>
        <v>25</v>
      </c>
      <c r="JY11" s="4">
        <f t="shared" si="404"/>
        <v>25</v>
      </c>
      <c r="JZ11" s="4">
        <f t="shared" si="404"/>
        <v>0</v>
      </c>
      <c r="KA11" s="4">
        <f t="shared" si="404"/>
        <v>9</v>
      </c>
      <c r="KB11" s="4">
        <f t="shared" si="404"/>
        <v>9</v>
      </c>
      <c r="KC11" s="4">
        <f t="shared" si="404"/>
        <v>0</v>
      </c>
      <c r="KD11" s="4">
        <f t="shared" si="404"/>
        <v>0</v>
      </c>
      <c r="KE11" s="4">
        <f t="shared" si="404"/>
        <v>0</v>
      </c>
      <c r="KF11" s="4">
        <f t="shared" si="404"/>
        <v>9</v>
      </c>
      <c r="KG11" s="4">
        <f t="shared" si="404"/>
        <v>9</v>
      </c>
      <c r="KH11" s="4">
        <f t="shared" si="404"/>
        <v>0</v>
      </c>
      <c r="KI11" s="4">
        <f t="shared" si="404"/>
        <v>0</v>
      </c>
      <c r="KJ11" s="4">
        <f t="shared" si="404"/>
        <v>0</v>
      </c>
      <c r="KK11" s="4">
        <f t="shared" si="404"/>
        <v>0</v>
      </c>
      <c r="KL11" s="4">
        <f t="shared" si="404"/>
        <v>17</v>
      </c>
      <c r="KM11" s="4">
        <f t="shared" si="404"/>
        <v>17</v>
      </c>
      <c r="KN11" s="4">
        <f t="shared" si="404"/>
        <v>0</v>
      </c>
      <c r="KO11" s="4">
        <f t="shared" si="404"/>
        <v>0</v>
      </c>
      <c r="KP11" s="4">
        <f t="shared" si="404"/>
        <v>0</v>
      </c>
      <c r="KQ11" s="4">
        <f t="shared" si="404"/>
        <v>0</v>
      </c>
      <c r="KR11" s="4">
        <f t="shared" si="404"/>
        <v>21</v>
      </c>
      <c r="KS11" s="4">
        <f t="shared" si="404"/>
        <v>21</v>
      </c>
      <c r="KT11" s="4">
        <f t="shared" si="404"/>
        <v>0</v>
      </c>
      <c r="KU11" s="4">
        <f t="shared" si="404"/>
        <v>9</v>
      </c>
      <c r="KV11" s="4">
        <f t="shared" si="404"/>
        <v>9</v>
      </c>
      <c r="KW11" s="4">
        <f t="shared" si="404"/>
        <v>0</v>
      </c>
      <c r="KX11" s="4">
        <f t="shared" si="404"/>
        <v>0</v>
      </c>
      <c r="KY11" s="4">
        <f t="shared" si="404"/>
        <v>0</v>
      </c>
      <c r="KZ11" s="4">
        <f t="shared" si="404"/>
        <v>0</v>
      </c>
      <c r="LA11" s="4">
        <f t="shared" si="404"/>
        <v>13</v>
      </c>
      <c r="LB11" s="4">
        <f t="shared" si="404"/>
        <v>9</v>
      </c>
      <c r="LC11" s="4">
        <f t="shared" si="404"/>
        <v>9</v>
      </c>
      <c r="LD11" s="4">
        <f t="shared" si="404"/>
        <v>13</v>
      </c>
      <c r="LE11" s="4">
        <f t="shared" si="404"/>
        <v>0</v>
      </c>
      <c r="LF11" s="4">
        <f t="shared" si="404"/>
        <v>0</v>
      </c>
      <c r="LG11" s="4">
        <f t="shared" si="404"/>
        <v>0</v>
      </c>
      <c r="LH11" s="4">
        <f t="shared" si="404"/>
        <v>0</v>
      </c>
      <c r="LI11" s="4">
        <f t="shared" si="404"/>
        <v>17</v>
      </c>
      <c r="LJ11" s="4">
        <f t="shared" si="404"/>
        <v>17</v>
      </c>
      <c r="LK11" s="4">
        <f t="shared" ref="LK11:NH11" si="405">SUM(LK9:LK10)</f>
        <v>0</v>
      </c>
      <c r="LL11" s="4">
        <f t="shared" si="405"/>
        <v>0</v>
      </c>
      <c r="LM11" s="4">
        <f t="shared" si="405"/>
        <v>0</v>
      </c>
      <c r="LN11" s="4">
        <f t="shared" si="405"/>
        <v>0</v>
      </c>
      <c r="LO11" s="4">
        <f t="shared" si="405"/>
        <v>0</v>
      </c>
      <c r="LP11" s="4">
        <f t="shared" si="405"/>
        <v>0</v>
      </c>
      <c r="LQ11" s="4">
        <f t="shared" si="405"/>
        <v>0</v>
      </c>
      <c r="LR11" s="4">
        <f t="shared" si="405"/>
        <v>0</v>
      </c>
      <c r="LS11" s="4">
        <f t="shared" si="405"/>
        <v>0</v>
      </c>
      <c r="LT11" s="4">
        <f t="shared" si="405"/>
        <v>9</v>
      </c>
      <c r="LU11" s="4">
        <f t="shared" si="405"/>
        <v>9</v>
      </c>
      <c r="LV11" s="4">
        <f t="shared" si="405"/>
        <v>0</v>
      </c>
      <c r="LW11" s="4">
        <f t="shared" si="405"/>
        <v>0</v>
      </c>
      <c r="LX11" s="4">
        <f t="shared" si="405"/>
        <v>0</v>
      </c>
      <c r="LY11" s="4">
        <f t="shared" si="405"/>
        <v>0</v>
      </c>
      <c r="LZ11" s="4">
        <f t="shared" si="405"/>
        <v>0</v>
      </c>
      <c r="MA11" s="4">
        <f t="shared" si="405"/>
        <v>0</v>
      </c>
      <c r="MB11" s="4">
        <f t="shared" si="405"/>
        <v>0</v>
      </c>
      <c r="MC11" s="4">
        <f t="shared" si="405"/>
        <v>0</v>
      </c>
      <c r="MD11" s="4">
        <f t="shared" si="405"/>
        <v>0</v>
      </c>
      <c r="ME11" s="4">
        <f t="shared" si="405"/>
        <v>0</v>
      </c>
      <c r="MF11" s="4">
        <f t="shared" si="405"/>
        <v>74</v>
      </c>
      <c r="MG11" s="4">
        <f t="shared" si="405"/>
        <v>70</v>
      </c>
      <c r="MH11" s="4">
        <f t="shared" si="405"/>
        <v>9</v>
      </c>
      <c r="MI11" s="4">
        <f t="shared" si="405"/>
        <v>5</v>
      </c>
      <c r="MJ11" s="4">
        <f t="shared" si="405"/>
        <v>5</v>
      </c>
      <c r="MK11" s="4">
        <f t="shared" si="405"/>
        <v>9</v>
      </c>
      <c r="ML11" s="4">
        <f t="shared" si="405"/>
        <v>4</v>
      </c>
      <c r="MM11" s="4">
        <f t="shared" si="405"/>
        <v>9</v>
      </c>
      <c r="MN11" s="4">
        <f t="shared" si="405"/>
        <v>0</v>
      </c>
      <c r="MO11" s="4">
        <f t="shared" si="405"/>
        <v>0</v>
      </c>
      <c r="MP11" s="4">
        <f t="shared" si="405"/>
        <v>0</v>
      </c>
      <c r="MQ11" s="4">
        <f t="shared" si="405"/>
        <v>9</v>
      </c>
      <c r="MR11" s="4">
        <f t="shared" si="405"/>
        <v>9</v>
      </c>
      <c r="MS11" s="4">
        <f t="shared" si="405"/>
        <v>9</v>
      </c>
      <c r="MT11" s="4">
        <f t="shared" si="405"/>
        <v>9</v>
      </c>
      <c r="MU11" s="4">
        <f t="shared" si="405"/>
        <v>0</v>
      </c>
      <c r="MV11" s="4">
        <f t="shared" si="405"/>
        <v>0</v>
      </c>
      <c r="MW11" s="4">
        <f t="shared" si="405"/>
        <v>33</v>
      </c>
      <c r="MX11" s="4">
        <f t="shared" si="405"/>
        <v>33</v>
      </c>
      <c r="MY11" s="4">
        <f t="shared" si="405"/>
        <v>0</v>
      </c>
      <c r="MZ11" s="4">
        <f t="shared" si="405"/>
        <v>9</v>
      </c>
      <c r="NA11" s="4">
        <f t="shared" si="405"/>
        <v>9</v>
      </c>
      <c r="NB11" s="4">
        <f t="shared" si="405"/>
        <v>33</v>
      </c>
      <c r="NC11" s="4">
        <f t="shared" si="405"/>
        <v>33</v>
      </c>
      <c r="ND11" s="4">
        <f t="shared" si="405"/>
        <v>0</v>
      </c>
      <c r="NE11" s="4">
        <f t="shared" si="405"/>
        <v>0</v>
      </c>
      <c r="NF11" s="4">
        <f t="shared" si="405"/>
        <v>21</v>
      </c>
      <c r="NG11" s="4">
        <f t="shared" si="405"/>
        <v>17</v>
      </c>
      <c r="NH11" s="4">
        <f t="shared" si="405"/>
        <v>9</v>
      </c>
      <c r="NJ11" s="4">
        <f>MAX(B11:NC11)</f>
        <v>74</v>
      </c>
    </row>
    <row r="12" spans="1:377" x14ac:dyDescent="0.3">
      <c r="AP12" s="4">
        <v>121</v>
      </c>
      <c r="NJ12" s="4">
        <f>SUM(B12:NC12)</f>
        <v>121</v>
      </c>
    </row>
    <row r="13" spans="1:377" x14ac:dyDescent="0.3">
      <c r="B13" s="4">
        <f>IF(B6&gt;10,B6-10,0)</f>
        <v>0</v>
      </c>
      <c r="C13" s="4">
        <f t="shared" ref="C13:BN13" si="406">IF(C6&gt;10,C6-10,0)</f>
        <v>1</v>
      </c>
      <c r="D13" s="4">
        <f t="shared" si="406"/>
        <v>0</v>
      </c>
      <c r="E13" s="4">
        <f t="shared" si="406"/>
        <v>0</v>
      </c>
      <c r="F13" s="4">
        <f t="shared" si="406"/>
        <v>0</v>
      </c>
      <c r="G13" s="4">
        <f t="shared" si="406"/>
        <v>0</v>
      </c>
      <c r="H13" s="4">
        <f t="shared" si="406"/>
        <v>0</v>
      </c>
      <c r="I13" s="4">
        <f t="shared" si="406"/>
        <v>0</v>
      </c>
      <c r="J13" s="4">
        <f t="shared" si="406"/>
        <v>0</v>
      </c>
      <c r="K13" s="4">
        <f t="shared" si="406"/>
        <v>0</v>
      </c>
      <c r="L13" s="4">
        <f t="shared" si="406"/>
        <v>0</v>
      </c>
      <c r="M13" s="4">
        <f t="shared" si="406"/>
        <v>0</v>
      </c>
      <c r="N13" s="4">
        <f t="shared" si="406"/>
        <v>0</v>
      </c>
      <c r="O13" s="4">
        <f t="shared" si="406"/>
        <v>0</v>
      </c>
      <c r="P13" s="4">
        <f t="shared" si="406"/>
        <v>0</v>
      </c>
      <c r="Q13" s="4">
        <f t="shared" si="406"/>
        <v>0</v>
      </c>
      <c r="R13" s="4">
        <f t="shared" si="406"/>
        <v>0</v>
      </c>
      <c r="S13" s="4">
        <f t="shared" si="406"/>
        <v>0</v>
      </c>
      <c r="T13" s="4">
        <f t="shared" si="406"/>
        <v>0</v>
      </c>
      <c r="U13" s="4">
        <f t="shared" si="406"/>
        <v>0</v>
      </c>
      <c r="V13" s="4">
        <f t="shared" si="406"/>
        <v>0</v>
      </c>
      <c r="W13" s="4">
        <f t="shared" si="406"/>
        <v>0</v>
      </c>
      <c r="X13" s="4">
        <f t="shared" si="406"/>
        <v>0</v>
      </c>
      <c r="Y13" s="4">
        <f t="shared" si="406"/>
        <v>0</v>
      </c>
      <c r="Z13" s="4">
        <f t="shared" si="406"/>
        <v>0</v>
      </c>
      <c r="AA13" s="4">
        <f t="shared" si="406"/>
        <v>0</v>
      </c>
      <c r="AB13" s="4">
        <f t="shared" si="406"/>
        <v>0</v>
      </c>
      <c r="AC13" s="4">
        <f t="shared" si="406"/>
        <v>0</v>
      </c>
      <c r="AD13" s="4">
        <f t="shared" si="406"/>
        <v>0</v>
      </c>
      <c r="AE13" s="4">
        <f t="shared" si="406"/>
        <v>0</v>
      </c>
      <c r="AF13" s="4">
        <f t="shared" si="406"/>
        <v>0</v>
      </c>
      <c r="AG13" s="4">
        <f t="shared" si="406"/>
        <v>0</v>
      </c>
      <c r="AH13" s="4">
        <f t="shared" si="406"/>
        <v>0</v>
      </c>
      <c r="AI13" s="4">
        <f t="shared" si="406"/>
        <v>0</v>
      </c>
      <c r="AJ13" s="4">
        <f t="shared" si="406"/>
        <v>0</v>
      </c>
      <c r="AK13" s="4">
        <f t="shared" si="406"/>
        <v>0</v>
      </c>
      <c r="AL13" s="4">
        <f t="shared" si="406"/>
        <v>0</v>
      </c>
      <c r="AM13" s="4">
        <f t="shared" si="406"/>
        <v>0</v>
      </c>
      <c r="AN13" s="4">
        <f t="shared" si="406"/>
        <v>0</v>
      </c>
      <c r="AO13" s="4">
        <f t="shared" si="406"/>
        <v>0</v>
      </c>
      <c r="AP13" s="4">
        <f t="shared" si="406"/>
        <v>0</v>
      </c>
      <c r="AQ13" s="4">
        <f t="shared" si="406"/>
        <v>0</v>
      </c>
      <c r="AR13" s="4">
        <f t="shared" si="406"/>
        <v>0</v>
      </c>
      <c r="AS13" s="4">
        <f t="shared" si="406"/>
        <v>0</v>
      </c>
      <c r="AT13" s="4">
        <f t="shared" si="406"/>
        <v>0</v>
      </c>
      <c r="AU13" s="4">
        <f t="shared" si="406"/>
        <v>0</v>
      </c>
      <c r="AV13" s="4">
        <f t="shared" si="406"/>
        <v>0</v>
      </c>
      <c r="AW13" s="4">
        <f t="shared" si="406"/>
        <v>0</v>
      </c>
      <c r="AX13" s="4">
        <f t="shared" si="406"/>
        <v>0</v>
      </c>
      <c r="AY13" s="4">
        <f t="shared" si="406"/>
        <v>0</v>
      </c>
      <c r="AZ13" s="4">
        <f t="shared" si="406"/>
        <v>0</v>
      </c>
      <c r="BA13" s="4">
        <f t="shared" si="406"/>
        <v>0</v>
      </c>
      <c r="BB13" s="4">
        <f t="shared" si="406"/>
        <v>0</v>
      </c>
      <c r="BC13" s="4">
        <f t="shared" si="406"/>
        <v>0</v>
      </c>
      <c r="BD13" s="4">
        <f t="shared" si="406"/>
        <v>0</v>
      </c>
      <c r="BE13" s="4">
        <f t="shared" si="406"/>
        <v>0</v>
      </c>
      <c r="BF13" s="4">
        <f t="shared" si="406"/>
        <v>0</v>
      </c>
      <c r="BG13" s="4">
        <f t="shared" si="406"/>
        <v>0</v>
      </c>
      <c r="BH13" s="4">
        <f t="shared" si="406"/>
        <v>0</v>
      </c>
      <c r="BI13" s="4">
        <f t="shared" si="406"/>
        <v>0</v>
      </c>
      <c r="BJ13" s="4">
        <f t="shared" si="406"/>
        <v>0</v>
      </c>
      <c r="BK13" s="4">
        <f t="shared" si="406"/>
        <v>0</v>
      </c>
      <c r="BL13" s="4">
        <f t="shared" si="406"/>
        <v>0</v>
      </c>
      <c r="BM13" s="4">
        <f t="shared" si="406"/>
        <v>0</v>
      </c>
      <c r="BN13" s="4">
        <f t="shared" si="406"/>
        <v>0</v>
      </c>
      <c r="BO13" s="4">
        <f t="shared" ref="BO13:DZ13" si="407">IF(BO6&gt;10,BO6-10,0)</f>
        <v>0</v>
      </c>
      <c r="BP13" s="4">
        <f t="shared" si="407"/>
        <v>0</v>
      </c>
      <c r="BQ13" s="4">
        <f t="shared" si="407"/>
        <v>0</v>
      </c>
      <c r="BR13" s="4">
        <f t="shared" si="407"/>
        <v>0</v>
      </c>
      <c r="BS13" s="4">
        <f t="shared" si="407"/>
        <v>0</v>
      </c>
      <c r="BT13" s="4">
        <f t="shared" si="407"/>
        <v>0</v>
      </c>
      <c r="BU13" s="4">
        <f t="shared" si="407"/>
        <v>0</v>
      </c>
      <c r="BV13" s="4">
        <f t="shared" si="407"/>
        <v>0</v>
      </c>
      <c r="BW13" s="4">
        <f t="shared" si="407"/>
        <v>0</v>
      </c>
      <c r="BX13" s="4">
        <f t="shared" si="407"/>
        <v>0</v>
      </c>
      <c r="BY13" s="4">
        <f t="shared" si="407"/>
        <v>0</v>
      </c>
      <c r="BZ13" s="4">
        <f t="shared" si="407"/>
        <v>0</v>
      </c>
      <c r="CA13" s="4">
        <f t="shared" si="407"/>
        <v>0</v>
      </c>
      <c r="CB13" s="4">
        <f t="shared" si="407"/>
        <v>0</v>
      </c>
      <c r="CC13" s="4">
        <f t="shared" si="407"/>
        <v>0</v>
      </c>
      <c r="CD13" s="4">
        <f t="shared" si="407"/>
        <v>0</v>
      </c>
      <c r="CE13" s="4">
        <f t="shared" si="407"/>
        <v>0</v>
      </c>
      <c r="CF13" s="4">
        <f t="shared" si="407"/>
        <v>0</v>
      </c>
      <c r="CG13" s="4">
        <f t="shared" si="407"/>
        <v>0</v>
      </c>
      <c r="CH13" s="4">
        <f t="shared" si="407"/>
        <v>0</v>
      </c>
      <c r="CI13" s="4">
        <f t="shared" si="407"/>
        <v>5</v>
      </c>
      <c r="CJ13" s="4">
        <f t="shared" si="407"/>
        <v>0</v>
      </c>
      <c r="CK13" s="4">
        <f t="shared" si="407"/>
        <v>0</v>
      </c>
      <c r="CL13" s="4">
        <f t="shared" si="407"/>
        <v>2</v>
      </c>
      <c r="CM13" s="4">
        <f t="shared" si="407"/>
        <v>0</v>
      </c>
      <c r="CN13" s="4">
        <f t="shared" si="407"/>
        <v>0</v>
      </c>
      <c r="CO13" s="4">
        <f t="shared" si="407"/>
        <v>0</v>
      </c>
      <c r="CP13" s="4">
        <f t="shared" si="407"/>
        <v>2</v>
      </c>
      <c r="CQ13" s="4">
        <f t="shared" si="407"/>
        <v>0</v>
      </c>
      <c r="CR13" s="4">
        <f t="shared" si="407"/>
        <v>0</v>
      </c>
      <c r="CS13" s="4">
        <f t="shared" si="407"/>
        <v>0</v>
      </c>
      <c r="CT13" s="4">
        <f t="shared" si="407"/>
        <v>0</v>
      </c>
      <c r="CU13" s="4">
        <f t="shared" si="407"/>
        <v>0</v>
      </c>
      <c r="CV13" s="4">
        <f t="shared" si="407"/>
        <v>0</v>
      </c>
      <c r="CW13" s="4">
        <f t="shared" si="407"/>
        <v>2</v>
      </c>
      <c r="CX13" s="4">
        <f t="shared" si="407"/>
        <v>0</v>
      </c>
      <c r="CY13" s="4">
        <f t="shared" si="407"/>
        <v>0</v>
      </c>
      <c r="CZ13" s="4">
        <f t="shared" si="407"/>
        <v>0</v>
      </c>
      <c r="DA13" s="4">
        <f t="shared" si="407"/>
        <v>0</v>
      </c>
      <c r="DB13" s="4">
        <f t="shared" si="407"/>
        <v>0</v>
      </c>
      <c r="DC13" s="4">
        <f t="shared" si="407"/>
        <v>0</v>
      </c>
      <c r="DD13" s="4">
        <f t="shared" si="407"/>
        <v>0</v>
      </c>
      <c r="DE13" s="4">
        <f t="shared" si="407"/>
        <v>0</v>
      </c>
      <c r="DF13" s="4">
        <f t="shared" si="407"/>
        <v>0</v>
      </c>
      <c r="DG13" s="4">
        <f t="shared" si="407"/>
        <v>0</v>
      </c>
      <c r="DH13" s="4">
        <f t="shared" si="407"/>
        <v>0</v>
      </c>
      <c r="DI13" s="4">
        <f t="shared" si="407"/>
        <v>0</v>
      </c>
      <c r="DJ13" s="4">
        <f t="shared" si="407"/>
        <v>0</v>
      </c>
      <c r="DK13" s="4">
        <f t="shared" si="407"/>
        <v>0</v>
      </c>
      <c r="DL13" s="4">
        <f t="shared" si="407"/>
        <v>0</v>
      </c>
      <c r="DM13" s="4">
        <f t="shared" si="407"/>
        <v>0</v>
      </c>
      <c r="DN13" s="4">
        <f t="shared" si="407"/>
        <v>0</v>
      </c>
      <c r="DO13" s="4">
        <f t="shared" si="407"/>
        <v>0</v>
      </c>
      <c r="DP13" s="4">
        <f t="shared" si="407"/>
        <v>0</v>
      </c>
      <c r="DQ13" s="4">
        <f t="shared" si="407"/>
        <v>0</v>
      </c>
      <c r="DR13" s="4">
        <f t="shared" si="407"/>
        <v>0</v>
      </c>
      <c r="DS13" s="4">
        <f t="shared" si="407"/>
        <v>0</v>
      </c>
      <c r="DT13" s="4">
        <f t="shared" si="407"/>
        <v>0</v>
      </c>
      <c r="DU13" s="4">
        <f t="shared" si="407"/>
        <v>0</v>
      </c>
      <c r="DV13" s="4">
        <f t="shared" si="407"/>
        <v>0</v>
      </c>
      <c r="DW13" s="4">
        <f t="shared" si="407"/>
        <v>0</v>
      </c>
      <c r="DX13" s="4">
        <f t="shared" si="407"/>
        <v>0</v>
      </c>
      <c r="DY13" s="4">
        <f t="shared" si="407"/>
        <v>0</v>
      </c>
      <c r="DZ13" s="4">
        <f t="shared" si="407"/>
        <v>0</v>
      </c>
      <c r="EA13" s="4">
        <f t="shared" ref="EA13:GL13" si="408">IF(EA6&gt;10,EA6-10,0)</f>
        <v>0</v>
      </c>
      <c r="EB13" s="4">
        <f t="shared" si="408"/>
        <v>0</v>
      </c>
      <c r="EC13" s="4">
        <f t="shared" si="408"/>
        <v>0</v>
      </c>
      <c r="ED13" s="4">
        <f t="shared" si="408"/>
        <v>0</v>
      </c>
      <c r="EE13" s="4">
        <f t="shared" si="408"/>
        <v>0</v>
      </c>
      <c r="EF13" s="4">
        <f t="shared" si="408"/>
        <v>0</v>
      </c>
      <c r="EG13" s="4">
        <f t="shared" si="408"/>
        <v>0</v>
      </c>
      <c r="EH13" s="4">
        <f t="shared" si="408"/>
        <v>0</v>
      </c>
      <c r="EI13" s="4">
        <f t="shared" si="408"/>
        <v>0</v>
      </c>
      <c r="EJ13" s="4">
        <f t="shared" si="408"/>
        <v>0</v>
      </c>
      <c r="EK13" s="4">
        <f t="shared" si="408"/>
        <v>0</v>
      </c>
      <c r="EL13" s="4">
        <f t="shared" si="408"/>
        <v>0</v>
      </c>
      <c r="EM13" s="4">
        <f t="shared" si="408"/>
        <v>0</v>
      </c>
      <c r="EN13" s="4">
        <f t="shared" si="408"/>
        <v>0</v>
      </c>
      <c r="EO13" s="4">
        <f t="shared" si="408"/>
        <v>0</v>
      </c>
      <c r="EP13" s="4">
        <f t="shared" si="408"/>
        <v>0</v>
      </c>
      <c r="EQ13" s="4">
        <f t="shared" si="408"/>
        <v>0</v>
      </c>
      <c r="ER13" s="4">
        <f t="shared" si="408"/>
        <v>0</v>
      </c>
      <c r="ES13" s="4">
        <f t="shared" si="408"/>
        <v>0</v>
      </c>
      <c r="ET13" s="4">
        <f t="shared" si="408"/>
        <v>0</v>
      </c>
      <c r="EU13" s="4">
        <f t="shared" si="408"/>
        <v>0</v>
      </c>
      <c r="EV13" s="4">
        <f t="shared" si="408"/>
        <v>0</v>
      </c>
      <c r="EW13" s="4">
        <f t="shared" si="408"/>
        <v>0</v>
      </c>
      <c r="EX13" s="4">
        <f t="shared" si="408"/>
        <v>1</v>
      </c>
      <c r="EY13" s="4">
        <f t="shared" si="408"/>
        <v>0</v>
      </c>
      <c r="EZ13" s="4">
        <f t="shared" si="408"/>
        <v>0</v>
      </c>
      <c r="FA13" s="4">
        <f t="shared" si="408"/>
        <v>0</v>
      </c>
      <c r="FB13" s="4">
        <f t="shared" si="408"/>
        <v>0</v>
      </c>
      <c r="FC13" s="4">
        <f t="shared" si="408"/>
        <v>0</v>
      </c>
      <c r="FD13" s="4">
        <f t="shared" si="408"/>
        <v>0</v>
      </c>
      <c r="FE13" s="4">
        <f t="shared" si="408"/>
        <v>0</v>
      </c>
      <c r="FF13" s="4">
        <f t="shared" si="408"/>
        <v>0</v>
      </c>
      <c r="FG13" s="4">
        <f t="shared" si="408"/>
        <v>0</v>
      </c>
      <c r="FH13" s="4">
        <f t="shared" si="408"/>
        <v>0</v>
      </c>
      <c r="FI13" s="4">
        <f t="shared" si="408"/>
        <v>0</v>
      </c>
      <c r="FJ13" s="4">
        <f t="shared" si="408"/>
        <v>0</v>
      </c>
      <c r="FK13" s="4">
        <f t="shared" si="408"/>
        <v>0</v>
      </c>
      <c r="FL13" s="4">
        <f t="shared" si="408"/>
        <v>0</v>
      </c>
      <c r="FM13" s="4">
        <f t="shared" si="408"/>
        <v>0</v>
      </c>
      <c r="FN13" s="4">
        <f t="shared" si="408"/>
        <v>0</v>
      </c>
      <c r="FO13" s="4">
        <f t="shared" si="408"/>
        <v>0</v>
      </c>
      <c r="FP13" s="4">
        <f t="shared" si="408"/>
        <v>0</v>
      </c>
      <c r="FQ13" s="4">
        <f t="shared" si="408"/>
        <v>0</v>
      </c>
      <c r="FR13" s="4">
        <f t="shared" si="408"/>
        <v>0</v>
      </c>
      <c r="FS13" s="4">
        <f t="shared" si="408"/>
        <v>0</v>
      </c>
      <c r="FT13" s="4">
        <f t="shared" si="408"/>
        <v>0</v>
      </c>
      <c r="FU13" s="4">
        <f t="shared" si="408"/>
        <v>0</v>
      </c>
      <c r="FV13" s="4">
        <f t="shared" si="408"/>
        <v>0</v>
      </c>
      <c r="FW13" s="4">
        <f t="shared" si="408"/>
        <v>0</v>
      </c>
      <c r="FX13" s="4">
        <f t="shared" si="408"/>
        <v>0</v>
      </c>
      <c r="FY13" s="4">
        <f t="shared" si="408"/>
        <v>0</v>
      </c>
      <c r="FZ13" s="4">
        <f t="shared" si="408"/>
        <v>0</v>
      </c>
      <c r="GA13" s="4">
        <f t="shared" si="408"/>
        <v>0</v>
      </c>
      <c r="GB13" s="4">
        <f t="shared" si="408"/>
        <v>0</v>
      </c>
      <c r="GC13" s="4">
        <f t="shared" si="408"/>
        <v>0</v>
      </c>
      <c r="GD13" s="4">
        <f t="shared" si="408"/>
        <v>0</v>
      </c>
      <c r="GE13" s="4">
        <f t="shared" si="408"/>
        <v>0</v>
      </c>
      <c r="GF13" s="4">
        <f t="shared" si="408"/>
        <v>0</v>
      </c>
      <c r="GG13" s="4">
        <f t="shared" si="408"/>
        <v>0</v>
      </c>
      <c r="GH13" s="4">
        <f t="shared" si="408"/>
        <v>0</v>
      </c>
      <c r="GI13" s="4">
        <f t="shared" si="408"/>
        <v>0</v>
      </c>
      <c r="GJ13" s="4">
        <f t="shared" si="408"/>
        <v>0</v>
      </c>
      <c r="GK13" s="4">
        <f t="shared" si="408"/>
        <v>0</v>
      </c>
      <c r="GL13" s="4">
        <f t="shared" si="408"/>
        <v>0</v>
      </c>
      <c r="GM13" s="4">
        <f t="shared" ref="GM13:IX13" si="409">IF(GM6&gt;10,GM6-10,0)</f>
        <v>0</v>
      </c>
      <c r="GN13" s="4">
        <f t="shared" si="409"/>
        <v>0</v>
      </c>
      <c r="GO13" s="4">
        <f t="shared" si="409"/>
        <v>0</v>
      </c>
      <c r="GP13" s="4">
        <f t="shared" si="409"/>
        <v>0</v>
      </c>
      <c r="GQ13" s="4">
        <f t="shared" si="409"/>
        <v>0</v>
      </c>
      <c r="GR13" s="4">
        <f t="shared" si="409"/>
        <v>0</v>
      </c>
      <c r="GS13" s="4">
        <f t="shared" si="409"/>
        <v>0</v>
      </c>
      <c r="GT13" s="4">
        <f t="shared" si="409"/>
        <v>0</v>
      </c>
      <c r="GU13" s="4">
        <f t="shared" si="409"/>
        <v>0</v>
      </c>
      <c r="GV13" s="4">
        <f t="shared" si="409"/>
        <v>0</v>
      </c>
      <c r="GW13" s="4">
        <f t="shared" si="409"/>
        <v>0</v>
      </c>
      <c r="GX13" s="4">
        <f t="shared" si="409"/>
        <v>0</v>
      </c>
      <c r="GY13" s="4">
        <f t="shared" si="409"/>
        <v>0</v>
      </c>
      <c r="GZ13" s="4">
        <f t="shared" si="409"/>
        <v>0</v>
      </c>
      <c r="HA13" s="4">
        <f t="shared" si="409"/>
        <v>0</v>
      </c>
      <c r="HB13" s="4">
        <f t="shared" si="409"/>
        <v>0</v>
      </c>
      <c r="HC13" s="4">
        <f t="shared" si="409"/>
        <v>0</v>
      </c>
      <c r="HD13" s="4">
        <f t="shared" si="409"/>
        <v>0</v>
      </c>
      <c r="HE13" s="4">
        <f t="shared" si="409"/>
        <v>0</v>
      </c>
      <c r="HF13" s="4">
        <f t="shared" si="409"/>
        <v>0</v>
      </c>
      <c r="HG13" s="4">
        <f t="shared" si="409"/>
        <v>5</v>
      </c>
      <c r="HH13" s="4">
        <f t="shared" si="409"/>
        <v>0</v>
      </c>
      <c r="HI13" s="4">
        <f t="shared" si="409"/>
        <v>0</v>
      </c>
      <c r="HJ13" s="4">
        <f t="shared" si="409"/>
        <v>0</v>
      </c>
      <c r="HK13" s="4">
        <f t="shared" si="409"/>
        <v>0</v>
      </c>
      <c r="HL13" s="4">
        <f t="shared" si="409"/>
        <v>0</v>
      </c>
      <c r="HM13" s="4">
        <f t="shared" si="409"/>
        <v>0</v>
      </c>
      <c r="HN13" s="4">
        <f t="shared" si="409"/>
        <v>0</v>
      </c>
      <c r="HO13" s="4">
        <f t="shared" si="409"/>
        <v>0</v>
      </c>
      <c r="HP13" s="4">
        <f t="shared" si="409"/>
        <v>0</v>
      </c>
      <c r="HQ13" s="4">
        <f t="shared" si="409"/>
        <v>0</v>
      </c>
      <c r="HR13" s="4">
        <f t="shared" si="409"/>
        <v>0</v>
      </c>
      <c r="HS13" s="4">
        <f t="shared" si="409"/>
        <v>0</v>
      </c>
      <c r="HT13" s="4">
        <f t="shared" si="409"/>
        <v>0</v>
      </c>
      <c r="HU13" s="4">
        <f t="shared" si="409"/>
        <v>0</v>
      </c>
      <c r="HV13" s="4">
        <f t="shared" si="409"/>
        <v>0</v>
      </c>
      <c r="HW13" s="4">
        <f t="shared" si="409"/>
        <v>0</v>
      </c>
      <c r="HX13" s="4">
        <f t="shared" si="409"/>
        <v>0</v>
      </c>
      <c r="HY13" s="4">
        <f t="shared" si="409"/>
        <v>0</v>
      </c>
      <c r="HZ13" s="4">
        <f t="shared" si="409"/>
        <v>0</v>
      </c>
      <c r="IA13" s="4">
        <f t="shared" si="409"/>
        <v>0</v>
      </c>
      <c r="IB13" s="4">
        <f t="shared" si="409"/>
        <v>0</v>
      </c>
      <c r="IC13" s="4">
        <f t="shared" si="409"/>
        <v>0</v>
      </c>
      <c r="ID13" s="4">
        <f t="shared" si="409"/>
        <v>0</v>
      </c>
      <c r="IE13" s="4">
        <f t="shared" si="409"/>
        <v>0</v>
      </c>
      <c r="IF13" s="4">
        <f t="shared" si="409"/>
        <v>0</v>
      </c>
      <c r="IG13" s="4">
        <f t="shared" si="409"/>
        <v>0</v>
      </c>
      <c r="IH13" s="4">
        <f t="shared" si="409"/>
        <v>0</v>
      </c>
      <c r="II13" s="4">
        <f t="shared" si="409"/>
        <v>0</v>
      </c>
      <c r="IJ13" s="4">
        <f t="shared" si="409"/>
        <v>0</v>
      </c>
      <c r="IK13" s="4">
        <f t="shared" si="409"/>
        <v>0</v>
      </c>
      <c r="IL13" s="4">
        <f t="shared" si="409"/>
        <v>0</v>
      </c>
      <c r="IM13" s="4">
        <f t="shared" si="409"/>
        <v>0</v>
      </c>
      <c r="IN13" s="4">
        <f t="shared" si="409"/>
        <v>0</v>
      </c>
      <c r="IO13" s="4">
        <f t="shared" si="409"/>
        <v>0</v>
      </c>
      <c r="IP13" s="4">
        <f t="shared" si="409"/>
        <v>0</v>
      </c>
      <c r="IQ13" s="4">
        <f t="shared" si="409"/>
        <v>0</v>
      </c>
      <c r="IR13" s="4">
        <f t="shared" si="409"/>
        <v>0</v>
      </c>
      <c r="IS13" s="4">
        <f t="shared" si="409"/>
        <v>0</v>
      </c>
      <c r="IT13" s="4">
        <f t="shared" si="409"/>
        <v>0</v>
      </c>
      <c r="IU13" s="4">
        <f t="shared" si="409"/>
        <v>0</v>
      </c>
      <c r="IV13" s="4">
        <f t="shared" si="409"/>
        <v>0</v>
      </c>
      <c r="IW13" s="4">
        <f t="shared" si="409"/>
        <v>0</v>
      </c>
      <c r="IX13" s="4">
        <f t="shared" si="409"/>
        <v>0</v>
      </c>
      <c r="IY13" s="4">
        <f t="shared" ref="IY13:LJ13" si="410">IF(IY6&gt;10,IY6-10,0)</f>
        <v>0</v>
      </c>
      <c r="IZ13" s="4">
        <f t="shared" si="410"/>
        <v>0</v>
      </c>
      <c r="JA13" s="4">
        <f t="shared" si="410"/>
        <v>0</v>
      </c>
      <c r="JB13" s="4">
        <f t="shared" si="410"/>
        <v>0</v>
      </c>
      <c r="JC13" s="4">
        <f t="shared" si="410"/>
        <v>0</v>
      </c>
      <c r="JD13" s="4">
        <f t="shared" si="410"/>
        <v>0</v>
      </c>
      <c r="JE13" s="4">
        <f t="shared" si="410"/>
        <v>0</v>
      </c>
      <c r="JF13" s="4">
        <f t="shared" si="410"/>
        <v>0</v>
      </c>
      <c r="JG13" s="4">
        <f t="shared" si="410"/>
        <v>0</v>
      </c>
      <c r="JH13" s="4">
        <f t="shared" si="410"/>
        <v>0</v>
      </c>
      <c r="JI13" s="4">
        <f t="shared" si="410"/>
        <v>0</v>
      </c>
      <c r="JJ13" s="4">
        <f t="shared" si="410"/>
        <v>0</v>
      </c>
      <c r="JK13" s="4">
        <f t="shared" si="410"/>
        <v>0</v>
      </c>
      <c r="JL13" s="4">
        <f t="shared" si="410"/>
        <v>0</v>
      </c>
      <c r="JM13" s="4">
        <f t="shared" si="410"/>
        <v>0</v>
      </c>
      <c r="JN13" s="4">
        <f t="shared" si="410"/>
        <v>0</v>
      </c>
      <c r="JO13" s="4">
        <f t="shared" si="410"/>
        <v>0</v>
      </c>
      <c r="JP13" s="4">
        <f t="shared" si="410"/>
        <v>0</v>
      </c>
      <c r="JQ13" s="4">
        <f t="shared" si="410"/>
        <v>0</v>
      </c>
      <c r="JR13" s="4">
        <f t="shared" si="410"/>
        <v>0</v>
      </c>
      <c r="JS13" s="4">
        <f t="shared" si="410"/>
        <v>0</v>
      </c>
      <c r="JT13" s="4">
        <f t="shared" si="410"/>
        <v>0</v>
      </c>
      <c r="JU13" s="4">
        <f t="shared" si="410"/>
        <v>0</v>
      </c>
      <c r="JV13" s="4">
        <f t="shared" si="410"/>
        <v>0</v>
      </c>
      <c r="JW13" s="4">
        <f t="shared" si="410"/>
        <v>0</v>
      </c>
      <c r="JX13" s="4">
        <f t="shared" si="410"/>
        <v>0</v>
      </c>
      <c r="JY13" s="4">
        <f t="shared" si="410"/>
        <v>0</v>
      </c>
      <c r="JZ13" s="4">
        <f t="shared" si="410"/>
        <v>0</v>
      </c>
      <c r="KA13" s="4">
        <f t="shared" si="410"/>
        <v>0</v>
      </c>
      <c r="KB13" s="4">
        <f t="shared" si="410"/>
        <v>0</v>
      </c>
      <c r="KC13" s="4">
        <f t="shared" si="410"/>
        <v>0</v>
      </c>
      <c r="KD13" s="4">
        <f t="shared" si="410"/>
        <v>0</v>
      </c>
      <c r="KE13" s="4">
        <f t="shared" si="410"/>
        <v>0</v>
      </c>
      <c r="KF13" s="4">
        <f t="shared" si="410"/>
        <v>0</v>
      </c>
      <c r="KG13" s="4">
        <f t="shared" si="410"/>
        <v>0</v>
      </c>
      <c r="KH13" s="4">
        <f t="shared" si="410"/>
        <v>0</v>
      </c>
      <c r="KI13" s="4">
        <f t="shared" si="410"/>
        <v>0</v>
      </c>
      <c r="KJ13" s="4">
        <f t="shared" si="410"/>
        <v>0</v>
      </c>
      <c r="KK13" s="4">
        <f t="shared" si="410"/>
        <v>0</v>
      </c>
      <c r="KL13" s="4">
        <f t="shared" si="410"/>
        <v>0</v>
      </c>
      <c r="KM13" s="4">
        <f t="shared" si="410"/>
        <v>0</v>
      </c>
      <c r="KN13" s="4">
        <f t="shared" si="410"/>
        <v>0</v>
      </c>
      <c r="KO13" s="4">
        <f t="shared" si="410"/>
        <v>0</v>
      </c>
      <c r="KP13" s="4">
        <f t="shared" si="410"/>
        <v>0</v>
      </c>
      <c r="KQ13" s="4">
        <f t="shared" si="410"/>
        <v>0</v>
      </c>
      <c r="KR13" s="4">
        <f t="shared" si="410"/>
        <v>0</v>
      </c>
      <c r="KS13" s="4">
        <f t="shared" si="410"/>
        <v>0</v>
      </c>
      <c r="KT13" s="4">
        <f t="shared" si="410"/>
        <v>0</v>
      </c>
      <c r="KU13" s="4">
        <f t="shared" si="410"/>
        <v>0</v>
      </c>
      <c r="KV13" s="4">
        <f t="shared" si="410"/>
        <v>0</v>
      </c>
      <c r="KW13" s="4">
        <f t="shared" si="410"/>
        <v>0</v>
      </c>
      <c r="KX13" s="4">
        <f t="shared" si="410"/>
        <v>0</v>
      </c>
      <c r="KY13" s="4">
        <f t="shared" si="410"/>
        <v>0</v>
      </c>
      <c r="KZ13" s="4">
        <f t="shared" si="410"/>
        <v>0</v>
      </c>
      <c r="LA13" s="4">
        <f t="shared" si="410"/>
        <v>0</v>
      </c>
      <c r="LB13" s="4">
        <f t="shared" si="410"/>
        <v>0</v>
      </c>
      <c r="LC13" s="4">
        <f t="shared" si="410"/>
        <v>0</v>
      </c>
      <c r="LD13" s="4">
        <f t="shared" si="410"/>
        <v>0</v>
      </c>
      <c r="LE13" s="4">
        <f t="shared" si="410"/>
        <v>0</v>
      </c>
      <c r="LF13" s="4">
        <f t="shared" si="410"/>
        <v>0</v>
      </c>
      <c r="LG13" s="4">
        <f t="shared" si="410"/>
        <v>0</v>
      </c>
      <c r="LH13" s="4">
        <f t="shared" si="410"/>
        <v>0</v>
      </c>
      <c r="LI13" s="4">
        <f t="shared" si="410"/>
        <v>0</v>
      </c>
      <c r="LJ13" s="4">
        <f t="shared" si="410"/>
        <v>0</v>
      </c>
      <c r="LK13" s="4">
        <f t="shared" ref="LK13:NC13" si="411">IF(LK6&gt;10,LK6-10,0)</f>
        <v>0</v>
      </c>
      <c r="LL13" s="4">
        <f t="shared" si="411"/>
        <v>0</v>
      </c>
      <c r="LM13" s="4">
        <f t="shared" si="411"/>
        <v>0</v>
      </c>
      <c r="LN13" s="4">
        <f t="shared" si="411"/>
        <v>0</v>
      </c>
      <c r="LO13" s="4">
        <f t="shared" si="411"/>
        <v>0</v>
      </c>
      <c r="LP13" s="4">
        <f t="shared" si="411"/>
        <v>0</v>
      </c>
      <c r="LQ13" s="4">
        <f t="shared" si="411"/>
        <v>0</v>
      </c>
      <c r="LR13" s="4">
        <f t="shared" si="411"/>
        <v>0</v>
      </c>
      <c r="LS13" s="4">
        <f t="shared" si="411"/>
        <v>0</v>
      </c>
      <c r="LT13" s="4">
        <f t="shared" si="411"/>
        <v>0</v>
      </c>
      <c r="LU13" s="4">
        <f t="shared" si="411"/>
        <v>0</v>
      </c>
      <c r="LV13" s="4">
        <f t="shared" si="411"/>
        <v>0</v>
      </c>
      <c r="LW13" s="4">
        <f t="shared" si="411"/>
        <v>0</v>
      </c>
      <c r="LX13" s="4">
        <f t="shared" si="411"/>
        <v>0</v>
      </c>
      <c r="LY13" s="4">
        <f t="shared" si="411"/>
        <v>0</v>
      </c>
      <c r="LZ13" s="4">
        <f t="shared" si="411"/>
        <v>0</v>
      </c>
      <c r="MA13" s="4">
        <f t="shared" si="411"/>
        <v>0</v>
      </c>
      <c r="MB13" s="4">
        <f t="shared" si="411"/>
        <v>0</v>
      </c>
      <c r="MC13" s="4">
        <f t="shared" si="411"/>
        <v>0</v>
      </c>
      <c r="MD13" s="4">
        <f t="shared" si="411"/>
        <v>0</v>
      </c>
      <c r="ME13" s="4">
        <f t="shared" si="411"/>
        <v>8</v>
      </c>
      <c r="MF13" s="4">
        <f t="shared" si="411"/>
        <v>0</v>
      </c>
      <c r="MG13" s="4">
        <f t="shared" si="411"/>
        <v>0</v>
      </c>
      <c r="MH13" s="4">
        <f t="shared" si="411"/>
        <v>0</v>
      </c>
      <c r="MI13" s="4">
        <f t="shared" si="411"/>
        <v>0</v>
      </c>
      <c r="MJ13" s="4">
        <f t="shared" si="411"/>
        <v>0</v>
      </c>
      <c r="MK13" s="4">
        <f t="shared" si="411"/>
        <v>0</v>
      </c>
      <c r="ML13" s="4">
        <f t="shared" si="411"/>
        <v>0</v>
      </c>
      <c r="MM13" s="4">
        <f t="shared" si="411"/>
        <v>0</v>
      </c>
      <c r="MN13" s="4">
        <f t="shared" si="411"/>
        <v>0</v>
      </c>
      <c r="MO13" s="4">
        <f t="shared" si="411"/>
        <v>0</v>
      </c>
      <c r="MP13" s="4">
        <f t="shared" si="411"/>
        <v>0</v>
      </c>
      <c r="MQ13" s="4">
        <f t="shared" si="411"/>
        <v>0</v>
      </c>
      <c r="MR13" s="4">
        <f t="shared" si="411"/>
        <v>0</v>
      </c>
      <c r="MS13" s="4">
        <f t="shared" si="411"/>
        <v>0</v>
      </c>
      <c r="MT13" s="4">
        <f t="shared" si="411"/>
        <v>0</v>
      </c>
      <c r="MU13" s="4">
        <f t="shared" si="411"/>
        <v>0</v>
      </c>
      <c r="MV13" s="4">
        <f t="shared" si="411"/>
        <v>0</v>
      </c>
      <c r="MW13" s="4">
        <f t="shared" si="411"/>
        <v>0</v>
      </c>
      <c r="MX13" s="4">
        <f t="shared" si="411"/>
        <v>0</v>
      </c>
      <c r="MY13" s="4">
        <f t="shared" si="411"/>
        <v>0</v>
      </c>
      <c r="MZ13" s="4">
        <f t="shared" si="411"/>
        <v>0</v>
      </c>
      <c r="NA13" s="4">
        <f t="shared" si="411"/>
        <v>0</v>
      </c>
      <c r="NB13" s="4">
        <f t="shared" si="411"/>
        <v>0</v>
      </c>
      <c r="NC13" s="4">
        <f t="shared" si="411"/>
        <v>0</v>
      </c>
      <c r="NJ13" s="4">
        <f>SUM(B13:NC13)</f>
        <v>26</v>
      </c>
    </row>
    <row r="14" spans="1:377" x14ac:dyDescent="0.3">
      <c r="B14" s="4">
        <f>IF(B7=0,0,1)</f>
        <v>0</v>
      </c>
      <c r="C14" s="4">
        <f t="shared" ref="C14:BN14" si="412">IF(C7=0,0,1)</f>
        <v>1</v>
      </c>
      <c r="D14" s="4">
        <f t="shared" si="412"/>
        <v>1</v>
      </c>
      <c r="E14" s="4">
        <f t="shared" si="412"/>
        <v>0</v>
      </c>
      <c r="F14" s="4">
        <f t="shared" si="412"/>
        <v>0</v>
      </c>
      <c r="G14" s="4">
        <f t="shared" si="412"/>
        <v>0</v>
      </c>
      <c r="H14" s="4">
        <f t="shared" si="412"/>
        <v>0</v>
      </c>
      <c r="I14" s="4">
        <f t="shared" si="412"/>
        <v>0</v>
      </c>
      <c r="J14" s="4">
        <f t="shared" si="412"/>
        <v>0</v>
      </c>
      <c r="K14" s="4">
        <f t="shared" si="412"/>
        <v>0</v>
      </c>
      <c r="L14" s="4">
        <f t="shared" si="412"/>
        <v>0</v>
      </c>
      <c r="M14" s="4">
        <f t="shared" si="412"/>
        <v>0</v>
      </c>
      <c r="N14" s="4">
        <f t="shared" si="412"/>
        <v>0</v>
      </c>
      <c r="O14" s="4">
        <f t="shared" si="412"/>
        <v>0</v>
      </c>
      <c r="P14" s="4">
        <f t="shared" si="412"/>
        <v>0</v>
      </c>
      <c r="Q14" s="4">
        <f t="shared" si="412"/>
        <v>0</v>
      </c>
      <c r="R14" s="4">
        <f t="shared" si="412"/>
        <v>0</v>
      </c>
      <c r="S14" s="4">
        <f t="shared" si="412"/>
        <v>0</v>
      </c>
      <c r="T14" s="4">
        <f t="shared" si="412"/>
        <v>0</v>
      </c>
      <c r="U14" s="4">
        <f t="shared" si="412"/>
        <v>0</v>
      </c>
      <c r="V14" s="4">
        <f t="shared" si="412"/>
        <v>0</v>
      </c>
      <c r="W14" s="4">
        <f t="shared" si="412"/>
        <v>0</v>
      </c>
      <c r="X14" s="4">
        <f t="shared" si="412"/>
        <v>0</v>
      </c>
      <c r="Y14" s="4">
        <f t="shared" si="412"/>
        <v>0</v>
      </c>
      <c r="Z14" s="4">
        <f t="shared" si="412"/>
        <v>0</v>
      </c>
      <c r="AA14" s="4">
        <f t="shared" si="412"/>
        <v>1</v>
      </c>
      <c r="AB14" s="4">
        <f t="shared" si="412"/>
        <v>0</v>
      </c>
      <c r="AC14" s="4">
        <f t="shared" si="412"/>
        <v>0</v>
      </c>
      <c r="AD14" s="4">
        <f t="shared" si="412"/>
        <v>0</v>
      </c>
      <c r="AE14" s="4">
        <f t="shared" si="412"/>
        <v>0</v>
      </c>
      <c r="AF14" s="4">
        <f t="shared" si="412"/>
        <v>0</v>
      </c>
      <c r="AG14" s="4">
        <f t="shared" si="412"/>
        <v>0</v>
      </c>
      <c r="AH14" s="4">
        <f t="shared" si="412"/>
        <v>0</v>
      </c>
      <c r="AI14" s="4">
        <f t="shared" si="412"/>
        <v>0</v>
      </c>
      <c r="AJ14" s="4">
        <f t="shared" si="412"/>
        <v>0</v>
      </c>
      <c r="AK14" s="4">
        <f t="shared" si="412"/>
        <v>0</v>
      </c>
      <c r="AL14" s="4">
        <f t="shared" si="412"/>
        <v>0</v>
      </c>
      <c r="AM14" s="4">
        <f t="shared" si="412"/>
        <v>0</v>
      </c>
      <c r="AN14" s="4">
        <f t="shared" si="412"/>
        <v>0</v>
      </c>
      <c r="AO14" s="4">
        <f t="shared" si="412"/>
        <v>0</v>
      </c>
      <c r="AP14" s="4">
        <f t="shared" si="412"/>
        <v>0</v>
      </c>
      <c r="AQ14" s="4">
        <f t="shared" si="412"/>
        <v>0</v>
      </c>
      <c r="AR14" s="4">
        <f t="shared" si="412"/>
        <v>0</v>
      </c>
      <c r="AS14" s="4">
        <f t="shared" si="412"/>
        <v>0</v>
      </c>
      <c r="AT14" s="4">
        <f t="shared" si="412"/>
        <v>1</v>
      </c>
      <c r="AU14" s="4">
        <f t="shared" si="412"/>
        <v>0</v>
      </c>
      <c r="AV14" s="4">
        <f t="shared" si="412"/>
        <v>0</v>
      </c>
      <c r="AW14" s="4">
        <f t="shared" si="412"/>
        <v>0</v>
      </c>
      <c r="AX14" s="4">
        <f t="shared" si="412"/>
        <v>0</v>
      </c>
      <c r="AY14" s="4">
        <f t="shared" si="412"/>
        <v>1</v>
      </c>
      <c r="AZ14" s="4">
        <f t="shared" si="412"/>
        <v>0</v>
      </c>
      <c r="BA14" s="4">
        <f t="shared" si="412"/>
        <v>0</v>
      </c>
      <c r="BB14" s="4">
        <f t="shared" si="412"/>
        <v>0</v>
      </c>
      <c r="BC14" s="4">
        <f t="shared" si="412"/>
        <v>0</v>
      </c>
      <c r="BD14" s="4">
        <f t="shared" si="412"/>
        <v>0</v>
      </c>
      <c r="BE14" s="4">
        <f t="shared" si="412"/>
        <v>0</v>
      </c>
      <c r="BF14" s="4">
        <f t="shared" si="412"/>
        <v>0</v>
      </c>
      <c r="BG14" s="4">
        <f t="shared" si="412"/>
        <v>0</v>
      </c>
      <c r="BH14" s="4">
        <f t="shared" si="412"/>
        <v>0</v>
      </c>
      <c r="BI14" s="4">
        <f t="shared" si="412"/>
        <v>1</v>
      </c>
      <c r="BJ14" s="4">
        <f t="shared" si="412"/>
        <v>0</v>
      </c>
      <c r="BK14" s="4">
        <f t="shared" si="412"/>
        <v>0</v>
      </c>
      <c r="BL14" s="4">
        <f t="shared" si="412"/>
        <v>0</v>
      </c>
      <c r="BM14" s="4">
        <f t="shared" si="412"/>
        <v>0</v>
      </c>
      <c r="BN14" s="4">
        <f t="shared" si="412"/>
        <v>0</v>
      </c>
      <c r="BO14" s="4">
        <f t="shared" ref="BO14:DZ14" si="413">IF(BO7=0,0,1)</f>
        <v>1</v>
      </c>
      <c r="BP14" s="4">
        <f t="shared" si="413"/>
        <v>0</v>
      </c>
      <c r="BQ14" s="4">
        <f t="shared" si="413"/>
        <v>0</v>
      </c>
      <c r="BR14" s="4">
        <f t="shared" si="413"/>
        <v>0</v>
      </c>
      <c r="BS14" s="4">
        <f t="shared" si="413"/>
        <v>0</v>
      </c>
      <c r="BT14" s="4">
        <f t="shared" si="413"/>
        <v>0</v>
      </c>
      <c r="BU14" s="4">
        <f t="shared" si="413"/>
        <v>0</v>
      </c>
      <c r="BV14" s="4">
        <f t="shared" si="413"/>
        <v>0</v>
      </c>
      <c r="BW14" s="4">
        <f t="shared" si="413"/>
        <v>0</v>
      </c>
      <c r="BX14" s="4">
        <f t="shared" si="413"/>
        <v>0</v>
      </c>
      <c r="BY14" s="4">
        <f t="shared" si="413"/>
        <v>1</v>
      </c>
      <c r="BZ14" s="4">
        <f t="shared" si="413"/>
        <v>0</v>
      </c>
      <c r="CA14" s="4">
        <f t="shared" si="413"/>
        <v>0</v>
      </c>
      <c r="CB14" s="4">
        <f t="shared" si="413"/>
        <v>0</v>
      </c>
      <c r="CC14" s="4">
        <f t="shared" si="413"/>
        <v>0</v>
      </c>
      <c r="CD14" s="4">
        <f t="shared" si="413"/>
        <v>0</v>
      </c>
      <c r="CE14" s="4">
        <f t="shared" si="413"/>
        <v>0</v>
      </c>
      <c r="CF14" s="4">
        <f t="shared" si="413"/>
        <v>0</v>
      </c>
      <c r="CG14" s="4">
        <f t="shared" si="413"/>
        <v>0</v>
      </c>
      <c r="CH14" s="4">
        <f t="shared" si="413"/>
        <v>0</v>
      </c>
      <c r="CI14" s="4">
        <f t="shared" si="413"/>
        <v>0</v>
      </c>
      <c r="CJ14" s="4">
        <f t="shared" si="413"/>
        <v>1</v>
      </c>
      <c r="CK14" s="4">
        <f t="shared" si="413"/>
        <v>0</v>
      </c>
      <c r="CL14" s="4">
        <f t="shared" si="413"/>
        <v>0</v>
      </c>
      <c r="CM14" s="4">
        <f t="shared" si="413"/>
        <v>0</v>
      </c>
      <c r="CN14" s="4">
        <f t="shared" si="413"/>
        <v>1</v>
      </c>
      <c r="CO14" s="4">
        <f t="shared" si="413"/>
        <v>0</v>
      </c>
      <c r="CP14" s="4">
        <f t="shared" si="413"/>
        <v>0</v>
      </c>
      <c r="CQ14" s="4">
        <f t="shared" si="413"/>
        <v>1</v>
      </c>
      <c r="CR14" s="4">
        <f t="shared" si="413"/>
        <v>0</v>
      </c>
      <c r="CS14" s="4">
        <f t="shared" si="413"/>
        <v>0</v>
      </c>
      <c r="CT14" s="4">
        <f t="shared" si="413"/>
        <v>0</v>
      </c>
      <c r="CU14" s="4">
        <f t="shared" si="413"/>
        <v>0</v>
      </c>
      <c r="CV14" s="4">
        <f t="shared" si="413"/>
        <v>0</v>
      </c>
      <c r="CW14" s="4">
        <f t="shared" si="413"/>
        <v>0</v>
      </c>
      <c r="CX14" s="4">
        <f t="shared" si="413"/>
        <v>1</v>
      </c>
      <c r="CY14" s="4">
        <f t="shared" si="413"/>
        <v>0</v>
      </c>
      <c r="CZ14" s="4">
        <f t="shared" si="413"/>
        <v>0</v>
      </c>
      <c r="DA14" s="4">
        <f t="shared" si="413"/>
        <v>0</v>
      </c>
      <c r="DB14" s="4">
        <f t="shared" si="413"/>
        <v>0</v>
      </c>
      <c r="DC14" s="4">
        <f t="shared" si="413"/>
        <v>0</v>
      </c>
      <c r="DD14" s="4">
        <f t="shared" si="413"/>
        <v>0</v>
      </c>
      <c r="DE14" s="4">
        <f t="shared" si="413"/>
        <v>0</v>
      </c>
      <c r="DF14" s="4">
        <f t="shared" si="413"/>
        <v>0</v>
      </c>
      <c r="DG14" s="4">
        <f t="shared" si="413"/>
        <v>0</v>
      </c>
      <c r="DH14" s="4">
        <f t="shared" si="413"/>
        <v>0</v>
      </c>
      <c r="DI14" s="4">
        <f t="shared" si="413"/>
        <v>0</v>
      </c>
      <c r="DJ14" s="4">
        <f t="shared" si="413"/>
        <v>0</v>
      </c>
      <c r="DK14" s="4">
        <f t="shared" si="413"/>
        <v>0</v>
      </c>
      <c r="DL14" s="4">
        <f t="shared" si="413"/>
        <v>0</v>
      </c>
      <c r="DM14" s="4">
        <f t="shared" si="413"/>
        <v>0</v>
      </c>
      <c r="DN14" s="4">
        <f t="shared" si="413"/>
        <v>0</v>
      </c>
      <c r="DO14" s="4">
        <f t="shared" si="413"/>
        <v>0</v>
      </c>
      <c r="DP14" s="4">
        <f t="shared" si="413"/>
        <v>0</v>
      </c>
      <c r="DQ14" s="4">
        <f t="shared" si="413"/>
        <v>0</v>
      </c>
      <c r="DR14" s="4">
        <f t="shared" si="413"/>
        <v>0</v>
      </c>
      <c r="DS14" s="4">
        <f t="shared" si="413"/>
        <v>0</v>
      </c>
      <c r="DT14" s="4">
        <f t="shared" si="413"/>
        <v>0</v>
      </c>
      <c r="DU14" s="4">
        <f t="shared" si="413"/>
        <v>0</v>
      </c>
      <c r="DV14" s="4">
        <f t="shared" si="413"/>
        <v>0</v>
      </c>
      <c r="DW14" s="4">
        <f t="shared" si="413"/>
        <v>0</v>
      </c>
      <c r="DX14" s="4">
        <f t="shared" si="413"/>
        <v>0</v>
      </c>
      <c r="DY14" s="4">
        <f t="shared" si="413"/>
        <v>0</v>
      </c>
      <c r="DZ14" s="4">
        <f t="shared" si="413"/>
        <v>0</v>
      </c>
      <c r="EA14" s="4">
        <f t="shared" ref="EA14:GL14" si="414">IF(EA7=0,0,1)</f>
        <v>0</v>
      </c>
      <c r="EB14" s="4">
        <f t="shared" si="414"/>
        <v>0</v>
      </c>
      <c r="EC14" s="4">
        <f t="shared" si="414"/>
        <v>0</v>
      </c>
      <c r="ED14" s="4">
        <f t="shared" si="414"/>
        <v>0</v>
      </c>
      <c r="EE14" s="4">
        <f t="shared" si="414"/>
        <v>0</v>
      </c>
      <c r="EF14" s="4">
        <f t="shared" si="414"/>
        <v>0</v>
      </c>
      <c r="EG14" s="4">
        <f t="shared" si="414"/>
        <v>0</v>
      </c>
      <c r="EH14" s="4">
        <f t="shared" si="414"/>
        <v>0</v>
      </c>
      <c r="EI14" s="4">
        <f t="shared" si="414"/>
        <v>0</v>
      </c>
      <c r="EJ14" s="4">
        <f t="shared" si="414"/>
        <v>0</v>
      </c>
      <c r="EK14" s="4">
        <f t="shared" si="414"/>
        <v>0</v>
      </c>
      <c r="EL14" s="4">
        <f t="shared" si="414"/>
        <v>0</v>
      </c>
      <c r="EM14" s="4">
        <f t="shared" si="414"/>
        <v>0</v>
      </c>
      <c r="EN14" s="4">
        <f t="shared" si="414"/>
        <v>0</v>
      </c>
      <c r="EO14" s="4">
        <f t="shared" si="414"/>
        <v>0</v>
      </c>
      <c r="EP14" s="4">
        <f t="shared" si="414"/>
        <v>0</v>
      </c>
      <c r="EQ14" s="4">
        <f t="shared" si="414"/>
        <v>0</v>
      </c>
      <c r="ER14" s="4">
        <f t="shared" si="414"/>
        <v>0</v>
      </c>
      <c r="ES14" s="4">
        <f t="shared" si="414"/>
        <v>0</v>
      </c>
      <c r="ET14" s="4">
        <f t="shared" si="414"/>
        <v>0</v>
      </c>
      <c r="EU14" s="4">
        <f t="shared" si="414"/>
        <v>0</v>
      </c>
      <c r="EV14" s="4">
        <f t="shared" si="414"/>
        <v>0</v>
      </c>
      <c r="EW14" s="4">
        <f t="shared" si="414"/>
        <v>0</v>
      </c>
      <c r="EX14" s="4">
        <f t="shared" si="414"/>
        <v>0</v>
      </c>
      <c r="EY14" s="4">
        <f t="shared" si="414"/>
        <v>1</v>
      </c>
      <c r="EZ14" s="4">
        <f t="shared" si="414"/>
        <v>0</v>
      </c>
      <c r="FA14" s="4">
        <f t="shared" si="414"/>
        <v>0</v>
      </c>
      <c r="FB14" s="4">
        <f t="shared" si="414"/>
        <v>0</v>
      </c>
      <c r="FC14" s="4">
        <f t="shared" si="414"/>
        <v>0</v>
      </c>
      <c r="FD14" s="4">
        <f t="shared" si="414"/>
        <v>0</v>
      </c>
      <c r="FE14" s="4">
        <f t="shared" si="414"/>
        <v>0</v>
      </c>
      <c r="FF14" s="4">
        <f t="shared" si="414"/>
        <v>0</v>
      </c>
      <c r="FG14" s="4">
        <f t="shared" si="414"/>
        <v>0</v>
      </c>
      <c r="FH14" s="4">
        <f t="shared" si="414"/>
        <v>0</v>
      </c>
      <c r="FI14" s="4">
        <f t="shared" si="414"/>
        <v>0</v>
      </c>
      <c r="FJ14" s="4">
        <f t="shared" si="414"/>
        <v>0</v>
      </c>
      <c r="FK14" s="4">
        <f t="shared" si="414"/>
        <v>0</v>
      </c>
      <c r="FL14" s="4">
        <f t="shared" si="414"/>
        <v>0</v>
      </c>
      <c r="FM14" s="4">
        <f t="shared" si="414"/>
        <v>0</v>
      </c>
      <c r="FN14" s="4">
        <f t="shared" si="414"/>
        <v>0</v>
      </c>
      <c r="FO14" s="4">
        <f t="shared" si="414"/>
        <v>0</v>
      </c>
      <c r="FP14" s="4">
        <f t="shared" si="414"/>
        <v>0</v>
      </c>
      <c r="FQ14" s="4">
        <f t="shared" si="414"/>
        <v>0</v>
      </c>
      <c r="FR14" s="4">
        <f t="shared" si="414"/>
        <v>0</v>
      </c>
      <c r="FS14" s="4">
        <f t="shared" si="414"/>
        <v>0</v>
      </c>
      <c r="FT14" s="4">
        <f t="shared" si="414"/>
        <v>0</v>
      </c>
      <c r="FU14" s="4">
        <f t="shared" si="414"/>
        <v>0</v>
      </c>
      <c r="FV14" s="4">
        <f t="shared" si="414"/>
        <v>0</v>
      </c>
      <c r="FW14" s="4">
        <f t="shared" si="414"/>
        <v>0</v>
      </c>
      <c r="FX14" s="4">
        <f t="shared" si="414"/>
        <v>0</v>
      </c>
      <c r="FY14" s="4">
        <f t="shared" si="414"/>
        <v>0</v>
      </c>
      <c r="FZ14" s="4">
        <f t="shared" si="414"/>
        <v>0</v>
      </c>
      <c r="GA14" s="4">
        <f t="shared" si="414"/>
        <v>0</v>
      </c>
      <c r="GB14" s="4">
        <f t="shared" si="414"/>
        <v>0</v>
      </c>
      <c r="GC14" s="4">
        <f t="shared" si="414"/>
        <v>0</v>
      </c>
      <c r="GD14" s="4">
        <f t="shared" si="414"/>
        <v>0</v>
      </c>
      <c r="GE14" s="4">
        <f t="shared" si="414"/>
        <v>0</v>
      </c>
      <c r="GF14" s="4">
        <f t="shared" si="414"/>
        <v>0</v>
      </c>
      <c r="GG14" s="4">
        <f t="shared" si="414"/>
        <v>0</v>
      </c>
      <c r="GH14" s="4">
        <f t="shared" si="414"/>
        <v>0</v>
      </c>
      <c r="GI14" s="4">
        <f t="shared" si="414"/>
        <v>0</v>
      </c>
      <c r="GJ14" s="4">
        <f t="shared" si="414"/>
        <v>0</v>
      </c>
      <c r="GK14" s="4">
        <f t="shared" si="414"/>
        <v>0</v>
      </c>
      <c r="GL14" s="4">
        <f t="shared" si="414"/>
        <v>0</v>
      </c>
      <c r="GM14" s="4">
        <f t="shared" ref="GM14:IX14" si="415">IF(GM7=0,0,1)</f>
        <v>0</v>
      </c>
      <c r="GN14" s="4">
        <f t="shared" si="415"/>
        <v>0</v>
      </c>
      <c r="GO14" s="4">
        <f t="shared" si="415"/>
        <v>0</v>
      </c>
      <c r="GP14" s="4">
        <f t="shared" si="415"/>
        <v>0</v>
      </c>
      <c r="GQ14" s="4">
        <f t="shared" si="415"/>
        <v>0</v>
      </c>
      <c r="GR14" s="4">
        <f t="shared" si="415"/>
        <v>0</v>
      </c>
      <c r="GS14" s="4">
        <f t="shared" si="415"/>
        <v>0</v>
      </c>
      <c r="GT14" s="4">
        <f t="shared" si="415"/>
        <v>0</v>
      </c>
      <c r="GU14" s="4">
        <f t="shared" si="415"/>
        <v>0</v>
      </c>
      <c r="GV14" s="4">
        <f t="shared" si="415"/>
        <v>0</v>
      </c>
      <c r="GW14" s="4">
        <f t="shared" si="415"/>
        <v>0</v>
      </c>
      <c r="GX14" s="4">
        <f t="shared" si="415"/>
        <v>0</v>
      </c>
      <c r="GY14" s="4">
        <f t="shared" si="415"/>
        <v>0</v>
      </c>
      <c r="GZ14" s="4">
        <f t="shared" si="415"/>
        <v>1</v>
      </c>
      <c r="HA14" s="4">
        <f t="shared" si="415"/>
        <v>0</v>
      </c>
      <c r="HB14" s="4">
        <f t="shared" si="415"/>
        <v>0</v>
      </c>
      <c r="HC14" s="4">
        <f t="shared" si="415"/>
        <v>0</v>
      </c>
      <c r="HD14" s="4">
        <f t="shared" si="415"/>
        <v>1</v>
      </c>
      <c r="HE14" s="4">
        <f t="shared" si="415"/>
        <v>0</v>
      </c>
      <c r="HF14" s="4">
        <f t="shared" si="415"/>
        <v>1</v>
      </c>
      <c r="HG14" s="4">
        <f t="shared" si="415"/>
        <v>0</v>
      </c>
      <c r="HH14" s="4">
        <f t="shared" si="415"/>
        <v>1</v>
      </c>
      <c r="HI14" s="4">
        <f t="shared" si="415"/>
        <v>0</v>
      </c>
      <c r="HJ14" s="4">
        <f t="shared" si="415"/>
        <v>0</v>
      </c>
      <c r="HK14" s="4">
        <f t="shared" si="415"/>
        <v>0</v>
      </c>
      <c r="HL14" s="4">
        <f t="shared" si="415"/>
        <v>0</v>
      </c>
      <c r="HM14" s="4">
        <f t="shared" si="415"/>
        <v>0</v>
      </c>
      <c r="HN14" s="4">
        <f t="shared" si="415"/>
        <v>0</v>
      </c>
      <c r="HO14" s="4">
        <f t="shared" si="415"/>
        <v>0</v>
      </c>
      <c r="HP14" s="4">
        <f t="shared" si="415"/>
        <v>0</v>
      </c>
      <c r="HQ14" s="4">
        <f t="shared" si="415"/>
        <v>0</v>
      </c>
      <c r="HR14" s="4">
        <f t="shared" si="415"/>
        <v>0</v>
      </c>
      <c r="HS14" s="4">
        <f t="shared" si="415"/>
        <v>0</v>
      </c>
      <c r="HT14" s="4">
        <f t="shared" si="415"/>
        <v>0</v>
      </c>
      <c r="HU14" s="4">
        <f t="shared" si="415"/>
        <v>0</v>
      </c>
      <c r="HV14" s="4">
        <f t="shared" si="415"/>
        <v>0</v>
      </c>
      <c r="HW14" s="4">
        <f t="shared" si="415"/>
        <v>0</v>
      </c>
      <c r="HX14" s="4">
        <f t="shared" si="415"/>
        <v>0</v>
      </c>
      <c r="HY14" s="4">
        <f t="shared" si="415"/>
        <v>0</v>
      </c>
      <c r="HZ14" s="4">
        <f t="shared" si="415"/>
        <v>0</v>
      </c>
      <c r="IA14" s="4">
        <f t="shared" si="415"/>
        <v>1</v>
      </c>
      <c r="IB14" s="4">
        <f t="shared" si="415"/>
        <v>0</v>
      </c>
      <c r="IC14" s="4">
        <f t="shared" si="415"/>
        <v>0</v>
      </c>
      <c r="ID14" s="4">
        <f t="shared" si="415"/>
        <v>1</v>
      </c>
      <c r="IE14" s="4">
        <f t="shared" si="415"/>
        <v>0</v>
      </c>
      <c r="IF14" s="4">
        <f t="shared" si="415"/>
        <v>1</v>
      </c>
      <c r="IG14" s="4">
        <f t="shared" si="415"/>
        <v>0</v>
      </c>
      <c r="IH14" s="4">
        <f t="shared" si="415"/>
        <v>1</v>
      </c>
      <c r="II14" s="4">
        <f t="shared" si="415"/>
        <v>0</v>
      </c>
      <c r="IJ14" s="4">
        <f t="shared" si="415"/>
        <v>0</v>
      </c>
      <c r="IK14" s="4">
        <f t="shared" si="415"/>
        <v>0</v>
      </c>
      <c r="IL14" s="4">
        <f t="shared" si="415"/>
        <v>0</v>
      </c>
      <c r="IM14" s="4">
        <f t="shared" si="415"/>
        <v>0</v>
      </c>
      <c r="IN14" s="4">
        <f t="shared" si="415"/>
        <v>0</v>
      </c>
      <c r="IO14" s="4">
        <f t="shared" si="415"/>
        <v>1</v>
      </c>
      <c r="IP14" s="4">
        <f t="shared" si="415"/>
        <v>0</v>
      </c>
      <c r="IQ14" s="4">
        <f t="shared" si="415"/>
        <v>0</v>
      </c>
      <c r="IR14" s="4">
        <f t="shared" si="415"/>
        <v>0</v>
      </c>
      <c r="IS14" s="4">
        <f t="shared" si="415"/>
        <v>0</v>
      </c>
      <c r="IT14" s="4">
        <f t="shared" si="415"/>
        <v>0</v>
      </c>
      <c r="IU14" s="4">
        <f t="shared" si="415"/>
        <v>0</v>
      </c>
      <c r="IV14" s="4">
        <f t="shared" si="415"/>
        <v>1</v>
      </c>
      <c r="IW14" s="4">
        <f t="shared" si="415"/>
        <v>0</v>
      </c>
      <c r="IX14" s="4">
        <f t="shared" si="415"/>
        <v>0</v>
      </c>
      <c r="IY14" s="4">
        <f t="shared" ref="IY14:LJ14" si="416">IF(IY7=0,0,1)</f>
        <v>0</v>
      </c>
      <c r="IZ14" s="4">
        <f t="shared" si="416"/>
        <v>0</v>
      </c>
      <c r="JA14" s="4">
        <f t="shared" si="416"/>
        <v>0</v>
      </c>
      <c r="JB14" s="4">
        <f t="shared" si="416"/>
        <v>0</v>
      </c>
      <c r="JC14" s="4">
        <f t="shared" si="416"/>
        <v>0</v>
      </c>
      <c r="JD14" s="4">
        <f t="shared" si="416"/>
        <v>0</v>
      </c>
      <c r="JE14" s="4">
        <f t="shared" si="416"/>
        <v>0</v>
      </c>
      <c r="JF14" s="4">
        <f t="shared" si="416"/>
        <v>0</v>
      </c>
      <c r="JG14" s="4">
        <f t="shared" si="416"/>
        <v>0</v>
      </c>
      <c r="JH14" s="4">
        <f t="shared" si="416"/>
        <v>0</v>
      </c>
      <c r="JI14" s="4">
        <f t="shared" si="416"/>
        <v>0</v>
      </c>
      <c r="JJ14" s="4">
        <f t="shared" si="416"/>
        <v>0</v>
      </c>
      <c r="JK14" s="4">
        <f t="shared" si="416"/>
        <v>0</v>
      </c>
      <c r="JL14" s="4">
        <f t="shared" si="416"/>
        <v>0</v>
      </c>
      <c r="JM14" s="4">
        <f t="shared" si="416"/>
        <v>0</v>
      </c>
      <c r="JN14" s="4">
        <f t="shared" si="416"/>
        <v>1</v>
      </c>
      <c r="JO14" s="4">
        <f t="shared" si="416"/>
        <v>0</v>
      </c>
      <c r="JP14" s="4">
        <f t="shared" si="416"/>
        <v>0</v>
      </c>
      <c r="JQ14" s="4">
        <f t="shared" si="416"/>
        <v>0</v>
      </c>
      <c r="JR14" s="4">
        <f t="shared" si="416"/>
        <v>0</v>
      </c>
      <c r="JS14" s="4">
        <f t="shared" si="416"/>
        <v>0</v>
      </c>
      <c r="JT14" s="4">
        <f t="shared" si="416"/>
        <v>0</v>
      </c>
      <c r="JU14" s="4">
        <f t="shared" si="416"/>
        <v>0</v>
      </c>
      <c r="JV14" s="4">
        <f t="shared" si="416"/>
        <v>0</v>
      </c>
      <c r="JW14" s="4">
        <f t="shared" si="416"/>
        <v>0</v>
      </c>
      <c r="JX14" s="4">
        <f t="shared" si="416"/>
        <v>1</v>
      </c>
      <c r="JY14" s="4">
        <f t="shared" si="416"/>
        <v>0</v>
      </c>
      <c r="JZ14" s="4">
        <f t="shared" si="416"/>
        <v>0</v>
      </c>
      <c r="KA14" s="4">
        <f t="shared" si="416"/>
        <v>0</v>
      </c>
      <c r="KB14" s="4">
        <f t="shared" si="416"/>
        <v>0</v>
      </c>
      <c r="KC14" s="4">
        <f t="shared" si="416"/>
        <v>0</v>
      </c>
      <c r="KD14" s="4">
        <f t="shared" si="416"/>
        <v>0</v>
      </c>
      <c r="KE14" s="4">
        <f t="shared" si="416"/>
        <v>0</v>
      </c>
      <c r="KF14" s="4">
        <f t="shared" si="416"/>
        <v>0</v>
      </c>
      <c r="KG14" s="4">
        <f t="shared" si="416"/>
        <v>0</v>
      </c>
      <c r="KH14" s="4">
        <f t="shared" si="416"/>
        <v>0</v>
      </c>
      <c r="KI14" s="4">
        <f t="shared" si="416"/>
        <v>0</v>
      </c>
      <c r="KJ14" s="4">
        <f t="shared" si="416"/>
        <v>0</v>
      </c>
      <c r="KK14" s="4">
        <f t="shared" si="416"/>
        <v>0</v>
      </c>
      <c r="KL14" s="4">
        <f t="shared" si="416"/>
        <v>0</v>
      </c>
      <c r="KM14" s="4">
        <f t="shared" si="416"/>
        <v>0</v>
      </c>
      <c r="KN14" s="4">
        <f t="shared" si="416"/>
        <v>0</v>
      </c>
      <c r="KO14" s="4">
        <f t="shared" si="416"/>
        <v>0</v>
      </c>
      <c r="KP14" s="4">
        <f t="shared" si="416"/>
        <v>0</v>
      </c>
      <c r="KQ14" s="4">
        <f t="shared" si="416"/>
        <v>0</v>
      </c>
      <c r="KR14" s="4">
        <f t="shared" si="416"/>
        <v>1</v>
      </c>
      <c r="KS14" s="4">
        <f t="shared" si="416"/>
        <v>0</v>
      </c>
      <c r="KT14" s="4">
        <f t="shared" si="416"/>
        <v>0</v>
      </c>
      <c r="KU14" s="4">
        <f t="shared" si="416"/>
        <v>0</v>
      </c>
      <c r="KV14" s="4">
        <f t="shared" si="416"/>
        <v>0</v>
      </c>
      <c r="KW14" s="4">
        <f t="shared" si="416"/>
        <v>0</v>
      </c>
      <c r="KX14" s="4">
        <f t="shared" si="416"/>
        <v>0</v>
      </c>
      <c r="KY14" s="4">
        <f t="shared" si="416"/>
        <v>0</v>
      </c>
      <c r="KZ14" s="4">
        <f t="shared" si="416"/>
        <v>0</v>
      </c>
      <c r="LA14" s="4">
        <f t="shared" si="416"/>
        <v>0</v>
      </c>
      <c r="LB14" s="4">
        <f t="shared" si="416"/>
        <v>0</v>
      </c>
      <c r="LC14" s="4">
        <f t="shared" si="416"/>
        <v>0</v>
      </c>
      <c r="LD14" s="4">
        <f t="shared" si="416"/>
        <v>1</v>
      </c>
      <c r="LE14" s="4">
        <f t="shared" si="416"/>
        <v>0</v>
      </c>
      <c r="LF14" s="4">
        <f t="shared" si="416"/>
        <v>0</v>
      </c>
      <c r="LG14" s="4">
        <f t="shared" si="416"/>
        <v>0</v>
      </c>
      <c r="LH14" s="4">
        <f t="shared" si="416"/>
        <v>0</v>
      </c>
      <c r="LI14" s="4">
        <f t="shared" si="416"/>
        <v>1</v>
      </c>
      <c r="LJ14" s="4">
        <f t="shared" si="416"/>
        <v>0</v>
      </c>
      <c r="LK14" s="4">
        <f t="shared" ref="LK14:NH14" si="417">IF(LK7=0,0,1)</f>
        <v>0</v>
      </c>
      <c r="LL14" s="4">
        <f t="shared" si="417"/>
        <v>0</v>
      </c>
      <c r="LM14" s="4">
        <f t="shared" si="417"/>
        <v>0</v>
      </c>
      <c r="LN14" s="4">
        <f t="shared" si="417"/>
        <v>0</v>
      </c>
      <c r="LO14" s="4">
        <f t="shared" si="417"/>
        <v>0</v>
      </c>
      <c r="LP14" s="4">
        <f t="shared" si="417"/>
        <v>0</v>
      </c>
      <c r="LQ14" s="4">
        <f t="shared" si="417"/>
        <v>0</v>
      </c>
      <c r="LR14" s="4">
        <f t="shared" si="417"/>
        <v>0</v>
      </c>
      <c r="LS14" s="4">
        <f t="shared" si="417"/>
        <v>0</v>
      </c>
      <c r="LT14" s="4">
        <f t="shared" si="417"/>
        <v>0</v>
      </c>
      <c r="LU14" s="4">
        <f t="shared" si="417"/>
        <v>0</v>
      </c>
      <c r="LV14" s="4">
        <f t="shared" si="417"/>
        <v>0</v>
      </c>
      <c r="LW14" s="4">
        <f t="shared" si="417"/>
        <v>0</v>
      </c>
      <c r="LX14" s="4">
        <f t="shared" si="417"/>
        <v>0</v>
      </c>
      <c r="LY14" s="4">
        <f t="shared" si="417"/>
        <v>0</v>
      </c>
      <c r="LZ14" s="4">
        <f t="shared" si="417"/>
        <v>0</v>
      </c>
      <c r="MA14" s="4">
        <f t="shared" si="417"/>
        <v>0</v>
      </c>
      <c r="MB14" s="4">
        <f t="shared" si="417"/>
        <v>0</v>
      </c>
      <c r="MC14" s="4">
        <f t="shared" si="417"/>
        <v>0</v>
      </c>
      <c r="MD14" s="4">
        <f t="shared" si="417"/>
        <v>0</v>
      </c>
      <c r="ME14" s="4">
        <f t="shared" si="417"/>
        <v>0</v>
      </c>
      <c r="MF14" s="4">
        <f t="shared" si="417"/>
        <v>1</v>
      </c>
      <c r="MG14" s="4">
        <f t="shared" si="417"/>
        <v>0</v>
      </c>
      <c r="MH14" s="4">
        <f t="shared" si="417"/>
        <v>0</v>
      </c>
      <c r="MI14" s="4">
        <f t="shared" si="417"/>
        <v>0</v>
      </c>
      <c r="MJ14" s="4">
        <f t="shared" si="417"/>
        <v>0</v>
      </c>
      <c r="MK14" s="4">
        <f t="shared" si="417"/>
        <v>0</v>
      </c>
      <c r="ML14" s="4">
        <f t="shared" si="417"/>
        <v>0</v>
      </c>
      <c r="MM14" s="4">
        <f t="shared" si="417"/>
        <v>0</v>
      </c>
      <c r="MN14" s="4">
        <f t="shared" si="417"/>
        <v>0</v>
      </c>
      <c r="MO14" s="4">
        <f t="shared" si="417"/>
        <v>0</v>
      </c>
      <c r="MP14" s="4">
        <f t="shared" si="417"/>
        <v>0</v>
      </c>
      <c r="MQ14" s="4">
        <f t="shared" si="417"/>
        <v>0</v>
      </c>
      <c r="MR14" s="4">
        <f t="shared" si="417"/>
        <v>0</v>
      </c>
      <c r="MS14" s="4">
        <f t="shared" si="417"/>
        <v>0</v>
      </c>
      <c r="MT14" s="4">
        <f t="shared" si="417"/>
        <v>0</v>
      </c>
      <c r="MU14" s="4">
        <f t="shared" si="417"/>
        <v>0</v>
      </c>
      <c r="MV14" s="4">
        <f t="shared" si="417"/>
        <v>0</v>
      </c>
      <c r="MW14" s="4">
        <f t="shared" si="417"/>
        <v>0</v>
      </c>
      <c r="MX14" s="4">
        <f t="shared" si="417"/>
        <v>0</v>
      </c>
      <c r="MY14" s="4">
        <f t="shared" si="417"/>
        <v>0</v>
      </c>
      <c r="MZ14" s="4">
        <f t="shared" si="417"/>
        <v>0</v>
      </c>
      <c r="NA14" s="4">
        <f t="shared" si="417"/>
        <v>0</v>
      </c>
      <c r="NB14" s="4">
        <f t="shared" si="417"/>
        <v>0</v>
      </c>
      <c r="NC14" s="4">
        <f t="shared" si="417"/>
        <v>0</v>
      </c>
      <c r="ND14" s="4">
        <f t="shared" si="417"/>
        <v>0</v>
      </c>
      <c r="NE14" s="4">
        <f t="shared" si="417"/>
        <v>0</v>
      </c>
      <c r="NF14" s="4">
        <f t="shared" si="417"/>
        <v>0</v>
      </c>
      <c r="NG14" s="4">
        <f t="shared" si="417"/>
        <v>0</v>
      </c>
      <c r="NH14" s="4">
        <f t="shared" si="417"/>
        <v>0</v>
      </c>
      <c r="NJ14" s="4">
        <f>NJ6-NJ13</f>
        <v>445</v>
      </c>
    </row>
    <row r="15" spans="1:377" x14ac:dyDescent="0.3">
      <c r="A15" s="4">
        <v>8644</v>
      </c>
      <c r="B15" s="4">
        <f>IF(B8=0,0,($A$15*B8)+25000)</f>
        <v>0</v>
      </c>
      <c r="C15" s="4">
        <f t="shared" ref="C15:BN15" si="418">IF(C8=0,0,($A$15*C8)+25000)</f>
        <v>509064</v>
      </c>
      <c r="D15" s="4">
        <f t="shared" si="418"/>
        <v>0</v>
      </c>
      <c r="E15" s="4">
        <f t="shared" si="418"/>
        <v>0</v>
      </c>
      <c r="F15" s="4">
        <f t="shared" si="418"/>
        <v>0</v>
      </c>
      <c r="G15" s="4">
        <f t="shared" si="418"/>
        <v>0</v>
      </c>
      <c r="H15" s="4">
        <f t="shared" si="418"/>
        <v>0</v>
      </c>
      <c r="I15" s="4">
        <f t="shared" si="418"/>
        <v>0</v>
      </c>
      <c r="J15" s="4">
        <f t="shared" si="418"/>
        <v>0</v>
      </c>
      <c r="K15" s="4">
        <f t="shared" si="418"/>
        <v>0</v>
      </c>
      <c r="L15" s="4">
        <f t="shared" si="418"/>
        <v>0</v>
      </c>
      <c r="M15" s="4">
        <f t="shared" si="418"/>
        <v>0</v>
      </c>
      <c r="N15" s="4">
        <f t="shared" si="418"/>
        <v>0</v>
      </c>
      <c r="O15" s="4">
        <f t="shared" si="418"/>
        <v>0</v>
      </c>
      <c r="P15" s="4">
        <f t="shared" si="418"/>
        <v>0</v>
      </c>
      <c r="Q15" s="4">
        <f t="shared" si="418"/>
        <v>0</v>
      </c>
      <c r="R15" s="4">
        <f t="shared" si="418"/>
        <v>0</v>
      </c>
      <c r="S15" s="4">
        <f t="shared" si="418"/>
        <v>0</v>
      </c>
      <c r="T15" s="4">
        <f t="shared" si="418"/>
        <v>0</v>
      </c>
      <c r="U15" s="4">
        <f t="shared" si="418"/>
        <v>0</v>
      </c>
      <c r="V15" s="4">
        <f t="shared" si="418"/>
        <v>0</v>
      </c>
      <c r="W15" s="4">
        <f t="shared" si="418"/>
        <v>0</v>
      </c>
      <c r="X15" s="4">
        <f t="shared" si="418"/>
        <v>0</v>
      </c>
      <c r="Y15" s="4">
        <f t="shared" si="418"/>
        <v>0</v>
      </c>
      <c r="Z15" s="4">
        <f t="shared" si="418"/>
        <v>0</v>
      </c>
      <c r="AA15" s="4">
        <f t="shared" si="418"/>
        <v>0</v>
      </c>
      <c r="AB15" s="4">
        <f t="shared" si="418"/>
        <v>0</v>
      </c>
      <c r="AC15" s="4">
        <f t="shared" si="418"/>
        <v>0</v>
      </c>
      <c r="AD15" s="4">
        <f t="shared" si="418"/>
        <v>0</v>
      </c>
      <c r="AE15" s="4">
        <f t="shared" si="418"/>
        <v>0</v>
      </c>
      <c r="AF15" s="4">
        <f t="shared" si="418"/>
        <v>0</v>
      </c>
      <c r="AG15" s="4">
        <f t="shared" si="418"/>
        <v>0</v>
      </c>
      <c r="AH15" s="4">
        <f t="shared" si="418"/>
        <v>0</v>
      </c>
      <c r="AI15" s="4">
        <f t="shared" si="418"/>
        <v>0</v>
      </c>
      <c r="AJ15" s="4">
        <f t="shared" si="418"/>
        <v>0</v>
      </c>
      <c r="AK15" s="4">
        <f t="shared" si="418"/>
        <v>0</v>
      </c>
      <c r="AL15" s="4">
        <f t="shared" si="418"/>
        <v>0</v>
      </c>
      <c r="AM15" s="4">
        <f t="shared" si="418"/>
        <v>0</v>
      </c>
      <c r="AN15" s="4">
        <f t="shared" si="418"/>
        <v>0</v>
      </c>
      <c r="AO15" s="4">
        <f t="shared" si="418"/>
        <v>0</v>
      </c>
      <c r="AP15" s="4">
        <f t="shared" si="418"/>
        <v>0</v>
      </c>
      <c r="AQ15" s="4">
        <f t="shared" si="418"/>
        <v>0</v>
      </c>
      <c r="AR15" s="4">
        <f t="shared" si="418"/>
        <v>0</v>
      </c>
      <c r="AS15" s="4">
        <f t="shared" si="418"/>
        <v>0</v>
      </c>
      <c r="AT15" s="4">
        <f t="shared" si="418"/>
        <v>102796</v>
      </c>
      <c r="AU15" s="4">
        <f t="shared" si="418"/>
        <v>0</v>
      </c>
      <c r="AV15" s="4">
        <f t="shared" si="418"/>
        <v>0</v>
      </c>
      <c r="AW15" s="4">
        <f t="shared" si="418"/>
        <v>0</v>
      </c>
      <c r="AX15" s="4">
        <f t="shared" si="418"/>
        <v>0</v>
      </c>
      <c r="AY15" s="4">
        <f t="shared" si="418"/>
        <v>0</v>
      </c>
      <c r="AZ15" s="4">
        <f t="shared" si="418"/>
        <v>0</v>
      </c>
      <c r="BA15" s="4">
        <f t="shared" si="418"/>
        <v>0</v>
      </c>
      <c r="BB15" s="4">
        <f t="shared" si="418"/>
        <v>0</v>
      </c>
      <c r="BC15" s="4">
        <f t="shared" si="418"/>
        <v>0</v>
      </c>
      <c r="BD15" s="4">
        <f t="shared" si="418"/>
        <v>0</v>
      </c>
      <c r="BE15" s="4">
        <f t="shared" si="418"/>
        <v>0</v>
      </c>
      <c r="BF15" s="4">
        <f t="shared" si="418"/>
        <v>0</v>
      </c>
      <c r="BG15" s="4">
        <f t="shared" si="418"/>
        <v>0</v>
      </c>
      <c r="BH15" s="4">
        <f t="shared" si="418"/>
        <v>0</v>
      </c>
      <c r="BI15" s="4">
        <f t="shared" si="418"/>
        <v>0</v>
      </c>
      <c r="BJ15" s="4">
        <f t="shared" si="418"/>
        <v>0</v>
      </c>
      <c r="BK15" s="4">
        <f t="shared" si="418"/>
        <v>0</v>
      </c>
      <c r="BL15" s="4">
        <f t="shared" si="418"/>
        <v>0</v>
      </c>
      <c r="BM15" s="4">
        <f t="shared" si="418"/>
        <v>0</v>
      </c>
      <c r="BN15" s="4">
        <f t="shared" si="418"/>
        <v>0</v>
      </c>
      <c r="BO15" s="4">
        <f t="shared" ref="BO15:DZ15" si="419">IF(BO8=0,0,($A$15*BO8)+25000)</f>
        <v>241100</v>
      </c>
      <c r="BP15" s="4">
        <f t="shared" si="419"/>
        <v>0</v>
      </c>
      <c r="BQ15" s="4">
        <f t="shared" si="419"/>
        <v>0</v>
      </c>
      <c r="BR15" s="4">
        <f t="shared" si="419"/>
        <v>0</v>
      </c>
      <c r="BS15" s="4">
        <f t="shared" si="419"/>
        <v>0</v>
      </c>
      <c r="BT15" s="4">
        <f t="shared" si="419"/>
        <v>0</v>
      </c>
      <c r="BU15" s="4">
        <f t="shared" si="419"/>
        <v>0</v>
      </c>
      <c r="BV15" s="4">
        <f t="shared" si="419"/>
        <v>0</v>
      </c>
      <c r="BW15" s="4">
        <f t="shared" si="419"/>
        <v>0</v>
      </c>
      <c r="BX15" s="4">
        <f t="shared" si="419"/>
        <v>0</v>
      </c>
      <c r="BY15" s="4">
        <f t="shared" si="419"/>
        <v>33644</v>
      </c>
      <c r="BZ15" s="4">
        <f t="shared" si="419"/>
        <v>0</v>
      </c>
      <c r="CA15" s="4">
        <f t="shared" si="419"/>
        <v>0</v>
      </c>
      <c r="CB15" s="4">
        <f t="shared" si="419"/>
        <v>0</v>
      </c>
      <c r="CC15" s="4">
        <f t="shared" si="419"/>
        <v>0</v>
      </c>
      <c r="CD15" s="4">
        <f t="shared" si="419"/>
        <v>0</v>
      </c>
      <c r="CE15" s="4">
        <f t="shared" si="419"/>
        <v>0</v>
      </c>
      <c r="CF15" s="4">
        <f t="shared" si="419"/>
        <v>0</v>
      </c>
      <c r="CG15" s="4">
        <f t="shared" si="419"/>
        <v>0</v>
      </c>
      <c r="CH15" s="4">
        <f t="shared" si="419"/>
        <v>0</v>
      </c>
      <c r="CI15" s="4">
        <f t="shared" si="419"/>
        <v>0</v>
      </c>
      <c r="CJ15" s="4">
        <f t="shared" si="419"/>
        <v>405336</v>
      </c>
      <c r="CK15" s="4">
        <f t="shared" si="419"/>
        <v>0</v>
      </c>
      <c r="CL15" s="4">
        <f t="shared" si="419"/>
        <v>0</v>
      </c>
      <c r="CM15" s="4">
        <f t="shared" si="419"/>
        <v>0</v>
      </c>
      <c r="CN15" s="4">
        <f t="shared" si="419"/>
        <v>0</v>
      </c>
      <c r="CO15" s="4">
        <f t="shared" si="419"/>
        <v>0</v>
      </c>
      <c r="CP15" s="4">
        <f t="shared" si="419"/>
        <v>0</v>
      </c>
      <c r="CQ15" s="4">
        <f t="shared" si="419"/>
        <v>0</v>
      </c>
      <c r="CR15" s="4">
        <f t="shared" si="419"/>
        <v>0</v>
      </c>
      <c r="CS15" s="4">
        <f t="shared" si="419"/>
        <v>0</v>
      </c>
      <c r="CT15" s="4">
        <f t="shared" si="419"/>
        <v>0</v>
      </c>
      <c r="CU15" s="4">
        <f t="shared" si="419"/>
        <v>0</v>
      </c>
      <c r="CV15" s="4">
        <f t="shared" si="419"/>
        <v>0</v>
      </c>
      <c r="CW15" s="4">
        <f t="shared" si="419"/>
        <v>0</v>
      </c>
      <c r="CX15" s="4">
        <f t="shared" si="419"/>
        <v>0</v>
      </c>
      <c r="CY15" s="4">
        <f t="shared" si="419"/>
        <v>0</v>
      </c>
      <c r="CZ15" s="4">
        <f t="shared" si="419"/>
        <v>0</v>
      </c>
      <c r="DA15" s="4">
        <f t="shared" si="419"/>
        <v>0</v>
      </c>
      <c r="DB15" s="4">
        <f t="shared" si="419"/>
        <v>0</v>
      </c>
      <c r="DC15" s="4">
        <f t="shared" si="419"/>
        <v>0</v>
      </c>
      <c r="DD15" s="4">
        <f t="shared" si="419"/>
        <v>0</v>
      </c>
      <c r="DE15" s="4">
        <f t="shared" si="419"/>
        <v>0</v>
      </c>
      <c r="DF15" s="4">
        <f t="shared" si="419"/>
        <v>0</v>
      </c>
      <c r="DG15" s="4">
        <f t="shared" si="419"/>
        <v>0</v>
      </c>
      <c r="DH15" s="4">
        <f t="shared" si="419"/>
        <v>0</v>
      </c>
      <c r="DI15" s="4">
        <f t="shared" si="419"/>
        <v>0</v>
      </c>
      <c r="DJ15" s="4">
        <f t="shared" si="419"/>
        <v>0</v>
      </c>
      <c r="DK15" s="4">
        <f t="shared" si="419"/>
        <v>0</v>
      </c>
      <c r="DL15" s="4">
        <f t="shared" si="419"/>
        <v>0</v>
      </c>
      <c r="DM15" s="4">
        <f t="shared" si="419"/>
        <v>0</v>
      </c>
      <c r="DN15" s="4">
        <f t="shared" si="419"/>
        <v>0</v>
      </c>
      <c r="DO15" s="4">
        <f t="shared" si="419"/>
        <v>0</v>
      </c>
      <c r="DP15" s="4">
        <f t="shared" si="419"/>
        <v>0</v>
      </c>
      <c r="DQ15" s="4">
        <f t="shared" si="419"/>
        <v>0</v>
      </c>
      <c r="DR15" s="4">
        <f t="shared" si="419"/>
        <v>0</v>
      </c>
      <c r="DS15" s="4">
        <f t="shared" si="419"/>
        <v>0</v>
      </c>
      <c r="DT15" s="4">
        <f t="shared" si="419"/>
        <v>0</v>
      </c>
      <c r="DU15" s="4">
        <f t="shared" si="419"/>
        <v>0</v>
      </c>
      <c r="DV15" s="4">
        <f t="shared" si="419"/>
        <v>0</v>
      </c>
      <c r="DW15" s="4">
        <f t="shared" si="419"/>
        <v>0</v>
      </c>
      <c r="DX15" s="4">
        <f t="shared" si="419"/>
        <v>0</v>
      </c>
      <c r="DY15" s="4">
        <f t="shared" si="419"/>
        <v>0</v>
      </c>
      <c r="DZ15" s="4">
        <f t="shared" si="419"/>
        <v>0</v>
      </c>
      <c r="EA15" s="4">
        <f t="shared" ref="EA15:GL15" si="420">IF(EA8=0,0,($A$15*EA8)+25000)</f>
        <v>0</v>
      </c>
      <c r="EB15" s="4">
        <f t="shared" si="420"/>
        <v>0</v>
      </c>
      <c r="EC15" s="4">
        <f t="shared" si="420"/>
        <v>0</v>
      </c>
      <c r="ED15" s="4">
        <f t="shared" si="420"/>
        <v>0</v>
      </c>
      <c r="EE15" s="4">
        <f t="shared" si="420"/>
        <v>0</v>
      </c>
      <c r="EF15" s="4">
        <f t="shared" si="420"/>
        <v>0</v>
      </c>
      <c r="EG15" s="4">
        <f t="shared" si="420"/>
        <v>0</v>
      </c>
      <c r="EH15" s="4">
        <f t="shared" si="420"/>
        <v>0</v>
      </c>
      <c r="EI15" s="4">
        <f t="shared" si="420"/>
        <v>0</v>
      </c>
      <c r="EJ15" s="4">
        <f t="shared" si="420"/>
        <v>0</v>
      </c>
      <c r="EK15" s="4">
        <f t="shared" si="420"/>
        <v>0</v>
      </c>
      <c r="EL15" s="4">
        <f t="shared" si="420"/>
        <v>0</v>
      </c>
      <c r="EM15" s="4">
        <f t="shared" si="420"/>
        <v>0</v>
      </c>
      <c r="EN15" s="4">
        <f t="shared" si="420"/>
        <v>0</v>
      </c>
      <c r="EO15" s="4">
        <f t="shared" si="420"/>
        <v>0</v>
      </c>
      <c r="EP15" s="4">
        <f t="shared" si="420"/>
        <v>0</v>
      </c>
      <c r="EQ15" s="4">
        <f t="shared" si="420"/>
        <v>0</v>
      </c>
      <c r="ER15" s="4">
        <f t="shared" si="420"/>
        <v>0</v>
      </c>
      <c r="ES15" s="4">
        <f t="shared" si="420"/>
        <v>0</v>
      </c>
      <c r="ET15" s="4">
        <f t="shared" si="420"/>
        <v>0</v>
      </c>
      <c r="EU15" s="4">
        <f t="shared" si="420"/>
        <v>0</v>
      </c>
      <c r="EV15" s="4">
        <f t="shared" si="420"/>
        <v>0</v>
      </c>
      <c r="EW15" s="4">
        <f t="shared" si="420"/>
        <v>0</v>
      </c>
      <c r="EX15" s="4">
        <f t="shared" si="420"/>
        <v>0</v>
      </c>
      <c r="EY15" s="4">
        <f t="shared" si="420"/>
        <v>258388</v>
      </c>
      <c r="EZ15" s="4">
        <f t="shared" si="420"/>
        <v>0</v>
      </c>
      <c r="FA15" s="4">
        <f t="shared" si="420"/>
        <v>0</v>
      </c>
      <c r="FB15" s="4">
        <f t="shared" si="420"/>
        <v>0</v>
      </c>
      <c r="FC15" s="4">
        <f t="shared" si="420"/>
        <v>0</v>
      </c>
      <c r="FD15" s="4">
        <f t="shared" si="420"/>
        <v>0</v>
      </c>
      <c r="FE15" s="4">
        <f t="shared" si="420"/>
        <v>0</v>
      </c>
      <c r="FF15" s="4">
        <f t="shared" si="420"/>
        <v>0</v>
      </c>
      <c r="FG15" s="4">
        <f t="shared" si="420"/>
        <v>0</v>
      </c>
      <c r="FH15" s="4">
        <f t="shared" si="420"/>
        <v>0</v>
      </c>
      <c r="FI15" s="4">
        <f t="shared" si="420"/>
        <v>0</v>
      </c>
      <c r="FJ15" s="4">
        <f t="shared" si="420"/>
        <v>0</v>
      </c>
      <c r="FK15" s="4">
        <f t="shared" si="420"/>
        <v>0</v>
      </c>
      <c r="FL15" s="4">
        <f t="shared" si="420"/>
        <v>0</v>
      </c>
      <c r="FM15" s="4">
        <f t="shared" si="420"/>
        <v>0</v>
      </c>
      <c r="FN15" s="4">
        <f t="shared" si="420"/>
        <v>0</v>
      </c>
      <c r="FO15" s="4">
        <f t="shared" si="420"/>
        <v>0</v>
      </c>
      <c r="FP15" s="4">
        <f t="shared" si="420"/>
        <v>0</v>
      </c>
      <c r="FQ15" s="4">
        <f t="shared" si="420"/>
        <v>0</v>
      </c>
      <c r="FR15" s="4">
        <f t="shared" si="420"/>
        <v>0</v>
      </c>
      <c r="FS15" s="4">
        <f t="shared" si="420"/>
        <v>0</v>
      </c>
      <c r="FT15" s="4">
        <f t="shared" si="420"/>
        <v>0</v>
      </c>
      <c r="FU15" s="4">
        <f t="shared" si="420"/>
        <v>0</v>
      </c>
      <c r="FV15" s="4">
        <f t="shared" si="420"/>
        <v>0</v>
      </c>
      <c r="FW15" s="4">
        <f t="shared" si="420"/>
        <v>0</v>
      </c>
      <c r="FX15" s="4">
        <f t="shared" si="420"/>
        <v>0</v>
      </c>
      <c r="FY15" s="4">
        <f t="shared" si="420"/>
        <v>0</v>
      </c>
      <c r="FZ15" s="4">
        <f t="shared" si="420"/>
        <v>0</v>
      </c>
      <c r="GA15" s="4">
        <f t="shared" si="420"/>
        <v>0</v>
      </c>
      <c r="GB15" s="4">
        <f t="shared" si="420"/>
        <v>0</v>
      </c>
      <c r="GC15" s="4">
        <f t="shared" si="420"/>
        <v>0</v>
      </c>
      <c r="GD15" s="4">
        <f t="shared" si="420"/>
        <v>0</v>
      </c>
      <c r="GE15" s="4">
        <f t="shared" si="420"/>
        <v>0</v>
      </c>
      <c r="GF15" s="4">
        <f t="shared" si="420"/>
        <v>0</v>
      </c>
      <c r="GG15" s="4">
        <f t="shared" si="420"/>
        <v>0</v>
      </c>
      <c r="GH15" s="4">
        <f t="shared" si="420"/>
        <v>0</v>
      </c>
      <c r="GI15" s="4">
        <f t="shared" si="420"/>
        <v>0</v>
      </c>
      <c r="GJ15" s="4">
        <f t="shared" si="420"/>
        <v>0</v>
      </c>
      <c r="GK15" s="4">
        <f t="shared" si="420"/>
        <v>0</v>
      </c>
      <c r="GL15" s="4">
        <f t="shared" si="420"/>
        <v>0</v>
      </c>
      <c r="GM15" s="4">
        <f t="shared" ref="GM15:IX15" si="421">IF(GM8=0,0,($A$15*GM8)+25000)</f>
        <v>0</v>
      </c>
      <c r="GN15" s="4">
        <f t="shared" si="421"/>
        <v>0</v>
      </c>
      <c r="GO15" s="4">
        <f t="shared" si="421"/>
        <v>0</v>
      </c>
      <c r="GP15" s="4">
        <f t="shared" si="421"/>
        <v>0</v>
      </c>
      <c r="GQ15" s="4">
        <f t="shared" si="421"/>
        <v>0</v>
      </c>
      <c r="GR15" s="4">
        <f t="shared" si="421"/>
        <v>0</v>
      </c>
      <c r="GS15" s="4">
        <f t="shared" si="421"/>
        <v>0</v>
      </c>
      <c r="GT15" s="4">
        <f t="shared" si="421"/>
        <v>0</v>
      </c>
      <c r="GU15" s="4">
        <f t="shared" si="421"/>
        <v>0</v>
      </c>
      <c r="GV15" s="4">
        <f t="shared" si="421"/>
        <v>0</v>
      </c>
      <c r="GW15" s="4">
        <f t="shared" si="421"/>
        <v>0</v>
      </c>
      <c r="GX15" s="4">
        <f t="shared" si="421"/>
        <v>0</v>
      </c>
      <c r="GY15" s="4">
        <f t="shared" si="421"/>
        <v>0</v>
      </c>
      <c r="GZ15" s="4">
        <f t="shared" si="421"/>
        <v>0</v>
      </c>
      <c r="HA15" s="4">
        <f t="shared" si="421"/>
        <v>0</v>
      </c>
      <c r="HB15" s="4">
        <f t="shared" si="421"/>
        <v>0</v>
      </c>
      <c r="HC15" s="4">
        <f t="shared" si="421"/>
        <v>0</v>
      </c>
      <c r="HD15" s="4">
        <f t="shared" si="421"/>
        <v>0</v>
      </c>
      <c r="HE15" s="4">
        <f t="shared" si="421"/>
        <v>0</v>
      </c>
      <c r="HF15" s="4">
        <f t="shared" si="421"/>
        <v>85508</v>
      </c>
      <c r="HG15" s="4">
        <f t="shared" si="421"/>
        <v>0</v>
      </c>
      <c r="HH15" s="4">
        <f t="shared" si="421"/>
        <v>543640</v>
      </c>
      <c r="HI15" s="4">
        <f t="shared" si="421"/>
        <v>0</v>
      </c>
      <c r="HJ15" s="4">
        <f t="shared" si="421"/>
        <v>0</v>
      </c>
      <c r="HK15" s="4">
        <f t="shared" si="421"/>
        <v>0</v>
      </c>
      <c r="HL15" s="4">
        <f t="shared" si="421"/>
        <v>0</v>
      </c>
      <c r="HM15" s="4">
        <f t="shared" si="421"/>
        <v>0</v>
      </c>
      <c r="HN15" s="4">
        <f t="shared" si="421"/>
        <v>0</v>
      </c>
      <c r="HO15" s="4">
        <f t="shared" si="421"/>
        <v>0</v>
      </c>
      <c r="HP15" s="4">
        <f t="shared" si="421"/>
        <v>0</v>
      </c>
      <c r="HQ15" s="4">
        <f t="shared" si="421"/>
        <v>0</v>
      </c>
      <c r="HR15" s="4">
        <f t="shared" si="421"/>
        <v>0</v>
      </c>
      <c r="HS15" s="4">
        <f t="shared" si="421"/>
        <v>0</v>
      </c>
      <c r="HT15" s="4">
        <f t="shared" si="421"/>
        <v>0</v>
      </c>
      <c r="HU15" s="4">
        <f t="shared" si="421"/>
        <v>0</v>
      </c>
      <c r="HV15" s="4">
        <f t="shared" si="421"/>
        <v>0</v>
      </c>
      <c r="HW15" s="4">
        <f t="shared" si="421"/>
        <v>0</v>
      </c>
      <c r="HX15" s="4">
        <f t="shared" si="421"/>
        <v>0</v>
      </c>
      <c r="HY15" s="4">
        <f t="shared" si="421"/>
        <v>0</v>
      </c>
      <c r="HZ15" s="4">
        <f t="shared" si="421"/>
        <v>0</v>
      </c>
      <c r="IA15" s="4">
        <f t="shared" si="421"/>
        <v>0</v>
      </c>
      <c r="IB15" s="4">
        <f t="shared" si="421"/>
        <v>0</v>
      </c>
      <c r="IC15" s="4">
        <f t="shared" si="421"/>
        <v>0</v>
      </c>
      <c r="ID15" s="4">
        <f t="shared" si="421"/>
        <v>0</v>
      </c>
      <c r="IE15" s="4">
        <f t="shared" si="421"/>
        <v>0</v>
      </c>
      <c r="IF15" s="4">
        <f t="shared" si="421"/>
        <v>0</v>
      </c>
      <c r="IG15" s="4">
        <f t="shared" si="421"/>
        <v>0</v>
      </c>
      <c r="IH15" s="4">
        <f t="shared" si="421"/>
        <v>0</v>
      </c>
      <c r="II15" s="4">
        <f t="shared" si="421"/>
        <v>0</v>
      </c>
      <c r="IJ15" s="4">
        <f t="shared" si="421"/>
        <v>0</v>
      </c>
      <c r="IK15" s="4">
        <f t="shared" si="421"/>
        <v>0</v>
      </c>
      <c r="IL15" s="4">
        <f t="shared" si="421"/>
        <v>0</v>
      </c>
      <c r="IM15" s="4">
        <f t="shared" si="421"/>
        <v>0</v>
      </c>
      <c r="IN15" s="4">
        <f t="shared" si="421"/>
        <v>0</v>
      </c>
      <c r="IO15" s="4">
        <f t="shared" si="421"/>
        <v>33644</v>
      </c>
      <c r="IP15" s="4">
        <f t="shared" si="421"/>
        <v>0</v>
      </c>
      <c r="IQ15" s="4">
        <f t="shared" si="421"/>
        <v>0</v>
      </c>
      <c r="IR15" s="4">
        <f t="shared" si="421"/>
        <v>0</v>
      </c>
      <c r="IS15" s="4">
        <f t="shared" si="421"/>
        <v>0</v>
      </c>
      <c r="IT15" s="4">
        <f t="shared" si="421"/>
        <v>0</v>
      </c>
      <c r="IU15" s="4">
        <f t="shared" si="421"/>
        <v>0</v>
      </c>
      <c r="IV15" s="4">
        <f t="shared" si="421"/>
        <v>68220</v>
      </c>
      <c r="IW15" s="4">
        <f t="shared" si="421"/>
        <v>0</v>
      </c>
      <c r="IX15" s="4">
        <f t="shared" si="421"/>
        <v>0</v>
      </c>
      <c r="IY15" s="4">
        <f t="shared" ref="IY15:LJ15" si="422">IF(IY8=0,0,($A$15*IY8)+25000)</f>
        <v>0</v>
      </c>
      <c r="IZ15" s="4">
        <f t="shared" si="422"/>
        <v>0</v>
      </c>
      <c r="JA15" s="4">
        <f t="shared" si="422"/>
        <v>0</v>
      </c>
      <c r="JB15" s="4">
        <f t="shared" si="422"/>
        <v>0</v>
      </c>
      <c r="JC15" s="4">
        <f t="shared" si="422"/>
        <v>0</v>
      </c>
      <c r="JD15" s="4">
        <f t="shared" si="422"/>
        <v>0</v>
      </c>
      <c r="JE15" s="4">
        <f t="shared" si="422"/>
        <v>0</v>
      </c>
      <c r="JF15" s="4">
        <f t="shared" si="422"/>
        <v>0</v>
      </c>
      <c r="JG15" s="4">
        <f t="shared" si="422"/>
        <v>0</v>
      </c>
      <c r="JH15" s="4">
        <f t="shared" si="422"/>
        <v>0</v>
      </c>
      <c r="JI15" s="4">
        <f t="shared" si="422"/>
        <v>0</v>
      </c>
      <c r="JJ15" s="4">
        <f t="shared" si="422"/>
        <v>0</v>
      </c>
      <c r="JK15" s="4">
        <f t="shared" si="422"/>
        <v>0</v>
      </c>
      <c r="JL15" s="4">
        <f t="shared" si="422"/>
        <v>0</v>
      </c>
      <c r="JM15" s="4">
        <f t="shared" si="422"/>
        <v>0</v>
      </c>
      <c r="JN15" s="4">
        <f t="shared" si="422"/>
        <v>0</v>
      </c>
      <c r="JO15" s="4">
        <f t="shared" si="422"/>
        <v>0</v>
      </c>
      <c r="JP15" s="4">
        <f t="shared" si="422"/>
        <v>0</v>
      </c>
      <c r="JQ15" s="4">
        <f t="shared" si="422"/>
        <v>0</v>
      </c>
      <c r="JR15" s="4">
        <f t="shared" si="422"/>
        <v>0</v>
      </c>
      <c r="JS15" s="4">
        <f t="shared" si="422"/>
        <v>0</v>
      </c>
      <c r="JT15" s="4">
        <f t="shared" si="422"/>
        <v>0</v>
      </c>
      <c r="JU15" s="4">
        <f t="shared" si="422"/>
        <v>0</v>
      </c>
      <c r="JV15" s="4">
        <f t="shared" si="422"/>
        <v>0</v>
      </c>
      <c r="JW15" s="4">
        <f t="shared" si="422"/>
        <v>0</v>
      </c>
      <c r="JX15" s="4">
        <f t="shared" si="422"/>
        <v>85508</v>
      </c>
      <c r="JY15" s="4">
        <f t="shared" si="422"/>
        <v>0</v>
      </c>
      <c r="JZ15" s="4">
        <f t="shared" si="422"/>
        <v>0</v>
      </c>
      <c r="KA15" s="4">
        <f t="shared" si="422"/>
        <v>0</v>
      </c>
      <c r="KB15" s="4">
        <f t="shared" si="422"/>
        <v>0</v>
      </c>
      <c r="KC15" s="4">
        <f t="shared" si="422"/>
        <v>0</v>
      </c>
      <c r="KD15" s="4">
        <f t="shared" si="422"/>
        <v>0</v>
      </c>
      <c r="KE15" s="4">
        <f t="shared" si="422"/>
        <v>0</v>
      </c>
      <c r="KF15" s="4">
        <f t="shared" si="422"/>
        <v>0</v>
      </c>
      <c r="KG15" s="4">
        <f t="shared" si="422"/>
        <v>0</v>
      </c>
      <c r="KH15" s="4">
        <f t="shared" si="422"/>
        <v>0</v>
      </c>
      <c r="KI15" s="4">
        <f t="shared" si="422"/>
        <v>0</v>
      </c>
      <c r="KJ15" s="4">
        <f t="shared" si="422"/>
        <v>0</v>
      </c>
      <c r="KK15" s="4">
        <f t="shared" si="422"/>
        <v>0</v>
      </c>
      <c r="KL15" s="4">
        <f t="shared" si="422"/>
        <v>0</v>
      </c>
      <c r="KM15" s="4">
        <f t="shared" si="422"/>
        <v>0</v>
      </c>
      <c r="KN15" s="4">
        <f t="shared" si="422"/>
        <v>0</v>
      </c>
      <c r="KO15" s="4">
        <f t="shared" si="422"/>
        <v>0</v>
      </c>
      <c r="KP15" s="4">
        <f t="shared" si="422"/>
        <v>0</v>
      </c>
      <c r="KQ15" s="4">
        <f t="shared" si="422"/>
        <v>0</v>
      </c>
      <c r="KR15" s="4">
        <f t="shared" si="422"/>
        <v>0</v>
      </c>
      <c r="KS15" s="4">
        <f t="shared" si="422"/>
        <v>0</v>
      </c>
      <c r="KT15" s="4">
        <f t="shared" si="422"/>
        <v>0</v>
      </c>
      <c r="KU15" s="4">
        <f t="shared" si="422"/>
        <v>0</v>
      </c>
      <c r="KV15" s="4">
        <f t="shared" si="422"/>
        <v>0</v>
      </c>
      <c r="KW15" s="4">
        <f t="shared" si="422"/>
        <v>0</v>
      </c>
      <c r="KX15" s="4">
        <f t="shared" si="422"/>
        <v>0</v>
      </c>
      <c r="KY15" s="4">
        <f t="shared" si="422"/>
        <v>0</v>
      </c>
      <c r="KZ15" s="4">
        <f t="shared" si="422"/>
        <v>0</v>
      </c>
      <c r="LA15" s="4">
        <f t="shared" si="422"/>
        <v>0</v>
      </c>
      <c r="LB15" s="4">
        <f t="shared" si="422"/>
        <v>0</v>
      </c>
      <c r="LC15" s="4">
        <f t="shared" si="422"/>
        <v>0</v>
      </c>
      <c r="LD15" s="4">
        <f t="shared" si="422"/>
        <v>0</v>
      </c>
      <c r="LE15" s="4">
        <f t="shared" si="422"/>
        <v>0</v>
      </c>
      <c r="LF15" s="4">
        <f t="shared" si="422"/>
        <v>0</v>
      </c>
      <c r="LG15" s="4">
        <f t="shared" si="422"/>
        <v>0</v>
      </c>
      <c r="LH15" s="4">
        <f t="shared" si="422"/>
        <v>0</v>
      </c>
      <c r="LI15" s="4">
        <f t="shared" si="422"/>
        <v>0</v>
      </c>
      <c r="LJ15" s="4">
        <f t="shared" si="422"/>
        <v>0</v>
      </c>
      <c r="LK15" s="4">
        <f t="shared" ref="LK15:NH15" si="423">IF(LK8=0,0,($A$15*LK8)+25000)</f>
        <v>0</v>
      </c>
      <c r="LL15" s="4">
        <f t="shared" si="423"/>
        <v>0</v>
      </c>
      <c r="LM15" s="4">
        <f t="shared" si="423"/>
        <v>0</v>
      </c>
      <c r="LN15" s="4">
        <f t="shared" si="423"/>
        <v>0</v>
      </c>
      <c r="LO15" s="4">
        <f t="shared" si="423"/>
        <v>0</v>
      </c>
      <c r="LP15" s="4">
        <f t="shared" si="423"/>
        <v>0</v>
      </c>
      <c r="LQ15" s="4">
        <f t="shared" si="423"/>
        <v>0</v>
      </c>
      <c r="LR15" s="4">
        <f t="shared" si="423"/>
        <v>0</v>
      </c>
      <c r="LS15" s="4">
        <f t="shared" si="423"/>
        <v>0</v>
      </c>
      <c r="LT15" s="4">
        <f t="shared" si="423"/>
        <v>0</v>
      </c>
      <c r="LU15" s="4">
        <f t="shared" si="423"/>
        <v>0</v>
      </c>
      <c r="LV15" s="4">
        <f t="shared" si="423"/>
        <v>0</v>
      </c>
      <c r="LW15" s="4">
        <f t="shared" si="423"/>
        <v>0</v>
      </c>
      <c r="LX15" s="4">
        <f t="shared" si="423"/>
        <v>0</v>
      </c>
      <c r="LY15" s="4">
        <f t="shared" si="423"/>
        <v>0</v>
      </c>
      <c r="LZ15" s="4">
        <f t="shared" si="423"/>
        <v>0</v>
      </c>
      <c r="MA15" s="4">
        <f t="shared" si="423"/>
        <v>0</v>
      </c>
      <c r="MB15" s="4">
        <f t="shared" si="423"/>
        <v>0</v>
      </c>
      <c r="MC15" s="4">
        <f t="shared" si="423"/>
        <v>0</v>
      </c>
      <c r="MD15" s="4">
        <f t="shared" si="423"/>
        <v>0</v>
      </c>
      <c r="ME15" s="4">
        <f t="shared" si="423"/>
        <v>50932</v>
      </c>
      <c r="MF15" s="4">
        <f t="shared" si="423"/>
        <v>733808</v>
      </c>
      <c r="MG15" s="4">
        <f t="shared" si="423"/>
        <v>0</v>
      </c>
      <c r="MH15" s="4">
        <f t="shared" si="423"/>
        <v>0</v>
      </c>
      <c r="MI15" s="4">
        <f t="shared" si="423"/>
        <v>0</v>
      </c>
      <c r="MJ15" s="4">
        <f t="shared" si="423"/>
        <v>0</v>
      </c>
      <c r="MK15" s="4">
        <f t="shared" si="423"/>
        <v>0</v>
      </c>
      <c r="ML15" s="4">
        <f t="shared" si="423"/>
        <v>0</v>
      </c>
      <c r="MM15" s="4">
        <f t="shared" si="423"/>
        <v>0</v>
      </c>
      <c r="MN15" s="4">
        <f t="shared" si="423"/>
        <v>0</v>
      </c>
      <c r="MO15" s="4">
        <f t="shared" si="423"/>
        <v>0</v>
      </c>
      <c r="MP15" s="4">
        <f t="shared" si="423"/>
        <v>0</v>
      </c>
      <c r="MQ15" s="4">
        <f t="shared" si="423"/>
        <v>0</v>
      </c>
      <c r="MR15" s="4">
        <f t="shared" si="423"/>
        <v>0</v>
      </c>
      <c r="MS15" s="4">
        <f t="shared" si="423"/>
        <v>0</v>
      </c>
      <c r="MT15" s="4">
        <f t="shared" si="423"/>
        <v>0</v>
      </c>
      <c r="MU15" s="4">
        <f t="shared" si="423"/>
        <v>0</v>
      </c>
      <c r="MV15" s="4">
        <f t="shared" si="423"/>
        <v>0</v>
      </c>
      <c r="MW15" s="4">
        <f t="shared" si="423"/>
        <v>0</v>
      </c>
      <c r="MX15" s="4">
        <f t="shared" si="423"/>
        <v>0</v>
      </c>
      <c r="MY15" s="4">
        <f t="shared" si="423"/>
        <v>0</v>
      </c>
      <c r="MZ15" s="4">
        <f t="shared" si="423"/>
        <v>0</v>
      </c>
      <c r="NA15" s="4">
        <f t="shared" si="423"/>
        <v>0</v>
      </c>
      <c r="NB15" s="4">
        <f t="shared" si="423"/>
        <v>0</v>
      </c>
      <c r="NC15" s="4">
        <f t="shared" si="423"/>
        <v>0</v>
      </c>
      <c r="ND15" s="4">
        <f t="shared" si="423"/>
        <v>0</v>
      </c>
      <c r="NE15" s="4">
        <f t="shared" si="423"/>
        <v>0</v>
      </c>
      <c r="NF15" s="4">
        <f t="shared" si="423"/>
        <v>0</v>
      </c>
      <c r="NG15" s="4">
        <f t="shared" si="423"/>
        <v>0</v>
      </c>
      <c r="NH15" s="4">
        <f t="shared" si="423"/>
        <v>0</v>
      </c>
      <c r="NJ15" s="45">
        <f>SUM(B15:NH15)</f>
        <v>3151588</v>
      </c>
    </row>
    <row r="16" spans="1:377" x14ac:dyDescent="0.3">
      <c r="A16" s="4" t="s">
        <v>204</v>
      </c>
      <c r="B16" s="4">
        <f>IF(B8=0,0,25000)</f>
        <v>0</v>
      </c>
      <c r="C16" s="4">
        <f t="shared" ref="C16:BN16" si="424">IF(C8=0,0,25000)</f>
        <v>25000</v>
      </c>
      <c r="D16" s="4">
        <f t="shared" si="424"/>
        <v>0</v>
      </c>
      <c r="E16" s="4">
        <f t="shared" si="424"/>
        <v>0</v>
      </c>
      <c r="F16" s="4">
        <f t="shared" si="424"/>
        <v>0</v>
      </c>
      <c r="G16" s="4">
        <f t="shared" si="424"/>
        <v>0</v>
      </c>
      <c r="H16" s="4">
        <f t="shared" si="424"/>
        <v>0</v>
      </c>
      <c r="I16" s="4">
        <f t="shared" si="424"/>
        <v>0</v>
      </c>
      <c r="J16" s="4">
        <f t="shared" si="424"/>
        <v>0</v>
      </c>
      <c r="K16" s="4">
        <f t="shared" si="424"/>
        <v>0</v>
      </c>
      <c r="L16" s="4">
        <f t="shared" si="424"/>
        <v>0</v>
      </c>
      <c r="M16" s="4">
        <f t="shared" si="424"/>
        <v>0</v>
      </c>
      <c r="N16" s="4">
        <f t="shared" si="424"/>
        <v>0</v>
      </c>
      <c r="O16" s="4">
        <f t="shared" si="424"/>
        <v>0</v>
      </c>
      <c r="P16" s="4">
        <f t="shared" si="424"/>
        <v>0</v>
      </c>
      <c r="Q16" s="4">
        <f t="shared" si="424"/>
        <v>0</v>
      </c>
      <c r="R16" s="4">
        <f t="shared" si="424"/>
        <v>0</v>
      </c>
      <c r="S16" s="4">
        <f t="shared" si="424"/>
        <v>0</v>
      </c>
      <c r="T16" s="4">
        <f t="shared" si="424"/>
        <v>0</v>
      </c>
      <c r="U16" s="4">
        <f t="shared" si="424"/>
        <v>0</v>
      </c>
      <c r="V16" s="4">
        <f t="shared" si="424"/>
        <v>0</v>
      </c>
      <c r="W16" s="4">
        <f t="shared" si="424"/>
        <v>0</v>
      </c>
      <c r="X16" s="4">
        <f t="shared" si="424"/>
        <v>0</v>
      </c>
      <c r="Y16" s="4">
        <f t="shared" si="424"/>
        <v>0</v>
      </c>
      <c r="Z16" s="4">
        <f t="shared" si="424"/>
        <v>0</v>
      </c>
      <c r="AA16" s="4">
        <f t="shared" si="424"/>
        <v>0</v>
      </c>
      <c r="AB16" s="4">
        <f t="shared" si="424"/>
        <v>0</v>
      </c>
      <c r="AC16" s="4">
        <f t="shared" si="424"/>
        <v>0</v>
      </c>
      <c r="AD16" s="4">
        <f t="shared" si="424"/>
        <v>0</v>
      </c>
      <c r="AE16" s="4">
        <f t="shared" si="424"/>
        <v>0</v>
      </c>
      <c r="AF16" s="4">
        <f t="shared" si="424"/>
        <v>0</v>
      </c>
      <c r="AG16" s="4">
        <f t="shared" si="424"/>
        <v>0</v>
      </c>
      <c r="AH16" s="4">
        <f t="shared" si="424"/>
        <v>0</v>
      </c>
      <c r="AI16" s="4">
        <f t="shared" si="424"/>
        <v>0</v>
      </c>
      <c r="AJ16" s="4">
        <f t="shared" si="424"/>
        <v>0</v>
      </c>
      <c r="AK16" s="4">
        <f t="shared" si="424"/>
        <v>0</v>
      </c>
      <c r="AL16" s="4">
        <f t="shared" si="424"/>
        <v>0</v>
      </c>
      <c r="AM16" s="4">
        <f t="shared" si="424"/>
        <v>0</v>
      </c>
      <c r="AN16" s="4">
        <f t="shared" si="424"/>
        <v>0</v>
      </c>
      <c r="AO16" s="4">
        <f t="shared" si="424"/>
        <v>0</v>
      </c>
      <c r="AP16" s="4">
        <f t="shared" si="424"/>
        <v>0</v>
      </c>
      <c r="AQ16" s="4">
        <f t="shared" si="424"/>
        <v>0</v>
      </c>
      <c r="AR16" s="4">
        <f t="shared" si="424"/>
        <v>0</v>
      </c>
      <c r="AS16" s="4">
        <f t="shared" si="424"/>
        <v>0</v>
      </c>
      <c r="AT16" s="4">
        <f t="shared" si="424"/>
        <v>25000</v>
      </c>
      <c r="AU16" s="4">
        <f t="shared" si="424"/>
        <v>0</v>
      </c>
      <c r="AV16" s="4">
        <f t="shared" si="424"/>
        <v>0</v>
      </c>
      <c r="AW16" s="4">
        <f t="shared" si="424"/>
        <v>0</v>
      </c>
      <c r="AX16" s="4">
        <f t="shared" si="424"/>
        <v>0</v>
      </c>
      <c r="AY16" s="4">
        <f t="shared" si="424"/>
        <v>0</v>
      </c>
      <c r="AZ16" s="4">
        <f t="shared" si="424"/>
        <v>0</v>
      </c>
      <c r="BA16" s="4">
        <f t="shared" si="424"/>
        <v>0</v>
      </c>
      <c r="BB16" s="4">
        <f t="shared" si="424"/>
        <v>0</v>
      </c>
      <c r="BC16" s="4">
        <f t="shared" si="424"/>
        <v>0</v>
      </c>
      <c r="BD16" s="4">
        <f t="shared" si="424"/>
        <v>0</v>
      </c>
      <c r="BE16" s="4">
        <f t="shared" si="424"/>
        <v>0</v>
      </c>
      <c r="BF16" s="4">
        <f t="shared" si="424"/>
        <v>0</v>
      </c>
      <c r="BG16" s="4">
        <f t="shared" si="424"/>
        <v>0</v>
      </c>
      <c r="BH16" s="4">
        <f t="shared" si="424"/>
        <v>0</v>
      </c>
      <c r="BI16" s="4">
        <f t="shared" si="424"/>
        <v>0</v>
      </c>
      <c r="BJ16" s="4">
        <f t="shared" si="424"/>
        <v>0</v>
      </c>
      <c r="BK16" s="4">
        <f t="shared" si="424"/>
        <v>0</v>
      </c>
      <c r="BL16" s="4">
        <f t="shared" si="424"/>
        <v>0</v>
      </c>
      <c r="BM16" s="4">
        <f t="shared" si="424"/>
        <v>0</v>
      </c>
      <c r="BN16" s="4">
        <f t="shared" si="424"/>
        <v>0</v>
      </c>
      <c r="BO16" s="4">
        <f t="shared" ref="BO16:DZ16" si="425">IF(BO8=0,0,25000)</f>
        <v>25000</v>
      </c>
      <c r="BP16" s="4">
        <f t="shared" si="425"/>
        <v>0</v>
      </c>
      <c r="BQ16" s="4">
        <f t="shared" si="425"/>
        <v>0</v>
      </c>
      <c r="BR16" s="4">
        <f t="shared" si="425"/>
        <v>0</v>
      </c>
      <c r="BS16" s="4">
        <f t="shared" si="425"/>
        <v>0</v>
      </c>
      <c r="BT16" s="4">
        <f t="shared" si="425"/>
        <v>0</v>
      </c>
      <c r="BU16" s="4">
        <f t="shared" si="425"/>
        <v>0</v>
      </c>
      <c r="BV16" s="4">
        <f t="shared" si="425"/>
        <v>0</v>
      </c>
      <c r="BW16" s="4">
        <f t="shared" si="425"/>
        <v>0</v>
      </c>
      <c r="BX16" s="4">
        <f t="shared" si="425"/>
        <v>0</v>
      </c>
      <c r="BY16" s="4">
        <f t="shared" si="425"/>
        <v>25000</v>
      </c>
      <c r="BZ16" s="4">
        <f t="shared" si="425"/>
        <v>0</v>
      </c>
      <c r="CA16" s="4">
        <f t="shared" si="425"/>
        <v>0</v>
      </c>
      <c r="CB16" s="4">
        <f t="shared" si="425"/>
        <v>0</v>
      </c>
      <c r="CC16" s="4">
        <f t="shared" si="425"/>
        <v>0</v>
      </c>
      <c r="CD16" s="4">
        <f t="shared" si="425"/>
        <v>0</v>
      </c>
      <c r="CE16" s="4">
        <f t="shared" si="425"/>
        <v>0</v>
      </c>
      <c r="CF16" s="4">
        <f t="shared" si="425"/>
        <v>0</v>
      </c>
      <c r="CG16" s="4">
        <f t="shared" si="425"/>
        <v>0</v>
      </c>
      <c r="CH16" s="4">
        <f t="shared" si="425"/>
        <v>0</v>
      </c>
      <c r="CI16" s="4">
        <f t="shared" si="425"/>
        <v>0</v>
      </c>
      <c r="CJ16" s="4">
        <f t="shared" si="425"/>
        <v>25000</v>
      </c>
      <c r="CK16" s="4">
        <f t="shared" si="425"/>
        <v>0</v>
      </c>
      <c r="CL16" s="4">
        <f t="shared" si="425"/>
        <v>0</v>
      </c>
      <c r="CM16" s="4">
        <f t="shared" si="425"/>
        <v>0</v>
      </c>
      <c r="CN16" s="4">
        <f t="shared" si="425"/>
        <v>0</v>
      </c>
      <c r="CO16" s="4">
        <f t="shared" si="425"/>
        <v>0</v>
      </c>
      <c r="CP16" s="4">
        <f t="shared" si="425"/>
        <v>0</v>
      </c>
      <c r="CQ16" s="4">
        <f t="shared" si="425"/>
        <v>0</v>
      </c>
      <c r="CR16" s="4">
        <f t="shared" si="425"/>
        <v>0</v>
      </c>
      <c r="CS16" s="4">
        <f t="shared" si="425"/>
        <v>0</v>
      </c>
      <c r="CT16" s="4">
        <f t="shared" si="425"/>
        <v>0</v>
      </c>
      <c r="CU16" s="4">
        <f t="shared" si="425"/>
        <v>0</v>
      </c>
      <c r="CV16" s="4">
        <f t="shared" si="425"/>
        <v>0</v>
      </c>
      <c r="CW16" s="4">
        <f t="shared" si="425"/>
        <v>0</v>
      </c>
      <c r="CX16" s="4">
        <f t="shared" si="425"/>
        <v>0</v>
      </c>
      <c r="CY16" s="4">
        <f t="shared" si="425"/>
        <v>0</v>
      </c>
      <c r="CZ16" s="4">
        <f t="shared" si="425"/>
        <v>0</v>
      </c>
      <c r="DA16" s="4">
        <f t="shared" si="425"/>
        <v>0</v>
      </c>
      <c r="DB16" s="4">
        <f t="shared" si="425"/>
        <v>0</v>
      </c>
      <c r="DC16" s="4">
        <f t="shared" si="425"/>
        <v>0</v>
      </c>
      <c r="DD16" s="4">
        <f t="shared" si="425"/>
        <v>0</v>
      </c>
      <c r="DE16" s="4">
        <f t="shared" si="425"/>
        <v>0</v>
      </c>
      <c r="DF16" s="4">
        <f t="shared" si="425"/>
        <v>0</v>
      </c>
      <c r="DG16" s="4">
        <f t="shared" si="425"/>
        <v>0</v>
      </c>
      <c r="DH16" s="4">
        <f t="shared" si="425"/>
        <v>0</v>
      </c>
      <c r="DI16" s="4">
        <f t="shared" si="425"/>
        <v>0</v>
      </c>
      <c r="DJ16" s="4">
        <f t="shared" si="425"/>
        <v>0</v>
      </c>
      <c r="DK16" s="4">
        <f t="shared" si="425"/>
        <v>0</v>
      </c>
      <c r="DL16" s="4">
        <f t="shared" si="425"/>
        <v>0</v>
      </c>
      <c r="DM16" s="4">
        <f t="shared" si="425"/>
        <v>0</v>
      </c>
      <c r="DN16" s="4">
        <f t="shared" si="425"/>
        <v>0</v>
      </c>
      <c r="DO16" s="4">
        <f t="shared" si="425"/>
        <v>0</v>
      </c>
      <c r="DP16" s="4">
        <f t="shared" si="425"/>
        <v>0</v>
      </c>
      <c r="DQ16" s="4">
        <f t="shared" si="425"/>
        <v>0</v>
      </c>
      <c r="DR16" s="4">
        <f t="shared" si="425"/>
        <v>0</v>
      </c>
      <c r="DS16" s="4">
        <f t="shared" si="425"/>
        <v>0</v>
      </c>
      <c r="DT16" s="4">
        <f t="shared" si="425"/>
        <v>0</v>
      </c>
      <c r="DU16" s="4">
        <f t="shared" si="425"/>
        <v>0</v>
      </c>
      <c r="DV16" s="4">
        <f t="shared" si="425"/>
        <v>0</v>
      </c>
      <c r="DW16" s="4">
        <f t="shared" si="425"/>
        <v>0</v>
      </c>
      <c r="DX16" s="4">
        <f t="shared" si="425"/>
        <v>0</v>
      </c>
      <c r="DY16" s="4">
        <f t="shared" si="425"/>
        <v>0</v>
      </c>
      <c r="DZ16" s="4">
        <f t="shared" si="425"/>
        <v>0</v>
      </c>
      <c r="EA16" s="4">
        <f t="shared" ref="EA16:GL16" si="426">IF(EA8=0,0,25000)</f>
        <v>0</v>
      </c>
      <c r="EB16" s="4">
        <f t="shared" si="426"/>
        <v>0</v>
      </c>
      <c r="EC16" s="4">
        <f t="shared" si="426"/>
        <v>0</v>
      </c>
      <c r="ED16" s="4">
        <f t="shared" si="426"/>
        <v>0</v>
      </c>
      <c r="EE16" s="4">
        <f t="shared" si="426"/>
        <v>0</v>
      </c>
      <c r="EF16" s="4">
        <f t="shared" si="426"/>
        <v>0</v>
      </c>
      <c r="EG16" s="4">
        <f t="shared" si="426"/>
        <v>0</v>
      </c>
      <c r="EH16" s="4">
        <f t="shared" si="426"/>
        <v>0</v>
      </c>
      <c r="EI16" s="4">
        <f t="shared" si="426"/>
        <v>0</v>
      </c>
      <c r="EJ16" s="4">
        <f t="shared" si="426"/>
        <v>0</v>
      </c>
      <c r="EK16" s="4">
        <f t="shared" si="426"/>
        <v>0</v>
      </c>
      <c r="EL16" s="4">
        <f t="shared" si="426"/>
        <v>0</v>
      </c>
      <c r="EM16" s="4">
        <f t="shared" si="426"/>
        <v>0</v>
      </c>
      <c r="EN16" s="4">
        <f t="shared" si="426"/>
        <v>0</v>
      </c>
      <c r="EO16" s="4">
        <f t="shared" si="426"/>
        <v>0</v>
      </c>
      <c r="EP16" s="4">
        <f t="shared" si="426"/>
        <v>0</v>
      </c>
      <c r="EQ16" s="4">
        <f t="shared" si="426"/>
        <v>0</v>
      </c>
      <c r="ER16" s="4">
        <f t="shared" si="426"/>
        <v>0</v>
      </c>
      <c r="ES16" s="4">
        <f t="shared" si="426"/>
        <v>0</v>
      </c>
      <c r="ET16" s="4">
        <f t="shared" si="426"/>
        <v>0</v>
      </c>
      <c r="EU16" s="4">
        <f t="shared" si="426"/>
        <v>0</v>
      </c>
      <c r="EV16" s="4">
        <f t="shared" si="426"/>
        <v>0</v>
      </c>
      <c r="EW16" s="4">
        <f t="shared" si="426"/>
        <v>0</v>
      </c>
      <c r="EX16" s="4">
        <f t="shared" si="426"/>
        <v>0</v>
      </c>
      <c r="EY16" s="4">
        <f t="shared" si="426"/>
        <v>25000</v>
      </c>
      <c r="EZ16" s="4">
        <f t="shared" si="426"/>
        <v>0</v>
      </c>
      <c r="FA16" s="4">
        <f t="shared" si="426"/>
        <v>0</v>
      </c>
      <c r="FB16" s="4">
        <f t="shared" si="426"/>
        <v>0</v>
      </c>
      <c r="FC16" s="4">
        <f t="shared" si="426"/>
        <v>0</v>
      </c>
      <c r="FD16" s="4">
        <f t="shared" si="426"/>
        <v>0</v>
      </c>
      <c r="FE16" s="4">
        <f t="shared" si="426"/>
        <v>0</v>
      </c>
      <c r="FF16" s="4">
        <f t="shared" si="426"/>
        <v>0</v>
      </c>
      <c r="FG16" s="4">
        <f t="shared" si="426"/>
        <v>0</v>
      </c>
      <c r="FH16" s="4">
        <f t="shared" si="426"/>
        <v>0</v>
      </c>
      <c r="FI16" s="4">
        <f t="shared" si="426"/>
        <v>0</v>
      </c>
      <c r="FJ16" s="4">
        <f t="shared" si="426"/>
        <v>0</v>
      </c>
      <c r="FK16" s="4">
        <f t="shared" si="426"/>
        <v>0</v>
      </c>
      <c r="FL16" s="4">
        <f t="shared" si="426"/>
        <v>0</v>
      </c>
      <c r="FM16" s="4">
        <f t="shared" si="426"/>
        <v>0</v>
      </c>
      <c r="FN16" s="4">
        <f t="shared" si="426"/>
        <v>0</v>
      </c>
      <c r="FO16" s="4">
        <f t="shared" si="426"/>
        <v>0</v>
      </c>
      <c r="FP16" s="4">
        <f t="shared" si="426"/>
        <v>0</v>
      </c>
      <c r="FQ16" s="4">
        <f t="shared" si="426"/>
        <v>0</v>
      </c>
      <c r="FR16" s="4">
        <f t="shared" si="426"/>
        <v>0</v>
      </c>
      <c r="FS16" s="4">
        <f t="shared" si="426"/>
        <v>0</v>
      </c>
      <c r="FT16" s="4">
        <f t="shared" si="426"/>
        <v>0</v>
      </c>
      <c r="FU16" s="4">
        <f t="shared" si="426"/>
        <v>0</v>
      </c>
      <c r="FV16" s="4">
        <f t="shared" si="426"/>
        <v>0</v>
      </c>
      <c r="FW16" s="4">
        <f t="shared" si="426"/>
        <v>0</v>
      </c>
      <c r="FX16" s="4">
        <f t="shared" si="426"/>
        <v>0</v>
      </c>
      <c r="FY16" s="4">
        <f t="shared" si="426"/>
        <v>0</v>
      </c>
      <c r="FZ16" s="4">
        <f t="shared" si="426"/>
        <v>0</v>
      </c>
      <c r="GA16" s="4">
        <f t="shared" si="426"/>
        <v>0</v>
      </c>
      <c r="GB16" s="4">
        <f t="shared" si="426"/>
        <v>0</v>
      </c>
      <c r="GC16" s="4">
        <f t="shared" si="426"/>
        <v>0</v>
      </c>
      <c r="GD16" s="4">
        <f t="shared" si="426"/>
        <v>0</v>
      </c>
      <c r="GE16" s="4">
        <f t="shared" si="426"/>
        <v>0</v>
      </c>
      <c r="GF16" s="4">
        <f t="shared" si="426"/>
        <v>0</v>
      </c>
      <c r="GG16" s="4">
        <f t="shared" si="426"/>
        <v>0</v>
      </c>
      <c r="GH16" s="4">
        <f t="shared" si="426"/>
        <v>0</v>
      </c>
      <c r="GI16" s="4">
        <f t="shared" si="426"/>
        <v>0</v>
      </c>
      <c r="GJ16" s="4">
        <f t="shared" si="426"/>
        <v>0</v>
      </c>
      <c r="GK16" s="4">
        <f t="shared" si="426"/>
        <v>0</v>
      </c>
      <c r="GL16" s="4">
        <f t="shared" si="426"/>
        <v>0</v>
      </c>
      <c r="GM16" s="4">
        <f t="shared" ref="GM16:IX16" si="427">IF(GM8=0,0,25000)</f>
        <v>0</v>
      </c>
      <c r="GN16" s="4">
        <f t="shared" si="427"/>
        <v>0</v>
      </c>
      <c r="GO16" s="4">
        <f t="shared" si="427"/>
        <v>0</v>
      </c>
      <c r="GP16" s="4">
        <f t="shared" si="427"/>
        <v>0</v>
      </c>
      <c r="GQ16" s="4">
        <f t="shared" si="427"/>
        <v>0</v>
      </c>
      <c r="GR16" s="4">
        <f t="shared" si="427"/>
        <v>0</v>
      </c>
      <c r="GS16" s="4">
        <f t="shared" si="427"/>
        <v>0</v>
      </c>
      <c r="GT16" s="4">
        <f t="shared" si="427"/>
        <v>0</v>
      </c>
      <c r="GU16" s="4">
        <f t="shared" si="427"/>
        <v>0</v>
      </c>
      <c r="GV16" s="4">
        <f t="shared" si="427"/>
        <v>0</v>
      </c>
      <c r="GW16" s="4">
        <f t="shared" si="427"/>
        <v>0</v>
      </c>
      <c r="GX16" s="4">
        <f t="shared" si="427"/>
        <v>0</v>
      </c>
      <c r="GY16" s="4">
        <f t="shared" si="427"/>
        <v>0</v>
      </c>
      <c r="GZ16" s="4">
        <f t="shared" si="427"/>
        <v>0</v>
      </c>
      <c r="HA16" s="4">
        <f t="shared" si="427"/>
        <v>0</v>
      </c>
      <c r="HB16" s="4">
        <f t="shared" si="427"/>
        <v>0</v>
      </c>
      <c r="HC16" s="4">
        <f t="shared" si="427"/>
        <v>0</v>
      </c>
      <c r="HD16" s="4">
        <f t="shared" si="427"/>
        <v>0</v>
      </c>
      <c r="HE16" s="4">
        <f t="shared" si="427"/>
        <v>0</v>
      </c>
      <c r="HF16" s="4">
        <f t="shared" si="427"/>
        <v>25000</v>
      </c>
      <c r="HG16" s="4">
        <f t="shared" si="427"/>
        <v>0</v>
      </c>
      <c r="HH16" s="4">
        <f t="shared" si="427"/>
        <v>25000</v>
      </c>
      <c r="HI16" s="4">
        <f t="shared" si="427"/>
        <v>0</v>
      </c>
      <c r="HJ16" s="4">
        <f t="shared" si="427"/>
        <v>0</v>
      </c>
      <c r="HK16" s="4">
        <f t="shared" si="427"/>
        <v>0</v>
      </c>
      <c r="HL16" s="4">
        <f t="shared" si="427"/>
        <v>0</v>
      </c>
      <c r="HM16" s="4">
        <f t="shared" si="427"/>
        <v>0</v>
      </c>
      <c r="HN16" s="4">
        <f t="shared" si="427"/>
        <v>0</v>
      </c>
      <c r="HO16" s="4">
        <f t="shared" si="427"/>
        <v>0</v>
      </c>
      <c r="HP16" s="4">
        <f t="shared" si="427"/>
        <v>0</v>
      </c>
      <c r="HQ16" s="4">
        <f t="shared" si="427"/>
        <v>0</v>
      </c>
      <c r="HR16" s="4">
        <f t="shared" si="427"/>
        <v>0</v>
      </c>
      <c r="HS16" s="4">
        <f t="shared" si="427"/>
        <v>0</v>
      </c>
      <c r="HT16" s="4">
        <f t="shared" si="427"/>
        <v>0</v>
      </c>
      <c r="HU16" s="4">
        <f t="shared" si="427"/>
        <v>0</v>
      </c>
      <c r="HV16" s="4">
        <f t="shared" si="427"/>
        <v>0</v>
      </c>
      <c r="HW16" s="4">
        <f t="shared" si="427"/>
        <v>0</v>
      </c>
      <c r="HX16" s="4">
        <f t="shared" si="427"/>
        <v>0</v>
      </c>
      <c r="HY16" s="4">
        <f t="shared" si="427"/>
        <v>0</v>
      </c>
      <c r="HZ16" s="4">
        <f t="shared" si="427"/>
        <v>0</v>
      </c>
      <c r="IA16" s="4">
        <f t="shared" si="427"/>
        <v>0</v>
      </c>
      <c r="IB16" s="4">
        <f t="shared" si="427"/>
        <v>0</v>
      </c>
      <c r="IC16" s="4">
        <f t="shared" si="427"/>
        <v>0</v>
      </c>
      <c r="ID16" s="4">
        <f t="shared" si="427"/>
        <v>0</v>
      </c>
      <c r="IE16" s="4">
        <f t="shared" si="427"/>
        <v>0</v>
      </c>
      <c r="IF16" s="4">
        <f t="shared" si="427"/>
        <v>0</v>
      </c>
      <c r="IG16" s="4">
        <f t="shared" si="427"/>
        <v>0</v>
      </c>
      <c r="IH16" s="4">
        <f t="shared" si="427"/>
        <v>0</v>
      </c>
      <c r="II16" s="4">
        <f t="shared" si="427"/>
        <v>0</v>
      </c>
      <c r="IJ16" s="4">
        <f t="shared" si="427"/>
        <v>0</v>
      </c>
      <c r="IK16" s="4">
        <f t="shared" si="427"/>
        <v>0</v>
      </c>
      <c r="IL16" s="4">
        <f t="shared" si="427"/>
        <v>0</v>
      </c>
      <c r="IM16" s="4">
        <f t="shared" si="427"/>
        <v>0</v>
      </c>
      <c r="IN16" s="4">
        <f t="shared" si="427"/>
        <v>0</v>
      </c>
      <c r="IO16" s="4">
        <f t="shared" si="427"/>
        <v>25000</v>
      </c>
      <c r="IP16" s="4">
        <f t="shared" si="427"/>
        <v>0</v>
      </c>
      <c r="IQ16" s="4">
        <f t="shared" si="427"/>
        <v>0</v>
      </c>
      <c r="IR16" s="4">
        <f t="shared" si="427"/>
        <v>0</v>
      </c>
      <c r="IS16" s="4">
        <f t="shared" si="427"/>
        <v>0</v>
      </c>
      <c r="IT16" s="4">
        <f t="shared" si="427"/>
        <v>0</v>
      </c>
      <c r="IU16" s="4">
        <f t="shared" si="427"/>
        <v>0</v>
      </c>
      <c r="IV16" s="4">
        <f t="shared" si="427"/>
        <v>25000</v>
      </c>
      <c r="IW16" s="4">
        <f t="shared" si="427"/>
        <v>0</v>
      </c>
      <c r="IX16" s="4">
        <f t="shared" si="427"/>
        <v>0</v>
      </c>
      <c r="IY16" s="4">
        <f t="shared" ref="IY16:LJ16" si="428">IF(IY8=0,0,25000)</f>
        <v>0</v>
      </c>
      <c r="IZ16" s="4">
        <f t="shared" si="428"/>
        <v>0</v>
      </c>
      <c r="JA16" s="4">
        <f t="shared" si="428"/>
        <v>0</v>
      </c>
      <c r="JB16" s="4">
        <f t="shared" si="428"/>
        <v>0</v>
      </c>
      <c r="JC16" s="4">
        <f t="shared" si="428"/>
        <v>0</v>
      </c>
      <c r="JD16" s="4">
        <f t="shared" si="428"/>
        <v>0</v>
      </c>
      <c r="JE16" s="4">
        <f t="shared" si="428"/>
        <v>0</v>
      </c>
      <c r="JF16" s="4">
        <f t="shared" si="428"/>
        <v>0</v>
      </c>
      <c r="JG16" s="4">
        <f t="shared" si="428"/>
        <v>0</v>
      </c>
      <c r="JH16" s="4">
        <f t="shared" si="428"/>
        <v>0</v>
      </c>
      <c r="JI16" s="4">
        <f t="shared" si="428"/>
        <v>0</v>
      </c>
      <c r="JJ16" s="4">
        <f t="shared" si="428"/>
        <v>0</v>
      </c>
      <c r="JK16" s="4">
        <f t="shared" si="428"/>
        <v>0</v>
      </c>
      <c r="JL16" s="4">
        <f t="shared" si="428"/>
        <v>0</v>
      </c>
      <c r="JM16" s="4">
        <f t="shared" si="428"/>
        <v>0</v>
      </c>
      <c r="JN16" s="4">
        <f t="shared" si="428"/>
        <v>0</v>
      </c>
      <c r="JO16" s="4">
        <f t="shared" si="428"/>
        <v>0</v>
      </c>
      <c r="JP16" s="4">
        <f t="shared" si="428"/>
        <v>0</v>
      </c>
      <c r="JQ16" s="4">
        <f t="shared" si="428"/>
        <v>0</v>
      </c>
      <c r="JR16" s="4">
        <f t="shared" si="428"/>
        <v>0</v>
      </c>
      <c r="JS16" s="4">
        <f t="shared" si="428"/>
        <v>0</v>
      </c>
      <c r="JT16" s="4">
        <f t="shared" si="428"/>
        <v>0</v>
      </c>
      <c r="JU16" s="4">
        <f t="shared" si="428"/>
        <v>0</v>
      </c>
      <c r="JV16" s="4">
        <f t="shared" si="428"/>
        <v>0</v>
      </c>
      <c r="JW16" s="4">
        <f t="shared" si="428"/>
        <v>0</v>
      </c>
      <c r="JX16" s="4">
        <f t="shared" si="428"/>
        <v>25000</v>
      </c>
      <c r="JY16" s="4">
        <f t="shared" si="428"/>
        <v>0</v>
      </c>
      <c r="JZ16" s="4">
        <f t="shared" si="428"/>
        <v>0</v>
      </c>
      <c r="KA16" s="4">
        <f t="shared" si="428"/>
        <v>0</v>
      </c>
      <c r="KB16" s="4">
        <f t="shared" si="428"/>
        <v>0</v>
      </c>
      <c r="KC16" s="4">
        <f t="shared" si="428"/>
        <v>0</v>
      </c>
      <c r="KD16" s="4">
        <f t="shared" si="428"/>
        <v>0</v>
      </c>
      <c r="KE16" s="4">
        <f t="shared" si="428"/>
        <v>0</v>
      </c>
      <c r="KF16" s="4">
        <f t="shared" si="428"/>
        <v>0</v>
      </c>
      <c r="KG16" s="4">
        <f t="shared" si="428"/>
        <v>0</v>
      </c>
      <c r="KH16" s="4">
        <f t="shared" si="428"/>
        <v>0</v>
      </c>
      <c r="KI16" s="4">
        <f t="shared" si="428"/>
        <v>0</v>
      </c>
      <c r="KJ16" s="4">
        <f t="shared" si="428"/>
        <v>0</v>
      </c>
      <c r="KK16" s="4">
        <f t="shared" si="428"/>
        <v>0</v>
      </c>
      <c r="KL16" s="4">
        <f t="shared" si="428"/>
        <v>0</v>
      </c>
      <c r="KM16" s="4">
        <f t="shared" si="428"/>
        <v>0</v>
      </c>
      <c r="KN16" s="4">
        <f t="shared" si="428"/>
        <v>0</v>
      </c>
      <c r="KO16" s="4">
        <f t="shared" si="428"/>
        <v>0</v>
      </c>
      <c r="KP16" s="4">
        <f t="shared" si="428"/>
        <v>0</v>
      </c>
      <c r="KQ16" s="4">
        <f t="shared" si="428"/>
        <v>0</v>
      </c>
      <c r="KR16" s="4">
        <f t="shared" si="428"/>
        <v>0</v>
      </c>
      <c r="KS16" s="4">
        <f t="shared" si="428"/>
        <v>0</v>
      </c>
      <c r="KT16" s="4">
        <f t="shared" si="428"/>
        <v>0</v>
      </c>
      <c r="KU16" s="4">
        <f t="shared" si="428"/>
        <v>0</v>
      </c>
      <c r="KV16" s="4">
        <f t="shared" si="428"/>
        <v>0</v>
      </c>
      <c r="KW16" s="4">
        <f t="shared" si="428"/>
        <v>0</v>
      </c>
      <c r="KX16" s="4">
        <f t="shared" si="428"/>
        <v>0</v>
      </c>
      <c r="KY16" s="4">
        <f t="shared" si="428"/>
        <v>0</v>
      </c>
      <c r="KZ16" s="4">
        <f t="shared" si="428"/>
        <v>0</v>
      </c>
      <c r="LA16" s="4">
        <f t="shared" si="428"/>
        <v>0</v>
      </c>
      <c r="LB16" s="4">
        <f t="shared" si="428"/>
        <v>0</v>
      </c>
      <c r="LC16" s="4">
        <f t="shared" si="428"/>
        <v>0</v>
      </c>
      <c r="LD16" s="4">
        <f t="shared" si="428"/>
        <v>0</v>
      </c>
      <c r="LE16" s="4">
        <f t="shared" si="428"/>
        <v>0</v>
      </c>
      <c r="LF16" s="4">
        <f t="shared" si="428"/>
        <v>0</v>
      </c>
      <c r="LG16" s="4">
        <f t="shared" si="428"/>
        <v>0</v>
      </c>
      <c r="LH16" s="4">
        <f t="shared" si="428"/>
        <v>0</v>
      </c>
      <c r="LI16" s="4">
        <f t="shared" si="428"/>
        <v>0</v>
      </c>
      <c r="LJ16" s="4">
        <f t="shared" si="428"/>
        <v>0</v>
      </c>
      <c r="LK16" s="4">
        <f t="shared" ref="LK16:NH16" si="429">IF(LK8=0,0,25000)</f>
        <v>0</v>
      </c>
      <c r="LL16" s="4">
        <f t="shared" si="429"/>
        <v>0</v>
      </c>
      <c r="LM16" s="4">
        <f t="shared" si="429"/>
        <v>0</v>
      </c>
      <c r="LN16" s="4">
        <f t="shared" si="429"/>
        <v>0</v>
      </c>
      <c r="LO16" s="4">
        <f t="shared" si="429"/>
        <v>0</v>
      </c>
      <c r="LP16" s="4">
        <f t="shared" si="429"/>
        <v>0</v>
      </c>
      <c r="LQ16" s="4">
        <f t="shared" si="429"/>
        <v>0</v>
      </c>
      <c r="LR16" s="4">
        <f t="shared" si="429"/>
        <v>0</v>
      </c>
      <c r="LS16" s="4">
        <f t="shared" si="429"/>
        <v>0</v>
      </c>
      <c r="LT16" s="4">
        <f t="shared" si="429"/>
        <v>0</v>
      </c>
      <c r="LU16" s="4">
        <f t="shared" si="429"/>
        <v>0</v>
      </c>
      <c r="LV16" s="4">
        <f t="shared" si="429"/>
        <v>0</v>
      </c>
      <c r="LW16" s="4">
        <f t="shared" si="429"/>
        <v>0</v>
      </c>
      <c r="LX16" s="4">
        <f t="shared" si="429"/>
        <v>0</v>
      </c>
      <c r="LY16" s="4">
        <f t="shared" si="429"/>
        <v>0</v>
      </c>
      <c r="LZ16" s="4">
        <f t="shared" si="429"/>
        <v>0</v>
      </c>
      <c r="MA16" s="4">
        <f t="shared" si="429"/>
        <v>0</v>
      </c>
      <c r="MB16" s="4">
        <f t="shared" si="429"/>
        <v>0</v>
      </c>
      <c r="MC16" s="4">
        <f t="shared" si="429"/>
        <v>0</v>
      </c>
      <c r="MD16" s="4">
        <f t="shared" si="429"/>
        <v>0</v>
      </c>
      <c r="ME16" s="4">
        <f t="shared" si="429"/>
        <v>25000</v>
      </c>
      <c r="MF16" s="4">
        <f t="shared" si="429"/>
        <v>25000</v>
      </c>
      <c r="MG16" s="4">
        <f t="shared" si="429"/>
        <v>0</v>
      </c>
      <c r="MH16" s="4">
        <f t="shared" si="429"/>
        <v>0</v>
      </c>
      <c r="MI16" s="4">
        <f t="shared" si="429"/>
        <v>0</v>
      </c>
      <c r="MJ16" s="4">
        <f t="shared" si="429"/>
        <v>0</v>
      </c>
      <c r="MK16" s="4">
        <f t="shared" si="429"/>
        <v>0</v>
      </c>
      <c r="ML16" s="4">
        <f t="shared" si="429"/>
        <v>0</v>
      </c>
      <c r="MM16" s="4">
        <f t="shared" si="429"/>
        <v>0</v>
      </c>
      <c r="MN16" s="4">
        <f t="shared" si="429"/>
        <v>0</v>
      </c>
      <c r="MO16" s="4">
        <f t="shared" si="429"/>
        <v>0</v>
      </c>
      <c r="MP16" s="4">
        <f t="shared" si="429"/>
        <v>0</v>
      </c>
      <c r="MQ16" s="4">
        <f t="shared" si="429"/>
        <v>0</v>
      </c>
      <c r="MR16" s="4">
        <f t="shared" si="429"/>
        <v>0</v>
      </c>
      <c r="MS16" s="4">
        <f t="shared" si="429"/>
        <v>0</v>
      </c>
      <c r="MT16" s="4">
        <f t="shared" si="429"/>
        <v>0</v>
      </c>
      <c r="MU16" s="4">
        <f t="shared" si="429"/>
        <v>0</v>
      </c>
      <c r="MV16" s="4">
        <f t="shared" si="429"/>
        <v>0</v>
      </c>
      <c r="MW16" s="4">
        <f t="shared" si="429"/>
        <v>0</v>
      </c>
      <c r="MX16" s="4">
        <f t="shared" si="429"/>
        <v>0</v>
      </c>
      <c r="MY16" s="4">
        <f t="shared" si="429"/>
        <v>0</v>
      </c>
      <c r="MZ16" s="4">
        <f t="shared" si="429"/>
        <v>0</v>
      </c>
      <c r="NA16" s="4">
        <f t="shared" si="429"/>
        <v>0</v>
      </c>
      <c r="NB16" s="4">
        <f t="shared" si="429"/>
        <v>0</v>
      </c>
      <c r="NC16" s="4">
        <f t="shared" si="429"/>
        <v>0</v>
      </c>
      <c r="ND16" s="4">
        <f t="shared" si="429"/>
        <v>0</v>
      </c>
      <c r="NE16" s="4">
        <f t="shared" si="429"/>
        <v>0</v>
      </c>
      <c r="NF16" s="4">
        <f t="shared" si="429"/>
        <v>0</v>
      </c>
      <c r="NG16" s="4">
        <f t="shared" si="429"/>
        <v>0</v>
      </c>
      <c r="NH16" s="4">
        <f t="shared" si="429"/>
        <v>0</v>
      </c>
      <c r="NJ16" s="45">
        <f>SUM(B16:NH16)</f>
        <v>325000</v>
      </c>
    </row>
    <row r="18" spans="1:375" x14ac:dyDescent="0.3">
      <c r="A18" s="4" t="s">
        <v>330</v>
      </c>
      <c r="B18" s="4">
        <f>SUM(B6,B12)</f>
        <v>0</v>
      </c>
      <c r="C18" s="4">
        <f t="shared" ref="C18:BN18" si="430">SUM(C6,C12)</f>
        <v>11</v>
      </c>
      <c r="D18" s="4">
        <f t="shared" si="430"/>
        <v>2</v>
      </c>
      <c r="E18" s="4">
        <f t="shared" si="430"/>
        <v>0</v>
      </c>
      <c r="F18" s="4">
        <f t="shared" si="430"/>
        <v>2</v>
      </c>
      <c r="G18" s="4">
        <f t="shared" si="430"/>
        <v>0</v>
      </c>
      <c r="H18" s="4">
        <f t="shared" si="430"/>
        <v>0</v>
      </c>
      <c r="I18" s="4">
        <f t="shared" si="430"/>
        <v>0</v>
      </c>
      <c r="J18" s="4">
        <f t="shared" si="430"/>
        <v>0</v>
      </c>
      <c r="K18" s="4">
        <f t="shared" si="430"/>
        <v>2</v>
      </c>
      <c r="L18" s="4">
        <f t="shared" si="430"/>
        <v>0</v>
      </c>
      <c r="M18" s="4">
        <f t="shared" si="430"/>
        <v>6</v>
      </c>
      <c r="N18" s="4">
        <f t="shared" si="430"/>
        <v>0</v>
      </c>
      <c r="O18" s="4">
        <f t="shared" si="430"/>
        <v>0</v>
      </c>
      <c r="P18" s="4">
        <f t="shared" si="430"/>
        <v>0</v>
      </c>
      <c r="Q18" s="4">
        <f t="shared" si="430"/>
        <v>0</v>
      </c>
      <c r="R18" s="4">
        <f t="shared" si="430"/>
        <v>0</v>
      </c>
      <c r="S18" s="4">
        <f t="shared" si="430"/>
        <v>0</v>
      </c>
      <c r="T18" s="4">
        <f t="shared" si="430"/>
        <v>4</v>
      </c>
      <c r="U18" s="4">
        <f t="shared" si="430"/>
        <v>0</v>
      </c>
      <c r="V18" s="4">
        <f t="shared" si="430"/>
        <v>0</v>
      </c>
      <c r="W18" s="4">
        <f t="shared" si="430"/>
        <v>0</v>
      </c>
      <c r="X18" s="4">
        <f t="shared" si="430"/>
        <v>0</v>
      </c>
      <c r="Y18" s="4">
        <f t="shared" si="430"/>
        <v>0</v>
      </c>
      <c r="Z18" s="4">
        <f t="shared" si="430"/>
        <v>7</v>
      </c>
      <c r="AA18" s="4">
        <f t="shared" si="430"/>
        <v>0</v>
      </c>
      <c r="AB18" s="4">
        <f t="shared" si="430"/>
        <v>0</v>
      </c>
      <c r="AC18" s="4">
        <f t="shared" si="430"/>
        <v>0</v>
      </c>
      <c r="AD18" s="4">
        <f t="shared" si="430"/>
        <v>0</v>
      </c>
      <c r="AE18" s="4">
        <f t="shared" si="430"/>
        <v>0</v>
      </c>
      <c r="AF18" s="4">
        <f t="shared" si="430"/>
        <v>2</v>
      </c>
      <c r="AG18" s="4">
        <f t="shared" si="430"/>
        <v>4</v>
      </c>
      <c r="AH18" s="4">
        <f t="shared" si="430"/>
        <v>2</v>
      </c>
      <c r="AI18" s="4">
        <f t="shared" si="430"/>
        <v>0</v>
      </c>
      <c r="AJ18" s="4">
        <f t="shared" si="430"/>
        <v>2</v>
      </c>
      <c r="AK18" s="4">
        <f t="shared" si="430"/>
        <v>0</v>
      </c>
      <c r="AL18" s="4">
        <f t="shared" si="430"/>
        <v>3</v>
      </c>
      <c r="AM18" s="4">
        <f t="shared" si="430"/>
        <v>0</v>
      </c>
      <c r="AN18" s="4">
        <f t="shared" si="430"/>
        <v>2</v>
      </c>
      <c r="AO18" s="4">
        <f t="shared" si="430"/>
        <v>0</v>
      </c>
      <c r="AP18" s="4">
        <f t="shared" si="430"/>
        <v>121</v>
      </c>
      <c r="AQ18" s="4">
        <f t="shared" si="430"/>
        <v>0</v>
      </c>
      <c r="AR18" s="4">
        <f t="shared" si="430"/>
        <v>0</v>
      </c>
      <c r="AS18" s="4">
        <f t="shared" si="430"/>
        <v>6</v>
      </c>
      <c r="AT18" s="4">
        <f t="shared" si="430"/>
        <v>0</v>
      </c>
      <c r="AU18" s="4">
        <f t="shared" si="430"/>
        <v>0</v>
      </c>
      <c r="AV18" s="4">
        <f t="shared" si="430"/>
        <v>4</v>
      </c>
      <c r="AW18" s="4">
        <f t="shared" si="430"/>
        <v>0</v>
      </c>
      <c r="AX18" s="4">
        <f t="shared" si="430"/>
        <v>6</v>
      </c>
      <c r="AY18" s="4">
        <f t="shared" si="430"/>
        <v>0</v>
      </c>
      <c r="AZ18" s="4">
        <f t="shared" si="430"/>
        <v>4</v>
      </c>
      <c r="BA18" s="4">
        <f t="shared" si="430"/>
        <v>0</v>
      </c>
      <c r="BB18" s="4">
        <f t="shared" si="430"/>
        <v>0</v>
      </c>
      <c r="BC18" s="4">
        <f t="shared" si="430"/>
        <v>2</v>
      </c>
      <c r="BD18" s="4">
        <f t="shared" si="430"/>
        <v>0</v>
      </c>
      <c r="BE18" s="4">
        <f t="shared" si="430"/>
        <v>2</v>
      </c>
      <c r="BF18" s="4">
        <f t="shared" si="430"/>
        <v>0</v>
      </c>
      <c r="BG18" s="4">
        <f t="shared" si="430"/>
        <v>0</v>
      </c>
      <c r="BH18" s="4">
        <f t="shared" si="430"/>
        <v>4</v>
      </c>
      <c r="BI18" s="4">
        <f t="shared" si="430"/>
        <v>1</v>
      </c>
      <c r="BJ18" s="4">
        <f t="shared" si="430"/>
        <v>0</v>
      </c>
      <c r="BK18" s="4">
        <f t="shared" si="430"/>
        <v>0</v>
      </c>
      <c r="BL18" s="4">
        <f t="shared" si="430"/>
        <v>0</v>
      </c>
      <c r="BM18" s="4">
        <f t="shared" si="430"/>
        <v>0</v>
      </c>
      <c r="BN18" s="4">
        <f t="shared" si="430"/>
        <v>9</v>
      </c>
      <c r="BO18" s="4">
        <f t="shared" ref="BO18:DZ18" si="431">SUM(BO6,BO12)</f>
        <v>2</v>
      </c>
      <c r="BP18" s="4">
        <f t="shared" si="431"/>
        <v>6</v>
      </c>
      <c r="BQ18" s="4">
        <f t="shared" si="431"/>
        <v>2</v>
      </c>
      <c r="BR18" s="4">
        <f t="shared" si="431"/>
        <v>0</v>
      </c>
      <c r="BS18" s="4">
        <f t="shared" si="431"/>
        <v>0</v>
      </c>
      <c r="BT18" s="4">
        <f t="shared" si="431"/>
        <v>0</v>
      </c>
      <c r="BU18" s="4">
        <f t="shared" si="431"/>
        <v>2</v>
      </c>
      <c r="BV18" s="4">
        <f t="shared" si="431"/>
        <v>0</v>
      </c>
      <c r="BW18" s="4">
        <f t="shared" si="431"/>
        <v>0</v>
      </c>
      <c r="BX18" s="4">
        <f t="shared" si="431"/>
        <v>8</v>
      </c>
      <c r="BY18" s="4">
        <f t="shared" si="431"/>
        <v>2</v>
      </c>
      <c r="BZ18" s="4">
        <f t="shared" si="431"/>
        <v>0</v>
      </c>
      <c r="CA18" s="4">
        <f t="shared" si="431"/>
        <v>0</v>
      </c>
      <c r="CB18" s="4">
        <f t="shared" si="431"/>
        <v>0</v>
      </c>
      <c r="CC18" s="4">
        <f t="shared" si="431"/>
        <v>0</v>
      </c>
      <c r="CD18" s="4">
        <f t="shared" si="431"/>
        <v>0</v>
      </c>
      <c r="CE18" s="4">
        <f t="shared" si="431"/>
        <v>4</v>
      </c>
      <c r="CF18" s="4">
        <f t="shared" si="431"/>
        <v>0</v>
      </c>
      <c r="CG18" s="4">
        <f t="shared" si="431"/>
        <v>2</v>
      </c>
      <c r="CH18" s="4">
        <f t="shared" si="431"/>
        <v>0</v>
      </c>
      <c r="CI18" s="4">
        <f t="shared" si="431"/>
        <v>15</v>
      </c>
      <c r="CJ18" s="4">
        <f t="shared" si="431"/>
        <v>2</v>
      </c>
      <c r="CK18" s="4">
        <f t="shared" si="431"/>
        <v>2</v>
      </c>
      <c r="CL18" s="4">
        <f t="shared" si="431"/>
        <v>12</v>
      </c>
      <c r="CM18" s="4">
        <f t="shared" si="431"/>
        <v>0</v>
      </c>
      <c r="CN18" s="4">
        <f t="shared" si="431"/>
        <v>2</v>
      </c>
      <c r="CO18" s="4">
        <f t="shared" si="431"/>
        <v>0</v>
      </c>
      <c r="CP18" s="4">
        <f t="shared" si="431"/>
        <v>12</v>
      </c>
      <c r="CQ18" s="4">
        <f t="shared" si="431"/>
        <v>2</v>
      </c>
      <c r="CR18" s="4">
        <f t="shared" si="431"/>
        <v>2</v>
      </c>
      <c r="CS18" s="4">
        <f t="shared" si="431"/>
        <v>2</v>
      </c>
      <c r="CT18" s="4">
        <f t="shared" si="431"/>
        <v>3</v>
      </c>
      <c r="CU18" s="4">
        <f t="shared" si="431"/>
        <v>0</v>
      </c>
      <c r="CV18" s="4">
        <f t="shared" si="431"/>
        <v>0</v>
      </c>
      <c r="CW18" s="4">
        <f t="shared" si="431"/>
        <v>12</v>
      </c>
      <c r="CX18" s="4">
        <f t="shared" si="431"/>
        <v>0</v>
      </c>
      <c r="CY18" s="4">
        <f t="shared" si="431"/>
        <v>0</v>
      </c>
      <c r="CZ18" s="4">
        <f t="shared" si="431"/>
        <v>4</v>
      </c>
      <c r="DA18" s="4">
        <f t="shared" si="431"/>
        <v>0</v>
      </c>
      <c r="DB18" s="4">
        <f t="shared" si="431"/>
        <v>4</v>
      </c>
      <c r="DC18" s="4">
        <f t="shared" si="431"/>
        <v>0</v>
      </c>
      <c r="DD18" s="4">
        <f t="shared" si="431"/>
        <v>0</v>
      </c>
      <c r="DE18" s="4">
        <f t="shared" si="431"/>
        <v>0</v>
      </c>
      <c r="DF18" s="4">
        <f t="shared" si="431"/>
        <v>0</v>
      </c>
      <c r="DG18" s="4">
        <f t="shared" si="431"/>
        <v>2</v>
      </c>
      <c r="DH18" s="4">
        <f t="shared" si="431"/>
        <v>0</v>
      </c>
      <c r="DI18" s="4">
        <f t="shared" si="431"/>
        <v>2</v>
      </c>
      <c r="DJ18" s="4">
        <f t="shared" si="431"/>
        <v>0</v>
      </c>
      <c r="DK18" s="4">
        <f t="shared" si="431"/>
        <v>0</v>
      </c>
      <c r="DL18" s="4">
        <f t="shared" si="431"/>
        <v>0</v>
      </c>
      <c r="DM18" s="4">
        <f t="shared" si="431"/>
        <v>0</v>
      </c>
      <c r="DN18" s="4">
        <f t="shared" si="431"/>
        <v>0</v>
      </c>
      <c r="DO18" s="4">
        <f t="shared" si="431"/>
        <v>0</v>
      </c>
      <c r="DP18" s="4">
        <f t="shared" si="431"/>
        <v>2</v>
      </c>
      <c r="DQ18" s="4">
        <f t="shared" si="431"/>
        <v>0</v>
      </c>
      <c r="DR18" s="4">
        <f t="shared" si="431"/>
        <v>5</v>
      </c>
      <c r="DS18" s="4">
        <f t="shared" si="431"/>
        <v>0</v>
      </c>
      <c r="DT18" s="4">
        <f t="shared" si="431"/>
        <v>0</v>
      </c>
      <c r="DU18" s="4">
        <f t="shared" si="431"/>
        <v>2</v>
      </c>
      <c r="DV18" s="4">
        <f t="shared" si="431"/>
        <v>2</v>
      </c>
      <c r="DW18" s="4">
        <f t="shared" si="431"/>
        <v>0</v>
      </c>
      <c r="DX18" s="4">
        <f t="shared" si="431"/>
        <v>0</v>
      </c>
      <c r="DY18" s="4">
        <f t="shared" si="431"/>
        <v>2</v>
      </c>
      <c r="DZ18" s="4">
        <f t="shared" si="431"/>
        <v>0</v>
      </c>
      <c r="EA18" s="4">
        <f t="shared" ref="EA18:GL18" si="432">SUM(EA6,EA12)</f>
        <v>0</v>
      </c>
      <c r="EB18" s="4">
        <f t="shared" si="432"/>
        <v>0</v>
      </c>
      <c r="EC18" s="4">
        <f t="shared" si="432"/>
        <v>2</v>
      </c>
      <c r="ED18" s="4">
        <f t="shared" si="432"/>
        <v>0</v>
      </c>
      <c r="EE18" s="4">
        <f t="shared" si="432"/>
        <v>2</v>
      </c>
      <c r="EF18" s="4">
        <f t="shared" si="432"/>
        <v>0</v>
      </c>
      <c r="EG18" s="4">
        <f t="shared" si="432"/>
        <v>0</v>
      </c>
      <c r="EH18" s="4">
        <f t="shared" si="432"/>
        <v>0</v>
      </c>
      <c r="EI18" s="4">
        <f t="shared" si="432"/>
        <v>0</v>
      </c>
      <c r="EJ18" s="4">
        <f t="shared" si="432"/>
        <v>0</v>
      </c>
      <c r="EK18" s="4">
        <f t="shared" si="432"/>
        <v>0</v>
      </c>
      <c r="EL18" s="4">
        <f t="shared" si="432"/>
        <v>0</v>
      </c>
      <c r="EM18" s="4">
        <f t="shared" si="432"/>
        <v>0</v>
      </c>
      <c r="EN18" s="4">
        <f t="shared" si="432"/>
        <v>0</v>
      </c>
      <c r="EO18" s="4">
        <f t="shared" si="432"/>
        <v>0</v>
      </c>
      <c r="EP18" s="4">
        <f t="shared" si="432"/>
        <v>0</v>
      </c>
      <c r="EQ18" s="4">
        <f t="shared" si="432"/>
        <v>0</v>
      </c>
      <c r="ER18" s="4">
        <f t="shared" si="432"/>
        <v>0</v>
      </c>
      <c r="ES18" s="4">
        <f t="shared" si="432"/>
        <v>0</v>
      </c>
      <c r="ET18" s="4">
        <f t="shared" si="432"/>
        <v>0</v>
      </c>
      <c r="EU18" s="4">
        <f t="shared" si="432"/>
        <v>0</v>
      </c>
      <c r="EV18" s="4">
        <f t="shared" si="432"/>
        <v>0</v>
      </c>
      <c r="EW18" s="4">
        <f t="shared" si="432"/>
        <v>0</v>
      </c>
      <c r="EX18" s="4">
        <f t="shared" si="432"/>
        <v>11</v>
      </c>
      <c r="EY18" s="4">
        <f t="shared" si="432"/>
        <v>0</v>
      </c>
      <c r="EZ18" s="4">
        <f t="shared" si="432"/>
        <v>2</v>
      </c>
      <c r="FA18" s="4">
        <f t="shared" si="432"/>
        <v>0</v>
      </c>
      <c r="FB18" s="4">
        <f t="shared" si="432"/>
        <v>0</v>
      </c>
      <c r="FC18" s="4">
        <f t="shared" si="432"/>
        <v>0</v>
      </c>
      <c r="FD18" s="4">
        <f t="shared" si="432"/>
        <v>4</v>
      </c>
      <c r="FE18" s="4">
        <f t="shared" si="432"/>
        <v>0</v>
      </c>
      <c r="FF18" s="4">
        <f t="shared" si="432"/>
        <v>0</v>
      </c>
      <c r="FG18" s="4">
        <f t="shared" si="432"/>
        <v>0</v>
      </c>
      <c r="FH18" s="4">
        <f t="shared" si="432"/>
        <v>0</v>
      </c>
      <c r="FI18" s="4">
        <f t="shared" si="432"/>
        <v>0</v>
      </c>
      <c r="FJ18" s="4">
        <f t="shared" si="432"/>
        <v>2</v>
      </c>
      <c r="FK18" s="4">
        <f t="shared" si="432"/>
        <v>0</v>
      </c>
      <c r="FL18" s="4">
        <f t="shared" si="432"/>
        <v>6</v>
      </c>
      <c r="FM18" s="4">
        <f t="shared" si="432"/>
        <v>0</v>
      </c>
      <c r="FN18" s="4">
        <f t="shared" si="432"/>
        <v>4</v>
      </c>
      <c r="FO18" s="4">
        <f t="shared" si="432"/>
        <v>0</v>
      </c>
      <c r="FP18" s="4">
        <f t="shared" si="432"/>
        <v>0</v>
      </c>
      <c r="FQ18" s="4">
        <f t="shared" si="432"/>
        <v>0</v>
      </c>
      <c r="FR18" s="4">
        <f t="shared" si="432"/>
        <v>4</v>
      </c>
      <c r="FS18" s="4">
        <f t="shared" si="432"/>
        <v>0</v>
      </c>
      <c r="FT18" s="4">
        <f t="shared" si="432"/>
        <v>0</v>
      </c>
      <c r="FU18" s="4">
        <f t="shared" si="432"/>
        <v>0</v>
      </c>
      <c r="FV18" s="4">
        <f t="shared" si="432"/>
        <v>2</v>
      </c>
      <c r="FW18" s="4">
        <f t="shared" si="432"/>
        <v>0</v>
      </c>
      <c r="FX18" s="4">
        <f t="shared" si="432"/>
        <v>0</v>
      </c>
      <c r="FY18" s="4">
        <f t="shared" si="432"/>
        <v>0</v>
      </c>
      <c r="FZ18" s="4">
        <f t="shared" si="432"/>
        <v>0</v>
      </c>
      <c r="GA18" s="4">
        <f t="shared" si="432"/>
        <v>2</v>
      </c>
      <c r="GB18" s="4">
        <f t="shared" si="432"/>
        <v>2</v>
      </c>
      <c r="GC18" s="4">
        <f t="shared" si="432"/>
        <v>0</v>
      </c>
      <c r="GD18" s="4">
        <f t="shared" si="432"/>
        <v>0</v>
      </c>
      <c r="GE18" s="4">
        <f t="shared" si="432"/>
        <v>0</v>
      </c>
      <c r="GF18" s="4">
        <f t="shared" si="432"/>
        <v>0</v>
      </c>
      <c r="GG18" s="4">
        <f t="shared" si="432"/>
        <v>0</v>
      </c>
      <c r="GH18" s="4">
        <f t="shared" si="432"/>
        <v>0</v>
      </c>
      <c r="GI18" s="4">
        <f t="shared" si="432"/>
        <v>0</v>
      </c>
      <c r="GJ18" s="4">
        <f t="shared" si="432"/>
        <v>0</v>
      </c>
      <c r="GK18" s="4">
        <f t="shared" si="432"/>
        <v>0</v>
      </c>
      <c r="GL18" s="4">
        <f t="shared" si="432"/>
        <v>0</v>
      </c>
      <c r="GM18" s="4">
        <f t="shared" ref="GM18:IX18" si="433">SUM(GM6,GM12)</f>
        <v>0</v>
      </c>
      <c r="GN18" s="4">
        <f t="shared" si="433"/>
        <v>0</v>
      </c>
      <c r="GO18" s="4">
        <f t="shared" si="433"/>
        <v>0</v>
      </c>
      <c r="GP18" s="4">
        <f t="shared" si="433"/>
        <v>0</v>
      </c>
      <c r="GQ18" s="4">
        <f t="shared" si="433"/>
        <v>0</v>
      </c>
      <c r="GR18" s="4">
        <f t="shared" si="433"/>
        <v>2</v>
      </c>
      <c r="GS18" s="4">
        <f t="shared" si="433"/>
        <v>0</v>
      </c>
      <c r="GT18" s="4">
        <f t="shared" si="433"/>
        <v>2</v>
      </c>
      <c r="GU18" s="4">
        <f t="shared" si="433"/>
        <v>0</v>
      </c>
      <c r="GV18" s="4">
        <f t="shared" si="433"/>
        <v>2</v>
      </c>
      <c r="GW18" s="4">
        <f t="shared" si="433"/>
        <v>1</v>
      </c>
      <c r="GX18" s="4">
        <f t="shared" si="433"/>
        <v>2</v>
      </c>
      <c r="GY18" s="4">
        <f t="shared" si="433"/>
        <v>0</v>
      </c>
      <c r="GZ18" s="4">
        <f t="shared" si="433"/>
        <v>0</v>
      </c>
      <c r="HA18" s="4">
        <f t="shared" si="433"/>
        <v>0</v>
      </c>
      <c r="HB18" s="4">
        <f t="shared" si="433"/>
        <v>0</v>
      </c>
      <c r="HC18" s="4">
        <f t="shared" si="433"/>
        <v>2</v>
      </c>
      <c r="HD18" s="4">
        <f t="shared" si="433"/>
        <v>0</v>
      </c>
      <c r="HE18" s="4">
        <f t="shared" si="433"/>
        <v>4</v>
      </c>
      <c r="HF18" s="4">
        <f t="shared" si="433"/>
        <v>0</v>
      </c>
      <c r="HG18" s="4">
        <f t="shared" si="433"/>
        <v>15</v>
      </c>
      <c r="HH18" s="4">
        <f t="shared" si="433"/>
        <v>2</v>
      </c>
      <c r="HI18" s="4">
        <f t="shared" si="433"/>
        <v>0</v>
      </c>
      <c r="HJ18" s="4">
        <f t="shared" si="433"/>
        <v>0</v>
      </c>
      <c r="HK18" s="4">
        <f t="shared" si="433"/>
        <v>0</v>
      </c>
      <c r="HL18" s="4">
        <f t="shared" si="433"/>
        <v>0</v>
      </c>
      <c r="HM18" s="4">
        <f t="shared" si="433"/>
        <v>2</v>
      </c>
      <c r="HN18" s="4">
        <f t="shared" si="433"/>
        <v>4</v>
      </c>
      <c r="HO18" s="4">
        <f t="shared" si="433"/>
        <v>0</v>
      </c>
      <c r="HP18" s="4">
        <f t="shared" si="433"/>
        <v>6</v>
      </c>
      <c r="HQ18" s="4">
        <f t="shared" si="433"/>
        <v>4</v>
      </c>
      <c r="HR18" s="4">
        <f t="shared" si="433"/>
        <v>2</v>
      </c>
      <c r="HS18" s="4">
        <f t="shared" si="433"/>
        <v>0</v>
      </c>
      <c r="HT18" s="4">
        <f t="shared" si="433"/>
        <v>0</v>
      </c>
      <c r="HU18" s="4">
        <f t="shared" si="433"/>
        <v>0</v>
      </c>
      <c r="HV18" s="4">
        <f t="shared" si="433"/>
        <v>2</v>
      </c>
      <c r="HW18" s="4">
        <f t="shared" si="433"/>
        <v>2</v>
      </c>
      <c r="HX18" s="4">
        <f t="shared" si="433"/>
        <v>0</v>
      </c>
      <c r="HY18" s="4">
        <f t="shared" si="433"/>
        <v>0</v>
      </c>
      <c r="HZ18" s="4">
        <f t="shared" si="433"/>
        <v>8</v>
      </c>
      <c r="IA18" s="4">
        <f t="shared" si="433"/>
        <v>1</v>
      </c>
      <c r="IB18" s="4">
        <f t="shared" si="433"/>
        <v>2</v>
      </c>
      <c r="IC18" s="4">
        <f t="shared" si="433"/>
        <v>7</v>
      </c>
      <c r="ID18" s="4">
        <f t="shared" si="433"/>
        <v>6</v>
      </c>
      <c r="IE18" s="4">
        <f t="shared" si="433"/>
        <v>0</v>
      </c>
      <c r="IF18" s="4">
        <f t="shared" si="433"/>
        <v>0</v>
      </c>
      <c r="IG18" s="4">
        <f t="shared" si="433"/>
        <v>6</v>
      </c>
      <c r="IH18" s="4">
        <f t="shared" si="433"/>
        <v>0</v>
      </c>
      <c r="II18" s="4">
        <f t="shared" si="433"/>
        <v>2</v>
      </c>
      <c r="IJ18" s="4">
        <f t="shared" si="433"/>
        <v>3</v>
      </c>
      <c r="IK18" s="4">
        <f t="shared" si="433"/>
        <v>0</v>
      </c>
      <c r="IL18" s="4">
        <f t="shared" si="433"/>
        <v>2</v>
      </c>
      <c r="IM18" s="4">
        <f t="shared" si="433"/>
        <v>0</v>
      </c>
      <c r="IN18" s="4">
        <f t="shared" si="433"/>
        <v>6</v>
      </c>
      <c r="IO18" s="4">
        <f t="shared" si="433"/>
        <v>0</v>
      </c>
      <c r="IP18" s="4">
        <f t="shared" si="433"/>
        <v>0</v>
      </c>
      <c r="IQ18" s="4">
        <f t="shared" si="433"/>
        <v>0</v>
      </c>
      <c r="IR18" s="4">
        <f t="shared" si="433"/>
        <v>2</v>
      </c>
      <c r="IS18" s="4">
        <f t="shared" si="433"/>
        <v>0</v>
      </c>
      <c r="IT18" s="4">
        <f t="shared" si="433"/>
        <v>0</v>
      </c>
      <c r="IU18" s="4">
        <f t="shared" si="433"/>
        <v>8</v>
      </c>
      <c r="IV18" s="4">
        <f t="shared" si="433"/>
        <v>2</v>
      </c>
      <c r="IW18" s="4">
        <f t="shared" si="433"/>
        <v>5</v>
      </c>
      <c r="IX18" s="4">
        <f t="shared" si="433"/>
        <v>3</v>
      </c>
      <c r="IY18" s="4">
        <f t="shared" ref="IY18:LJ18" si="434">SUM(IY6,IY12)</f>
        <v>1</v>
      </c>
      <c r="IZ18" s="4">
        <f t="shared" si="434"/>
        <v>0</v>
      </c>
      <c r="JA18" s="4">
        <f t="shared" si="434"/>
        <v>0</v>
      </c>
      <c r="JB18" s="4">
        <f t="shared" si="434"/>
        <v>2</v>
      </c>
      <c r="JC18" s="4">
        <f t="shared" si="434"/>
        <v>0</v>
      </c>
      <c r="JD18" s="4">
        <f t="shared" si="434"/>
        <v>0</v>
      </c>
      <c r="JE18" s="4">
        <f t="shared" si="434"/>
        <v>1</v>
      </c>
      <c r="JF18" s="4">
        <f t="shared" si="434"/>
        <v>2</v>
      </c>
      <c r="JG18" s="4">
        <f t="shared" si="434"/>
        <v>2</v>
      </c>
      <c r="JH18" s="4">
        <f t="shared" si="434"/>
        <v>0</v>
      </c>
      <c r="JI18" s="4">
        <f t="shared" si="434"/>
        <v>0</v>
      </c>
      <c r="JJ18" s="4">
        <f t="shared" si="434"/>
        <v>0</v>
      </c>
      <c r="JK18" s="4">
        <f t="shared" si="434"/>
        <v>2</v>
      </c>
      <c r="JL18" s="4">
        <f t="shared" si="434"/>
        <v>0</v>
      </c>
      <c r="JM18" s="4">
        <f t="shared" si="434"/>
        <v>4</v>
      </c>
      <c r="JN18" s="4">
        <f t="shared" si="434"/>
        <v>0</v>
      </c>
      <c r="JO18" s="4">
        <f t="shared" si="434"/>
        <v>0</v>
      </c>
      <c r="JP18" s="4">
        <f t="shared" si="434"/>
        <v>0</v>
      </c>
      <c r="JQ18" s="4">
        <f t="shared" si="434"/>
        <v>0</v>
      </c>
      <c r="JR18" s="4">
        <f t="shared" si="434"/>
        <v>0</v>
      </c>
      <c r="JS18" s="4">
        <f t="shared" si="434"/>
        <v>0</v>
      </c>
      <c r="JT18" s="4">
        <f t="shared" si="434"/>
        <v>2</v>
      </c>
      <c r="JU18" s="4">
        <f t="shared" si="434"/>
        <v>0</v>
      </c>
      <c r="JV18" s="4">
        <f t="shared" si="434"/>
        <v>0</v>
      </c>
      <c r="JW18" s="4">
        <f t="shared" si="434"/>
        <v>6</v>
      </c>
      <c r="JX18" s="4">
        <f t="shared" si="434"/>
        <v>0</v>
      </c>
      <c r="JY18" s="4">
        <f t="shared" si="434"/>
        <v>0</v>
      </c>
      <c r="JZ18" s="4">
        <f t="shared" si="434"/>
        <v>2</v>
      </c>
      <c r="KA18" s="4">
        <f t="shared" si="434"/>
        <v>0</v>
      </c>
      <c r="KB18" s="4">
        <f t="shared" si="434"/>
        <v>0</v>
      </c>
      <c r="KC18" s="4">
        <f t="shared" si="434"/>
        <v>0</v>
      </c>
      <c r="KD18" s="4">
        <f t="shared" si="434"/>
        <v>0</v>
      </c>
      <c r="KE18" s="4">
        <f t="shared" si="434"/>
        <v>2</v>
      </c>
      <c r="KF18" s="4">
        <f t="shared" si="434"/>
        <v>0</v>
      </c>
      <c r="KG18" s="4">
        <f t="shared" si="434"/>
        <v>0</v>
      </c>
      <c r="KH18" s="4">
        <f t="shared" si="434"/>
        <v>0</v>
      </c>
      <c r="KI18" s="4">
        <f t="shared" si="434"/>
        <v>0</v>
      </c>
      <c r="KJ18" s="4">
        <f t="shared" si="434"/>
        <v>0</v>
      </c>
      <c r="KK18" s="4">
        <f t="shared" si="434"/>
        <v>4</v>
      </c>
      <c r="KL18" s="4">
        <f t="shared" si="434"/>
        <v>0</v>
      </c>
      <c r="KM18" s="4">
        <f t="shared" si="434"/>
        <v>0</v>
      </c>
      <c r="KN18" s="4">
        <f t="shared" si="434"/>
        <v>0</v>
      </c>
      <c r="KO18" s="4">
        <f t="shared" si="434"/>
        <v>0</v>
      </c>
      <c r="KP18" s="4">
        <f t="shared" si="434"/>
        <v>0</v>
      </c>
      <c r="KQ18" s="4">
        <f t="shared" si="434"/>
        <v>5</v>
      </c>
      <c r="KR18" s="4">
        <f t="shared" si="434"/>
        <v>0</v>
      </c>
      <c r="KS18" s="4">
        <f t="shared" si="434"/>
        <v>0</v>
      </c>
      <c r="KT18" s="4">
        <f t="shared" si="434"/>
        <v>2</v>
      </c>
      <c r="KU18" s="4">
        <f t="shared" si="434"/>
        <v>0</v>
      </c>
      <c r="KV18" s="4">
        <f t="shared" si="434"/>
        <v>0</v>
      </c>
      <c r="KW18" s="4">
        <f t="shared" si="434"/>
        <v>0</v>
      </c>
      <c r="KX18" s="4">
        <f t="shared" si="434"/>
        <v>0</v>
      </c>
      <c r="KY18" s="4">
        <f t="shared" si="434"/>
        <v>0</v>
      </c>
      <c r="KZ18" s="4">
        <f t="shared" si="434"/>
        <v>3</v>
      </c>
      <c r="LA18" s="4">
        <f t="shared" si="434"/>
        <v>2</v>
      </c>
      <c r="LB18" s="4">
        <f t="shared" si="434"/>
        <v>3</v>
      </c>
      <c r="LC18" s="4">
        <f t="shared" si="434"/>
        <v>0</v>
      </c>
      <c r="LD18" s="4">
        <f t="shared" si="434"/>
        <v>0</v>
      </c>
      <c r="LE18" s="4">
        <f t="shared" si="434"/>
        <v>0</v>
      </c>
      <c r="LF18" s="4">
        <f t="shared" si="434"/>
        <v>0</v>
      </c>
      <c r="LG18" s="4">
        <f t="shared" si="434"/>
        <v>0</v>
      </c>
      <c r="LH18" s="4">
        <f t="shared" si="434"/>
        <v>4</v>
      </c>
      <c r="LI18" s="4">
        <f t="shared" si="434"/>
        <v>0</v>
      </c>
      <c r="LJ18" s="4">
        <f t="shared" si="434"/>
        <v>0</v>
      </c>
      <c r="LK18" s="4">
        <f t="shared" ref="LK18:NH18" si="435">SUM(LK6,LK12)</f>
        <v>0</v>
      </c>
      <c r="LL18" s="4">
        <f t="shared" si="435"/>
        <v>0</v>
      </c>
      <c r="LM18" s="4">
        <f t="shared" si="435"/>
        <v>0</v>
      </c>
      <c r="LN18" s="4">
        <f t="shared" si="435"/>
        <v>0</v>
      </c>
      <c r="LO18" s="4">
        <f t="shared" si="435"/>
        <v>0</v>
      </c>
      <c r="LP18" s="4">
        <f t="shared" si="435"/>
        <v>0</v>
      </c>
      <c r="LQ18" s="4">
        <f t="shared" si="435"/>
        <v>0</v>
      </c>
      <c r="LR18" s="4">
        <f t="shared" si="435"/>
        <v>0</v>
      </c>
      <c r="LS18" s="4">
        <f t="shared" si="435"/>
        <v>2</v>
      </c>
      <c r="LT18" s="4">
        <f t="shared" si="435"/>
        <v>0</v>
      </c>
      <c r="LU18" s="4">
        <f t="shared" si="435"/>
        <v>0</v>
      </c>
      <c r="LV18" s="4">
        <f t="shared" si="435"/>
        <v>0</v>
      </c>
      <c r="LW18" s="4">
        <f t="shared" si="435"/>
        <v>0</v>
      </c>
      <c r="LX18" s="4">
        <f t="shared" si="435"/>
        <v>0</v>
      </c>
      <c r="LY18" s="4">
        <f t="shared" si="435"/>
        <v>0</v>
      </c>
      <c r="LZ18" s="4">
        <f t="shared" si="435"/>
        <v>0</v>
      </c>
      <c r="MA18" s="4">
        <f t="shared" si="435"/>
        <v>0</v>
      </c>
      <c r="MB18" s="4">
        <f t="shared" si="435"/>
        <v>0</v>
      </c>
      <c r="MC18" s="4">
        <f t="shared" si="435"/>
        <v>0</v>
      </c>
      <c r="MD18" s="4">
        <f t="shared" si="435"/>
        <v>0</v>
      </c>
      <c r="ME18" s="4">
        <f t="shared" si="435"/>
        <v>18</v>
      </c>
      <c r="MF18" s="4">
        <f t="shared" si="435"/>
        <v>2</v>
      </c>
      <c r="MG18" s="4">
        <f t="shared" si="435"/>
        <v>0</v>
      </c>
      <c r="MH18" s="4">
        <f t="shared" si="435"/>
        <v>1</v>
      </c>
      <c r="MI18" s="4">
        <f t="shared" si="435"/>
        <v>0</v>
      </c>
      <c r="MJ18" s="4">
        <f t="shared" si="435"/>
        <v>2</v>
      </c>
      <c r="MK18" s="4">
        <f t="shared" si="435"/>
        <v>2</v>
      </c>
      <c r="ML18" s="4">
        <f t="shared" si="435"/>
        <v>0</v>
      </c>
      <c r="MM18" s="4">
        <f t="shared" si="435"/>
        <v>0</v>
      </c>
      <c r="MN18" s="4">
        <f t="shared" si="435"/>
        <v>0</v>
      </c>
      <c r="MO18" s="4">
        <f t="shared" si="435"/>
        <v>0</v>
      </c>
      <c r="MP18" s="4">
        <f t="shared" si="435"/>
        <v>2</v>
      </c>
      <c r="MQ18" s="4">
        <f t="shared" si="435"/>
        <v>0</v>
      </c>
      <c r="MR18" s="4">
        <f t="shared" si="435"/>
        <v>2</v>
      </c>
      <c r="MS18" s="4">
        <f t="shared" si="435"/>
        <v>0</v>
      </c>
      <c r="MT18" s="4">
        <f t="shared" si="435"/>
        <v>0</v>
      </c>
      <c r="MU18" s="4">
        <f t="shared" si="435"/>
        <v>0</v>
      </c>
      <c r="MV18" s="4">
        <f t="shared" si="435"/>
        <v>8</v>
      </c>
      <c r="MW18" s="4">
        <f t="shared" si="435"/>
        <v>0</v>
      </c>
      <c r="MX18" s="4">
        <f t="shared" si="435"/>
        <v>0</v>
      </c>
      <c r="MY18" s="4">
        <f t="shared" si="435"/>
        <v>2</v>
      </c>
      <c r="MZ18" s="4">
        <f t="shared" si="435"/>
        <v>0</v>
      </c>
      <c r="NA18" s="4">
        <f t="shared" si="435"/>
        <v>8</v>
      </c>
      <c r="NB18" s="4">
        <f t="shared" si="435"/>
        <v>0</v>
      </c>
      <c r="NC18" s="4">
        <f t="shared" si="435"/>
        <v>0</v>
      </c>
      <c r="ND18" s="4">
        <f t="shared" si="435"/>
        <v>0</v>
      </c>
      <c r="NE18" s="4">
        <f t="shared" si="435"/>
        <v>5</v>
      </c>
      <c r="NF18" s="4">
        <f t="shared" si="435"/>
        <v>2</v>
      </c>
      <c r="NG18" s="4">
        <f t="shared" si="435"/>
        <v>0</v>
      </c>
      <c r="NH18" s="4">
        <f t="shared" si="435"/>
        <v>0</v>
      </c>
      <c r="NJ18" s="4">
        <f>SUM(B18:NH18)</f>
        <v>592</v>
      </c>
      <c r="NK18" s="45">
        <f>8644*NJ18</f>
        <v>5117248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M19"/>
  <sheetViews>
    <sheetView zoomScale="85" zoomScaleNormal="85" workbookViewId="0">
      <pane xSplit="1" ySplit="2" topLeftCell="GG3" activePane="bottomRight" state="frozen"/>
      <selection pane="topRight" activeCell="B1" sqref="B1"/>
      <selection pane="bottomLeft" activeCell="A3" sqref="A3"/>
      <selection pane="bottomRight" activeCell="GX30" sqref="GX30"/>
    </sheetView>
  </sheetViews>
  <sheetFormatPr defaultColWidth="4.875" defaultRowHeight="16.5" x14ac:dyDescent="0.3"/>
  <cols>
    <col min="1" max="1" width="18.75" style="4" bestFit="1" customWidth="1"/>
    <col min="2" max="373" width="4.875" style="4"/>
    <col min="374" max="374" width="13.375" style="4" bestFit="1" customWidth="1"/>
    <col min="375" max="376" width="11.5" style="4" bestFit="1" customWidth="1"/>
    <col min="377" max="377" width="7.875" style="4" bestFit="1" customWidth="1"/>
    <col min="378" max="16384" width="4.875" style="4"/>
  </cols>
  <sheetData>
    <row r="1" spans="1:377" x14ac:dyDescent="0.3">
      <c r="A1" s="4" t="s">
        <v>107</v>
      </c>
      <c r="B1" s="4" t="s">
        <v>85</v>
      </c>
      <c r="C1" s="4" t="s">
        <v>85</v>
      </c>
      <c r="D1" s="4" t="s">
        <v>85</v>
      </c>
      <c r="E1" s="4" t="s">
        <v>85</v>
      </c>
      <c r="F1" s="4" t="s">
        <v>85</v>
      </c>
      <c r="G1" s="4" t="s">
        <v>85</v>
      </c>
      <c r="H1" s="4" t="s">
        <v>85</v>
      </c>
      <c r="I1" s="4" t="s">
        <v>85</v>
      </c>
      <c r="J1" s="4" t="s">
        <v>85</v>
      </c>
      <c r="K1" s="4" t="s">
        <v>85</v>
      </c>
      <c r="L1" s="4" t="s">
        <v>85</v>
      </c>
      <c r="M1" s="4" t="s">
        <v>85</v>
      </c>
      <c r="N1" s="4" t="s">
        <v>85</v>
      </c>
      <c r="O1" s="4" t="s">
        <v>85</v>
      </c>
      <c r="P1" s="4" t="s">
        <v>85</v>
      </c>
      <c r="Q1" s="4" t="s">
        <v>85</v>
      </c>
      <c r="R1" s="4" t="s">
        <v>85</v>
      </c>
      <c r="S1" s="4" t="s">
        <v>85</v>
      </c>
      <c r="T1" s="4" t="s">
        <v>85</v>
      </c>
      <c r="U1" s="4" t="s">
        <v>85</v>
      </c>
      <c r="V1" s="4" t="s">
        <v>85</v>
      </c>
      <c r="W1" s="4" t="s">
        <v>85</v>
      </c>
      <c r="X1" s="4" t="s">
        <v>85</v>
      </c>
      <c r="Y1" s="4" t="s">
        <v>85</v>
      </c>
      <c r="Z1" s="4" t="s">
        <v>85</v>
      </c>
      <c r="AA1" s="4" t="s">
        <v>85</v>
      </c>
      <c r="AB1" s="4" t="s">
        <v>85</v>
      </c>
      <c r="AC1" s="4" t="s">
        <v>85</v>
      </c>
      <c r="AD1" s="4" t="s">
        <v>85</v>
      </c>
      <c r="AE1" s="4" t="s">
        <v>85</v>
      </c>
      <c r="AF1" s="4" t="s">
        <v>90</v>
      </c>
      <c r="AG1" s="4" t="s">
        <v>90</v>
      </c>
      <c r="AH1" s="4" t="s">
        <v>90</v>
      </c>
      <c r="AI1" s="4" t="s">
        <v>90</v>
      </c>
      <c r="AJ1" s="4" t="s">
        <v>90</v>
      </c>
      <c r="AK1" s="4" t="s">
        <v>90</v>
      </c>
      <c r="AL1" s="4" t="s">
        <v>90</v>
      </c>
      <c r="AM1" s="4" t="s">
        <v>90</v>
      </c>
      <c r="AN1" s="4" t="s">
        <v>90</v>
      </c>
      <c r="AO1" s="4" t="s">
        <v>90</v>
      </c>
      <c r="AP1" s="4" t="s">
        <v>90</v>
      </c>
      <c r="AQ1" s="4" t="s">
        <v>90</v>
      </c>
      <c r="AR1" s="4" t="s">
        <v>90</v>
      </c>
      <c r="AS1" s="4" t="s">
        <v>90</v>
      </c>
      <c r="AT1" s="4" t="s">
        <v>90</v>
      </c>
      <c r="AU1" s="4" t="s">
        <v>90</v>
      </c>
      <c r="AV1" s="4" t="s">
        <v>90</v>
      </c>
      <c r="AW1" s="4" t="s">
        <v>90</v>
      </c>
      <c r="AX1" s="4" t="s">
        <v>90</v>
      </c>
      <c r="AY1" s="4" t="s">
        <v>90</v>
      </c>
      <c r="AZ1" s="4" t="s">
        <v>90</v>
      </c>
      <c r="BA1" s="4" t="s">
        <v>90</v>
      </c>
      <c r="BB1" s="4" t="s">
        <v>90</v>
      </c>
      <c r="BC1" s="4" t="s">
        <v>90</v>
      </c>
      <c r="BD1" s="4" t="s">
        <v>90</v>
      </c>
      <c r="BE1" s="4" t="s">
        <v>90</v>
      </c>
      <c r="BF1" s="4" t="s">
        <v>90</v>
      </c>
      <c r="BG1" s="4" t="s">
        <v>90</v>
      </c>
      <c r="BH1" s="4" t="s">
        <v>90</v>
      </c>
      <c r="BI1" s="4" t="s">
        <v>90</v>
      </c>
      <c r="BJ1" s="4" t="s">
        <v>91</v>
      </c>
      <c r="BK1" s="4" t="s">
        <v>91</v>
      </c>
      <c r="BL1" s="4" t="s">
        <v>91</v>
      </c>
      <c r="BM1" s="4" t="s">
        <v>91</v>
      </c>
      <c r="BN1" s="4" t="s">
        <v>91</v>
      </c>
      <c r="BO1" s="4" t="s">
        <v>91</v>
      </c>
      <c r="BP1" s="4" t="s">
        <v>91</v>
      </c>
      <c r="BQ1" s="4" t="s">
        <v>91</v>
      </c>
      <c r="BR1" s="4" t="s">
        <v>91</v>
      </c>
      <c r="BS1" s="4" t="s">
        <v>91</v>
      </c>
      <c r="BT1" s="4" t="s">
        <v>91</v>
      </c>
      <c r="BU1" s="4" t="s">
        <v>91</v>
      </c>
      <c r="BV1" s="4" t="s">
        <v>91</v>
      </c>
      <c r="BW1" s="4" t="s">
        <v>91</v>
      </c>
      <c r="BX1" s="4" t="s">
        <v>91</v>
      </c>
      <c r="BY1" s="4" t="s">
        <v>91</v>
      </c>
      <c r="BZ1" s="4" t="s">
        <v>91</v>
      </c>
      <c r="CA1" s="4" t="s">
        <v>91</v>
      </c>
      <c r="CB1" s="4" t="s">
        <v>91</v>
      </c>
      <c r="CC1" s="4" t="s">
        <v>91</v>
      </c>
      <c r="CD1" s="4" t="s">
        <v>91</v>
      </c>
      <c r="CE1" s="4" t="s">
        <v>91</v>
      </c>
      <c r="CF1" s="4" t="s">
        <v>91</v>
      </c>
      <c r="CG1" s="4" t="s">
        <v>91</v>
      </c>
      <c r="CH1" s="4" t="s">
        <v>91</v>
      </c>
      <c r="CI1" s="4" t="s">
        <v>91</v>
      </c>
      <c r="CJ1" s="4" t="s">
        <v>91</v>
      </c>
      <c r="CK1" s="4" t="s">
        <v>91</v>
      </c>
      <c r="CL1" s="4" t="s">
        <v>91</v>
      </c>
      <c r="CM1" s="4" t="s">
        <v>91</v>
      </c>
      <c r="CN1" s="4" t="s">
        <v>91</v>
      </c>
      <c r="CO1" s="4" t="s">
        <v>94</v>
      </c>
      <c r="CP1" s="4" t="s">
        <v>94</v>
      </c>
      <c r="CQ1" s="4" t="s">
        <v>94</v>
      </c>
      <c r="CR1" s="4" t="s">
        <v>94</v>
      </c>
      <c r="CS1" s="4" t="s">
        <v>94</v>
      </c>
      <c r="CT1" s="4" t="s">
        <v>94</v>
      </c>
      <c r="CU1" s="4" t="s">
        <v>94</v>
      </c>
      <c r="CV1" s="4" t="s">
        <v>94</v>
      </c>
      <c r="CW1" s="4" t="s">
        <v>94</v>
      </c>
      <c r="CX1" s="4" t="s">
        <v>94</v>
      </c>
      <c r="CY1" s="4" t="s">
        <v>94</v>
      </c>
      <c r="CZ1" s="4" t="s">
        <v>94</v>
      </c>
      <c r="DA1" s="4" t="s">
        <v>94</v>
      </c>
      <c r="DB1" s="4" t="s">
        <v>94</v>
      </c>
      <c r="DC1" s="4" t="s">
        <v>94</v>
      </c>
      <c r="DD1" s="4" t="s">
        <v>94</v>
      </c>
      <c r="DE1" s="4" t="s">
        <v>94</v>
      </c>
      <c r="DF1" s="4" t="s">
        <v>94</v>
      </c>
      <c r="DG1" s="4" t="s">
        <v>94</v>
      </c>
      <c r="DH1" s="4" t="s">
        <v>94</v>
      </c>
      <c r="DI1" s="4" t="s">
        <v>94</v>
      </c>
      <c r="DJ1" s="4" t="s">
        <v>94</v>
      </c>
      <c r="DK1" s="4" t="s">
        <v>94</v>
      </c>
      <c r="DL1" s="4" t="s">
        <v>94</v>
      </c>
      <c r="DM1" s="4" t="s">
        <v>94</v>
      </c>
      <c r="DN1" s="4" t="s">
        <v>94</v>
      </c>
      <c r="DO1" s="4" t="s">
        <v>94</v>
      </c>
      <c r="DP1" s="4" t="s">
        <v>94</v>
      </c>
      <c r="DQ1" s="4" t="s">
        <v>94</v>
      </c>
      <c r="DR1" s="4" t="s">
        <v>94</v>
      </c>
      <c r="DS1" s="4" t="s">
        <v>96</v>
      </c>
      <c r="DT1" s="4" t="s">
        <v>96</v>
      </c>
      <c r="DU1" s="4" t="s">
        <v>96</v>
      </c>
      <c r="DV1" s="4" t="s">
        <v>96</v>
      </c>
      <c r="DW1" s="4" t="s">
        <v>96</v>
      </c>
      <c r="DX1" s="4" t="s">
        <v>96</v>
      </c>
      <c r="DY1" s="4" t="s">
        <v>96</v>
      </c>
      <c r="DZ1" s="4" t="s">
        <v>96</v>
      </c>
      <c r="EA1" s="4" t="s">
        <v>96</v>
      </c>
      <c r="EB1" s="4" t="s">
        <v>96</v>
      </c>
      <c r="EC1" s="4" t="s">
        <v>96</v>
      </c>
      <c r="ED1" s="4" t="s">
        <v>96</v>
      </c>
      <c r="EE1" s="4" t="s">
        <v>96</v>
      </c>
      <c r="EF1" s="4" t="s">
        <v>96</v>
      </c>
      <c r="EG1" s="4" t="s">
        <v>96</v>
      </c>
      <c r="EH1" s="4" t="s">
        <v>96</v>
      </c>
      <c r="EI1" s="4" t="s">
        <v>96</v>
      </c>
      <c r="EJ1" s="4" t="s">
        <v>96</v>
      </c>
      <c r="EK1" s="4" t="s">
        <v>96</v>
      </c>
      <c r="EL1" s="4" t="s">
        <v>96</v>
      </c>
      <c r="EM1" s="4" t="s">
        <v>96</v>
      </c>
      <c r="EN1" s="4" t="s">
        <v>96</v>
      </c>
      <c r="EO1" s="4" t="s">
        <v>96</v>
      </c>
      <c r="EP1" s="4" t="s">
        <v>96</v>
      </c>
      <c r="EQ1" s="4" t="s">
        <v>96</v>
      </c>
      <c r="ER1" s="4" t="s">
        <v>96</v>
      </c>
      <c r="ES1" s="4" t="s">
        <v>96</v>
      </c>
      <c r="ET1" s="4" t="s">
        <v>96</v>
      </c>
      <c r="EU1" s="4" t="s">
        <v>96</v>
      </c>
      <c r="EV1" s="4" t="s">
        <v>96</v>
      </c>
      <c r="EW1" s="4" t="s">
        <v>96</v>
      </c>
      <c r="EX1" s="4" t="s">
        <v>97</v>
      </c>
      <c r="EY1" s="4" t="s">
        <v>97</v>
      </c>
      <c r="EZ1" s="4" t="s">
        <v>97</v>
      </c>
      <c r="FA1" s="4" t="s">
        <v>97</v>
      </c>
      <c r="FB1" s="4" t="s">
        <v>97</v>
      </c>
      <c r="FC1" s="4" t="s">
        <v>97</v>
      </c>
      <c r="FD1" s="4" t="s">
        <v>97</v>
      </c>
      <c r="FE1" s="4" t="s">
        <v>97</v>
      </c>
      <c r="FF1" s="4" t="s">
        <v>97</v>
      </c>
      <c r="FG1" s="4" t="s">
        <v>97</v>
      </c>
      <c r="FH1" s="4" t="s">
        <v>97</v>
      </c>
      <c r="FI1" s="4" t="s">
        <v>97</v>
      </c>
      <c r="FJ1" s="4" t="s">
        <v>97</v>
      </c>
      <c r="FK1" s="4" t="s">
        <v>97</v>
      </c>
      <c r="FL1" s="4" t="s">
        <v>97</v>
      </c>
      <c r="FM1" s="4" t="s">
        <v>97</v>
      </c>
      <c r="FN1" s="4" t="s">
        <v>97</v>
      </c>
      <c r="FO1" s="4" t="s">
        <v>97</v>
      </c>
      <c r="FP1" s="4" t="s">
        <v>97</v>
      </c>
      <c r="FQ1" s="4" t="s">
        <v>97</v>
      </c>
      <c r="FR1" s="4" t="s">
        <v>97</v>
      </c>
      <c r="FS1" s="4" t="s">
        <v>97</v>
      </c>
      <c r="FT1" s="4" t="s">
        <v>97</v>
      </c>
      <c r="FU1" s="4" t="s">
        <v>97</v>
      </c>
      <c r="FV1" s="4" t="s">
        <v>97</v>
      </c>
      <c r="FW1" s="4" t="s">
        <v>97</v>
      </c>
      <c r="FX1" s="4" t="s">
        <v>97</v>
      </c>
      <c r="FY1" s="4" t="s">
        <v>97</v>
      </c>
      <c r="FZ1" s="4" t="s">
        <v>97</v>
      </c>
      <c r="GA1" s="4" t="s">
        <v>97</v>
      </c>
      <c r="GB1" s="4" t="s">
        <v>98</v>
      </c>
      <c r="GC1" s="4" t="s">
        <v>98</v>
      </c>
      <c r="GD1" s="4" t="s">
        <v>98</v>
      </c>
      <c r="GE1" s="4" t="s">
        <v>98</v>
      </c>
      <c r="GF1" s="4" t="s">
        <v>98</v>
      </c>
      <c r="GG1" s="4" t="s">
        <v>98</v>
      </c>
      <c r="GH1" s="4" t="s">
        <v>98</v>
      </c>
      <c r="GI1" s="4" t="s">
        <v>98</v>
      </c>
      <c r="GJ1" s="4" t="s">
        <v>98</v>
      </c>
      <c r="GK1" s="4" t="s">
        <v>98</v>
      </c>
      <c r="GL1" s="4" t="s">
        <v>98</v>
      </c>
      <c r="GM1" s="4" t="s">
        <v>98</v>
      </c>
      <c r="GN1" s="4" t="s">
        <v>98</v>
      </c>
      <c r="GO1" s="4" t="s">
        <v>98</v>
      </c>
      <c r="GP1" s="4" t="s">
        <v>98</v>
      </c>
      <c r="GQ1" s="4" t="s">
        <v>98</v>
      </c>
      <c r="GR1" s="4" t="s">
        <v>98</v>
      </c>
      <c r="GS1" s="4" t="s">
        <v>98</v>
      </c>
      <c r="GT1" s="4" t="s">
        <v>98</v>
      </c>
      <c r="GU1" s="4" t="s">
        <v>98</v>
      </c>
      <c r="GV1" s="4" t="s">
        <v>98</v>
      </c>
      <c r="GW1" s="4" t="s">
        <v>98</v>
      </c>
      <c r="GX1" s="4" t="s">
        <v>98</v>
      </c>
      <c r="GY1" s="4" t="s">
        <v>98</v>
      </c>
      <c r="GZ1" s="4" t="s">
        <v>98</v>
      </c>
      <c r="HA1" s="4" t="s">
        <v>98</v>
      </c>
      <c r="HB1" s="4" t="s">
        <v>98</v>
      </c>
      <c r="HC1" s="4" t="s">
        <v>98</v>
      </c>
      <c r="HD1" s="4" t="s">
        <v>98</v>
      </c>
      <c r="HE1" s="4" t="s">
        <v>98</v>
      </c>
      <c r="HF1" s="4" t="s">
        <v>98</v>
      </c>
      <c r="HG1" s="4" t="s">
        <v>99</v>
      </c>
      <c r="HH1" s="4" t="s">
        <v>99</v>
      </c>
      <c r="HI1" s="4" t="s">
        <v>99</v>
      </c>
      <c r="HJ1" s="4" t="s">
        <v>99</v>
      </c>
      <c r="HK1" s="4" t="s">
        <v>99</v>
      </c>
      <c r="HL1" s="4" t="s">
        <v>99</v>
      </c>
      <c r="HM1" s="4" t="s">
        <v>99</v>
      </c>
      <c r="HN1" s="4" t="s">
        <v>99</v>
      </c>
      <c r="HO1" s="4" t="s">
        <v>99</v>
      </c>
      <c r="HP1" s="4" t="s">
        <v>99</v>
      </c>
      <c r="HQ1" s="4" t="s">
        <v>99</v>
      </c>
      <c r="HR1" s="4" t="s">
        <v>99</v>
      </c>
      <c r="HS1" s="4" t="s">
        <v>99</v>
      </c>
      <c r="HT1" s="4" t="s">
        <v>99</v>
      </c>
      <c r="HU1" s="4" t="s">
        <v>99</v>
      </c>
      <c r="HV1" s="4" t="s">
        <v>99</v>
      </c>
      <c r="HW1" s="4" t="s">
        <v>99</v>
      </c>
      <c r="HX1" s="4" t="s">
        <v>99</v>
      </c>
      <c r="HY1" s="4" t="s">
        <v>99</v>
      </c>
      <c r="HZ1" s="4" t="s">
        <v>99</v>
      </c>
      <c r="IA1" s="4" t="s">
        <v>99</v>
      </c>
      <c r="IB1" s="4" t="s">
        <v>99</v>
      </c>
      <c r="IC1" s="4" t="s">
        <v>99</v>
      </c>
      <c r="ID1" s="4" t="s">
        <v>99</v>
      </c>
      <c r="IE1" s="4" t="s">
        <v>99</v>
      </c>
      <c r="IF1" s="4" t="s">
        <v>99</v>
      </c>
      <c r="IG1" s="4" t="s">
        <v>99</v>
      </c>
      <c r="IH1" s="4" t="s">
        <v>99</v>
      </c>
      <c r="II1" s="4" t="s">
        <v>99</v>
      </c>
      <c r="IJ1" s="4" t="s">
        <v>99</v>
      </c>
      <c r="IK1" s="4" t="s">
        <v>99</v>
      </c>
      <c r="IL1" s="4" t="s">
        <v>100</v>
      </c>
      <c r="IM1" s="4" t="s">
        <v>100</v>
      </c>
      <c r="IN1" s="4" t="s">
        <v>100</v>
      </c>
      <c r="IO1" s="4" t="s">
        <v>100</v>
      </c>
      <c r="IP1" s="4" t="s">
        <v>100</v>
      </c>
      <c r="IQ1" s="4" t="s">
        <v>100</v>
      </c>
      <c r="IR1" s="4" t="s">
        <v>100</v>
      </c>
      <c r="IS1" s="4" t="s">
        <v>100</v>
      </c>
      <c r="IT1" s="4" t="s">
        <v>100</v>
      </c>
      <c r="IU1" s="4" t="s">
        <v>100</v>
      </c>
      <c r="IV1" s="4" t="s">
        <v>100</v>
      </c>
      <c r="IW1" s="4" t="s">
        <v>100</v>
      </c>
      <c r="IX1" s="4" t="s">
        <v>100</v>
      </c>
      <c r="IY1" s="4" t="s">
        <v>100</v>
      </c>
      <c r="IZ1" s="4" t="s">
        <v>100</v>
      </c>
      <c r="JA1" s="4" t="s">
        <v>100</v>
      </c>
      <c r="JB1" s="4" t="s">
        <v>100</v>
      </c>
      <c r="JC1" s="4" t="s">
        <v>100</v>
      </c>
      <c r="JD1" s="4" t="s">
        <v>100</v>
      </c>
      <c r="JE1" s="4" t="s">
        <v>100</v>
      </c>
      <c r="JF1" s="4" t="s">
        <v>100</v>
      </c>
      <c r="JG1" s="4" t="s">
        <v>100</v>
      </c>
      <c r="JH1" s="4" t="s">
        <v>100</v>
      </c>
      <c r="JI1" s="4" t="s">
        <v>100</v>
      </c>
      <c r="JJ1" s="4" t="s">
        <v>100</v>
      </c>
      <c r="JK1" s="4" t="s">
        <v>100</v>
      </c>
      <c r="JL1" s="4" t="s">
        <v>100</v>
      </c>
      <c r="JM1" s="4" t="s">
        <v>100</v>
      </c>
      <c r="JN1" s="4" t="s">
        <v>100</v>
      </c>
      <c r="JO1" s="4" t="s">
        <v>100</v>
      </c>
      <c r="JP1" s="4" t="s">
        <v>101</v>
      </c>
      <c r="JQ1" s="4" t="s">
        <v>101</v>
      </c>
      <c r="JR1" s="4" t="s">
        <v>101</v>
      </c>
      <c r="JS1" s="4" t="s">
        <v>101</v>
      </c>
      <c r="JT1" s="4" t="s">
        <v>101</v>
      </c>
      <c r="JU1" s="4" t="s">
        <v>101</v>
      </c>
      <c r="JV1" s="4" t="s">
        <v>101</v>
      </c>
      <c r="JW1" s="4" t="s">
        <v>101</v>
      </c>
      <c r="JX1" s="4" t="s">
        <v>101</v>
      </c>
      <c r="JY1" s="4" t="s">
        <v>101</v>
      </c>
      <c r="JZ1" s="4" t="s">
        <v>101</v>
      </c>
      <c r="KA1" s="4" t="s">
        <v>101</v>
      </c>
      <c r="KB1" s="4" t="s">
        <v>101</v>
      </c>
      <c r="KC1" s="4" t="s">
        <v>101</v>
      </c>
      <c r="KD1" s="4" t="s">
        <v>101</v>
      </c>
      <c r="KE1" s="4" t="s">
        <v>101</v>
      </c>
      <c r="KF1" s="4" t="s">
        <v>101</v>
      </c>
      <c r="KG1" s="4" t="s">
        <v>101</v>
      </c>
      <c r="KH1" s="4" t="s">
        <v>101</v>
      </c>
      <c r="KI1" s="4" t="s">
        <v>101</v>
      </c>
      <c r="KJ1" s="4" t="s">
        <v>101</v>
      </c>
      <c r="KK1" s="4" t="s">
        <v>101</v>
      </c>
      <c r="KL1" s="4" t="s">
        <v>101</v>
      </c>
      <c r="KM1" s="4" t="s">
        <v>101</v>
      </c>
      <c r="KN1" s="4" t="s">
        <v>101</v>
      </c>
      <c r="KO1" s="4" t="s">
        <v>101</v>
      </c>
      <c r="KP1" s="4" t="s">
        <v>101</v>
      </c>
      <c r="KQ1" s="4" t="s">
        <v>101</v>
      </c>
      <c r="KR1" s="4" t="s">
        <v>101</v>
      </c>
      <c r="KS1" s="4" t="s">
        <v>101</v>
      </c>
      <c r="KT1" s="4" t="s">
        <v>101</v>
      </c>
      <c r="KU1" s="4" t="s">
        <v>102</v>
      </c>
      <c r="KV1" s="4" t="s">
        <v>102</v>
      </c>
      <c r="KW1" s="4" t="s">
        <v>102</v>
      </c>
      <c r="KX1" s="4" t="s">
        <v>102</v>
      </c>
      <c r="KY1" s="4" t="s">
        <v>102</v>
      </c>
      <c r="KZ1" s="4" t="s">
        <v>102</v>
      </c>
      <c r="LA1" s="4" t="s">
        <v>102</v>
      </c>
      <c r="LB1" s="4" t="s">
        <v>102</v>
      </c>
      <c r="LC1" s="4" t="s">
        <v>102</v>
      </c>
      <c r="LD1" s="4" t="s">
        <v>102</v>
      </c>
      <c r="LE1" s="4" t="s">
        <v>102</v>
      </c>
      <c r="LF1" s="4" t="s">
        <v>102</v>
      </c>
      <c r="LG1" s="4" t="s">
        <v>102</v>
      </c>
      <c r="LH1" s="4" t="s">
        <v>102</v>
      </c>
      <c r="LI1" s="4" t="s">
        <v>102</v>
      </c>
      <c r="LJ1" s="4" t="s">
        <v>102</v>
      </c>
      <c r="LK1" s="4" t="s">
        <v>102</v>
      </c>
      <c r="LL1" s="4" t="s">
        <v>102</v>
      </c>
      <c r="LM1" s="4" t="s">
        <v>102</v>
      </c>
      <c r="LN1" s="4" t="s">
        <v>102</v>
      </c>
      <c r="LO1" s="4" t="s">
        <v>102</v>
      </c>
      <c r="LP1" s="4" t="s">
        <v>102</v>
      </c>
      <c r="LQ1" s="4" t="s">
        <v>102</v>
      </c>
      <c r="LR1" s="4" t="s">
        <v>102</v>
      </c>
      <c r="LS1" s="4" t="s">
        <v>102</v>
      </c>
      <c r="LT1" s="4" t="s">
        <v>102</v>
      </c>
      <c r="LU1" s="4" t="s">
        <v>102</v>
      </c>
      <c r="LV1" s="4" t="s">
        <v>102</v>
      </c>
      <c r="LW1" s="4" t="s">
        <v>102</v>
      </c>
      <c r="LX1" s="4" t="s">
        <v>102</v>
      </c>
      <c r="LY1" s="4" t="s">
        <v>103</v>
      </c>
      <c r="LZ1" s="4" t="s">
        <v>103</v>
      </c>
      <c r="MA1" s="4" t="s">
        <v>103</v>
      </c>
      <c r="MB1" s="4" t="s">
        <v>103</v>
      </c>
      <c r="MC1" s="4" t="s">
        <v>103</v>
      </c>
      <c r="MD1" s="4" t="s">
        <v>103</v>
      </c>
      <c r="ME1" s="4" t="s">
        <v>103</v>
      </c>
      <c r="MF1" s="4" t="s">
        <v>103</v>
      </c>
      <c r="MG1" s="4" t="s">
        <v>103</v>
      </c>
      <c r="MH1" s="4" t="s">
        <v>103</v>
      </c>
      <c r="MI1" s="4" t="s">
        <v>103</v>
      </c>
      <c r="MJ1" s="4" t="s">
        <v>103</v>
      </c>
      <c r="MK1" s="4" t="s">
        <v>103</v>
      </c>
      <c r="ML1" s="4" t="s">
        <v>103</v>
      </c>
      <c r="MM1" s="4" t="s">
        <v>103</v>
      </c>
      <c r="MN1" s="4" t="s">
        <v>103</v>
      </c>
      <c r="MO1" s="4" t="s">
        <v>103</v>
      </c>
      <c r="MP1" s="4" t="s">
        <v>103</v>
      </c>
      <c r="MQ1" s="4" t="s">
        <v>103</v>
      </c>
      <c r="MR1" s="4" t="s">
        <v>103</v>
      </c>
      <c r="MS1" s="4" t="s">
        <v>103</v>
      </c>
      <c r="MT1" s="4" t="s">
        <v>103</v>
      </c>
      <c r="MU1" s="4" t="s">
        <v>103</v>
      </c>
      <c r="MV1" s="4" t="s">
        <v>103</v>
      </c>
      <c r="MW1" s="4" t="s">
        <v>103</v>
      </c>
      <c r="MX1" s="4" t="s">
        <v>103</v>
      </c>
      <c r="MY1" s="4" t="s">
        <v>103</v>
      </c>
      <c r="MZ1" s="4" t="s">
        <v>103</v>
      </c>
      <c r="NA1" s="4" t="s">
        <v>103</v>
      </c>
      <c r="NB1" s="4" t="s">
        <v>103</v>
      </c>
      <c r="NC1" s="4" t="s">
        <v>103</v>
      </c>
    </row>
    <row r="2" spans="1:377" s="16" customFormat="1" ht="13.5" x14ac:dyDescent="0.3">
      <c r="B2" s="16" t="s">
        <v>92</v>
      </c>
      <c r="C2" s="16" t="s">
        <v>86</v>
      </c>
      <c r="D2" s="16" t="s">
        <v>95</v>
      </c>
      <c r="E2" s="16" t="s">
        <v>87</v>
      </c>
      <c r="F2" s="16" t="s">
        <v>88</v>
      </c>
      <c r="G2" s="16" t="s">
        <v>93</v>
      </c>
      <c r="H2" s="16" t="s">
        <v>89</v>
      </c>
      <c r="I2" s="16" t="s">
        <v>92</v>
      </c>
      <c r="J2" s="16" t="s">
        <v>86</v>
      </c>
      <c r="K2" s="16" t="s">
        <v>95</v>
      </c>
      <c r="L2" s="16" t="s">
        <v>87</v>
      </c>
      <c r="M2" s="16" t="s">
        <v>88</v>
      </c>
      <c r="N2" s="16" t="s">
        <v>93</v>
      </c>
      <c r="O2" s="16" t="s">
        <v>89</v>
      </c>
      <c r="P2" s="16" t="s">
        <v>92</v>
      </c>
      <c r="Q2" s="16" t="s">
        <v>86</v>
      </c>
      <c r="R2" s="16" t="s">
        <v>95</v>
      </c>
      <c r="S2" s="16" t="s">
        <v>87</v>
      </c>
      <c r="T2" s="16" t="s">
        <v>88</v>
      </c>
      <c r="U2" s="16" t="s">
        <v>93</v>
      </c>
      <c r="V2" s="16" t="s">
        <v>89</v>
      </c>
      <c r="W2" s="16" t="s">
        <v>92</v>
      </c>
      <c r="X2" s="16" t="s">
        <v>86</v>
      </c>
      <c r="Y2" s="16" t="s">
        <v>95</v>
      </c>
      <c r="Z2" s="16" t="s">
        <v>87</v>
      </c>
      <c r="AA2" s="16" t="s">
        <v>88</v>
      </c>
      <c r="AB2" s="16" t="s">
        <v>93</v>
      </c>
      <c r="AC2" s="16" t="s">
        <v>89</v>
      </c>
      <c r="AD2" s="16" t="s">
        <v>92</v>
      </c>
      <c r="AE2" s="16" t="s">
        <v>86</v>
      </c>
      <c r="AF2" s="16" t="s">
        <v>95</v>
      </c>
      <c r="AG2" s="16" t="s">
        <v>87</v>
      </c>
      <c r="AH2" s="16" t="s">
        <v>88</v>
      </c>
      <c r="AI2" s="16" t="s">
        <v>93</v>
      </c>
      <c r="AJ2" s="16" t="s">
        <v>89</v>
      </c>
      <c r="AK2" s="16" t="s">
        <v>92</v>
      </c>
      <c r="AL2" s="16" t="s">
        <v>86</v>
      </c>
      <c r="AM2" s="16" t="s">
        <v>95</v>
      </c>
      <c r="AN2" s="16" t="s">
        <v>87</v>
      </c>
      <c r="AO2" s="16" t="s">
        <v>88</v>
      </c>
      <c r="AP2" s="16" t="s">
        <v>93</v>
      </c>
      <c r="AQ2" s="16" t="s">
        <v>89</v>
      </c>
      <c r="AR2" s="16" t="s">
        <v>92</v>
      </c>
      <c r="AS2" s="16" t="s">
        <v>86</v>
      </c>
      <c r="AT2" s="16" t="s">
        <v>95</v>
      </c>
      <c r="AU2" s="16" t="s">
        <v>87</v>
      </c>
      <c r="AV2" s="16" t="s">
        <v>88</v>
      </c>
      <c r="AW2" s="16" t="s">
        <v>93</v>
      </c>
      <c r="AX2" s="16" t="s">
        <v>89</v>
      </c>
      <c r="AY2" s="16" t="s">
        <v>92</v>
      </c>
      <c r="AZ2" s="16" t="s">
        <v>86</v>
      </c>
      <c r="BA2" s="16" t="s">
        <v>95</v>
      </c>
      <c r="BB2" s="16" t="s">
        <v>87</v>
      </c>
      <c r="BC2" s="16" t="s">
        <v>88</v>
      </c>
      <c r="BD2" s="16" t="s">
        <v>93</v>
      </c>
      <c r="BE2" s="16" t="s">
        <v>89</v>
      </c>
      <c r="BF2" s="16" t="s">
        <v>92</v>
      </c>
      <c r="BG2" s="16" t="s">
        <v>86</v>
      </c>
      <c r="BH2" s="16" t="s">
        <v>95</v>
      </c>
      <c r="BI2" s="16" t="s">
        <v>87</v>
      </c>
      <c r="BJ2" s="16" t="s">
        <v>88</v>
      </c>
      <c r="BK2" s="16" t="s">
        <v>93</v>
      </c>
      <c r="BL2" s="16" t="s">
        <v>89</v>
      </c>
      <c r="BM2" s="16" t="s">
        <v>92</v>
      </c>
      <c r="BN2" s="16" t="s">
        <v>86</v>
      </c>
      <c r="BO2" s="16" t="s">
        <v>95</v>
      </c>
      <c r="BP2" s="16" t="s">
        <v>87</v>
      </c>
      <c r="BQ2" s="16" t="s">
        <v>88</v>
      </c>
      <c r="BR2" s="16" t="s">
        <v>93</v>
      </c>
      <c r="BS2" s="16" t="s">
        <v>89</v>
      </c>
      <c r="BT2" s="16" t="s">
        <v>92</v>
      </c>
      <c r="BU2" s="16" t="s">
        <v>86</v>
      </c>
      <c r="BV2" s="16" t="s">
        <v>95</v>
      </c>
      <c r="BW2" s="16" t="s">
        <v>87</v>
      </c>
      <c r="BX2" s="16" t="s">
        <v>88</v>
      </c>
      <c r="BY2" s="16" t="s">
        <v>93</v>
      </c>
      <c r="BZ2" s="16" t="s">
        <v>89</v>
      </c>
      <c r="CA2" s="16" t="s">
        <v>92</v>
      </c>
      <c r="CB2" s="16" t="s">
        <v>86</v>
      </c>
      <c r="CC2" s="16" t="s">
        <v>95</v>
      </c>
      <c r="CD2" s="16" t="s">
        <v>87</v>
      </c>
      <c r="CE2" s="16" t="s">
        <v>88</v>
      </c>
      <c r="CF2" s="16" t="s">
        <v>93</v>
      </c>
      <c r="CG2" s="16" t="s">
        <v>89</v>
      </c>
      <c r="CH2" s="16" t="s">
        <v>92</v>
      </c>
      <c r="CI2" s="16" t="s">
        <v>86</v>
      </c>
      <c r="CJ2" s="16" t="s">
        <v>95</v>
      </c>
      <c r="CK2" s="16" t="s">
        <v>87</v>
      </c>
      <c r="CL2" s="16" t="s">
        <v>88</v>
      </c>
      <c r="CM2" s="16" t="s">
        <v>93</v>
      </c>
      <c r="CN2" s="16" t="s">
        <v>89</v>
      </c>
      <c r="CO2" s="16" t="s">
        <v>92</v>
      </c>
      <c r="CP2" s="16" t="s">
        <v>86</v>
      </c>
      <c r="CQ2" s="16" t="s">
        <v>95</v>
      </c>
      <c r="CR2" s="16" t="s">
        <v>87</v>
      </c>
      <c r="CS2" s="16" t="s">
        <v>88</v>
      </c>
      <c r="CT2" s="16" t="s">
        <v>93</v>
      </c>
      <c r="CU2" s="16" t="s">
        <v>89</v>
      </c>
      <c r="CV2" s="16" t="s">
        <v>92</v>
      </c>
      <c r="CW2" s="16" t="s">
        <v>86</v>
      </c>
      <c r="CX2" s="16" t="s">
        <v>95</v>
      </c>
      <c r="CY2" s="16" t="s">
        <v>87</v>
      </c>
      <c r="CZ2" s="16" t="s">
        <v>88</v>
      </c>
      <c r="DA2" s="16" t="s">
        <v>93</v>
      </c>
      <c r="DB2" s="16" t="s">
        <v>89</v>
      </c>
      <c r="DC2" s="16" t="s">
        <v>92</v>
      </c>
      <c r="DD2" s="16" t="s">
        <v>86</v>
      </c>
      <c r="DE2" s="16" t="s">
        <v>95</v>
      </c>
      <c r="DF2" s="16" t="s">
        <v>87</v>
      </c>
      <c r="DG2" s="16" t="s">
        <v>88</v>
      </c>
      <c r="DH2" s="16" t="s">
        <v>93</v>
      </c>
      <c r="DI2" s="16" t="s">
        <v>89</v>
      </c>
      <c r="DJ2" s="16" t="s">
        <v>92</v>
      </c>
      <c r="DK2" s="16" t="s">
        <v>86</v>
      </c>
      <c r="DL2" s="16" t="s">
        <v>95</v>
      </c>
      <c r="DM2" s="16" t="s">
        <v>87</v>
      </c>
      <c r="DN2" s="16" t="s">
        <v>88</v>
      </c>
      <c r="DO2" s="16" t="s">
        <v>93</v>
      </c>
      <c r="DP2" s="16" t="s">
        <v>89</v>
      </c>
      <c r="DQ2" s="16" t="s">
        <v>92</v>
      </c>
      <c r="DR2" s="16" t="s">
        <v>86</v>
      </c>
      <c r="DS2" s="16" t="s">
        <v>95</v>
      </c>
      <c r="DT2" s="16" t="s">
        <v>87</v>
      </c>
      <c r="DU2" s="16" t="s">
        <v>88</v>
      </c>
      <c r="DV2" s="16" t="s">
        <v>93</v>
      </c>
      <c r="DW2" s="16" t="s">
        <v>89</v>
      </c>
      <c r="DX2" s="16" t="s">
        <v>92</v>
      </c>
      <c r="DY2" s="16" t="s">
        <v>86</v>
      </c>
      <c r="DZ2" s="16" t="s">
        <v>95</v>
      </c>
      <c r="EA2" s="16" t="s">
        <v>87</v>
      </c>
      <c r="EB2" s="16" t="s">
        <v>88</v>
      </c>
      <c r="EC2" s="16" t="s">
        <v>93</v>
      </c>
      <c r="ED2" s="16" t="s">
        <v>89</v>
      </c>
      <c r="EE2" s="16" t="s">
        <v>92</v>
      </c>
      <c r="EF2" s="16" t="s">
        <v>86</v>
      </c>
      <c r="EG2" s="16" t="s">
        <v>95</v>
      </c>
      <c r="EH2" s="16" t="s">
        <v>87</v>
      </c>
      <c r="EI2" s="16" t="s">
        <v>88</v>
      </c>
      <c r="EJ2" s="16" t="s">
        <v>93</v>
      </c>
      <c r="EK2" s="16" t="s">
        <v>89</v>
      </c>
      <c r="EL2" s="16" t="s">
        <v>92</v>
      </c>
      <c r="EM2" s="16" t="s">
        <v>86</v>
      </c>
      <c r="EN2" s="16" t="s">
        <v>95</v>
      </c>
      <c r="EO2" s="16" t="s">
        <v>87</v>
      </c>
      <c r="EP2" s="16" t="s">
        <v>88</v>
      </c>
      <c r="EQ2" s="16" t="s">
        <v>93</v>
      </c>
      <c r="ER2" s="16" t="s">
        <v>89</v>
      </c>
      <c r="ES2" s="16" t="s">
        <v>92</v>
      </c>
      <c r="ET2" s="16" t="s">
        <v>86</v>
      </c>
      <c r="EU2" s="16" t="s">
        <v>95</v>
      </c>
      <c r="EV2" s="16" t="s">
        <v>87</v>
      </c>
      <c r="EW2" s="16" t="s">
        <v>88</v>
      </c>
      <c r="EX2" s="16" t="s">
        <v>93</v>
      </c>
      <c r="EY2" s="16" t="s">
        <v>89</v>
      </c>
      <c r="EZ2" s="16" t="s">
        <v>92</v>
      </c>
      <c r="FA2" s="16" t="s">
        <v>86</v>
      </c>
      <c r="FB2" s="16" t="s">
        <v>95</v>
      </c>
      <c r="FC2" s="16" t="s">
        <v>87</v>
      </c>
      <c r="FD2" s="16" t="s">
        <v>88</v>
      </c>
      <c r="FE2" s="16" t="s">
        <v>93</v>
      </c>
      <c r="FF2" s="16" t="s">
        <v>89</v>
      </c>
      <c r="FG2" s="16" t="s">
        <v>92</v>
      </c>
      <c r="FH2" s="16" t="s">
        <v>86</v>
      </c>
      <c r="FI2" s="16" t="s">
        <v>95</v>
      </c>
      <c r="FJ2" s="16" t="s">
        <v>87</v>
      </c>
      <c r="FK2" s="16" t="s">
        <v>88</v>
      </c>
      <c r="FL2" s="16" t="s">
        <v>93</v>
      </c>
      <c r="FM2" s="16" t="s">
        <v>89</v>
      </c>
      <c r="FN2" s="16" t="s">
        <v>92</v>
      </c>
      <c r="FO2" s="16" t="s">
        <v>86</v>
      </c>
      <c r="FP2" s="16" t="s">
        <v>95</v>
      </c>
      <c r="FQ2" s="16" t="s">
        <v>87</v>
      </c>
      <c r="FR2" s="16" t="s">
        <v>88</v>
      </c>
      <c r="FS2" s="16" t="s">
        <v>93</v>
      </c>
      <c r="FT2" s="16" t="s">
        <v>89</v>
      </c>
      <c r="FU2" s="16" t="s">
        <v>92</v>
      </c>
      <c r="FV2" s="16" t="s">
        <v>86</v>
      </c>
      <c r="FW2" s="16" t="s">
        <v>95</v>
      </c>
      <c r="FX2" s="16" t="s">
        <v>87</v>
      </c>
      <c r="FY2" s="16" t="s">
        <v>88</v>
      </c>
      <c r="FZ2" s="16" t="s">
        <v>93</v>
      </c>
      <c r="GA2" s="16" t="s">
        <v>89</v>
      </c>
      <c r="GB2" s="16" t="s">
        <v>92</v>
      </c>
      <c r="GC2" s="16" t="s">
        <v>86</v>
      </c>
      <c r="GD2" s="16" t="s">
        <v>95</v>
      </c>
      <c r="GE2" s="16" t="s">
        <v>87</v>
      </c>
      <c r="GF2" s="16" t="s">
        <v>88</v>
      </c>
      <c r="GG2" s="16" t="s">
        <v>93</v>
      </c>
      <c r="GH2" s="16" t="s">
        <v>89</v>
      </c>
      <c r="GI2" s="16" t="s">
        <v>92</v>
      </c>
      <c r="GJ2" s="16" t="s">
        <v>86</v>
      </c>
      <c r="GK2" s="16" t="s">
        <v>95</v>
      </c>
      <c r="GL2" s="16" t="s">
        <v>87</v>
      </c>
      <c r="GM2" s="16" t="s">
        <v>88</v>
      </c>
      <c r="GN2" s="16" t="s">
        <v>93</v>
      </c>
      <c r="GO2" s="16" t="s">
        <v>89</v>
      </c>
      <c r="GP2" s="16" t="s">
        <v>92</v>
      </c>
      <c r="GQ2" s="16" t="s">
        <v>86</v>
      </c>
      <c r="GR2" s="16" t="s">
        <v>95</v>
      </c>
      <c r="GS2" s="16" t="s">
        <v>87</v>
      </c>
      <c r="GT2" s="16" t="s">
        <v>88</v>
      </c>
      <c r="GU2" s="16" t="s">
        <v>93</v>
      </c>
      <c r="GV2" s="16" t="s">
        <v>89</v>
      </c>
      <c r="GW2" s="16" t="s">
        <v>92</v>
      </c>
      <c r="GX2" s="16" t="s">
        <v>86</v>
      </c>
      <c r="GY2" s="16" t="s">
        <v>95</v>
      </c>
      <c r="GZ2" s="16" t="s">
        <v>87</v>
      </c>
      <c r="HA2" s="16" t="s">
        <v>88</v>
      </c>
      <c r="HB2" s="16" t="s">
        <v>93</v>
      </c>
      <c r="HC2" s="16" t="s">
        <v>89</v>
      </c>
      <c r="HD2" s="16" t="s">
        <v>92</v>
      </c>
      <c r="HE2" s="16" t="s">
        <v>86</v>
      </c>
      <c r="HF2" s="16" t="s">
        <v>95</v>
      </c>
      <c r="HG2" s="16" t="s">
        <v>87</v>
      </c>
      <c r="HH2" s="16" t="s">
        <v>88</v>
      </c>
      <c r="HI2" s="16" t="s">
        <v>93</v>
      </c>
      <c r="HJ2" s="16" t="s">
        <v>89</v>
      </c>
      <c r="HK2" s="16" t="s">
        <v>92</v>
      </c>
      <c r="HL2" s="16" t="s">
        <v>86</v>
      </c>
      <c r="HM2" s="16" t="s">
        <v>95</v>
      </c>
      <c r="HN2" s="16" t="s">
        <v>87</v>
      </c>
      <c r="HO2" s="16" t="s">
        <v>88</v>
      </c>
      <c r="HP2" s="16" t="s">
        <v>93</v>
      </c>
      <c r="HQ2" s="16" t="s">
        <v>89</v>
      </c>
      <c r="HR2" s="16" t="s">
        <v>92</v>
      </c>
      <c r="HS2" s="16" t="s">
        <v>86</v>
      </c>
      <c r="HT2" s="16" t="s">
        <v>95</v>
      </c>
      <c r="HU2" s="16" t="s">
        <v>87</v>
      </c>
      <c r="HV2" s="16" t="s">
        <v>88</v>
      </c>
      <c r="HW2" s="16" t="s">
        <v>93</v>
      </c>
      <c r="HX2" s="16" t="s">
        <v>89</v>
      </c>
      <c r="HY2" s="16" t="s">
        <v>92</v>
      </c>
      <c r="HZ2" s="16" t="s">
        <v>86</v>
      </c>
      <c r="IA2" s="16" t="s">
        <v>95</v>
      </c>
      <c r="IB2" s="16" t="s">
        <v>87</v>
      </c>
      <c r="IC2" s="16" t="s">
        <v>88</v>
      </c>
      <c r="ID2" s="16" t="s">
        <v>93</v>
      </c>
      <c r="IE2" s="16" t="s">
        <v>89</v>
      </c>
      <c r="IF2" s="16" t="s">
        <v>92</v>
      </c>
      <c r="IG2" s="16" t="s">
        <v>86</v>
      </c>
      <c r="IH2" s="16" t="s">
        <v>95</v>
      </c>
      <c r="II2" s="16" t="s">
        <v>87</v>
      </c>
      <c r="IJ2" s="16" t="s">
        <v>88</v>
      </c>
      <c r="IK2" s="16" t="s">
        <v>93</v>
      </c>
      <c r="IL2" s="16" t="s">
        <v>89</v>
      </c>
      <c r="IM2" s="16" t="s">
        <v>92</v>
      </c>
      <c r="IN2" s="16" t="s">
        <v>86</v>
      </c>
      <c r="IO2" s="16" t="s">
        <v>95</v>
      </c>
      <c r="IP2" s="16" t="s">
        <v>87</v>
      </c>
      <c r="IQ2" s="16" t="s">
        <v>88</v>
      </c>
      <c r="IR2" s="16" t="s">
        <v>93</v>
      </c>
      <c r="IS2" s="16" t="s">
        <v>89</v>
      </c>
      <c r="IT2" s="16" t="s">
        <v>92</v>
      </c>
      <c r="IU2" s="16" t="s">
        <v>86</v>
      </c>
      <c r="IV2" s="16" t="s">
        <v>95</v>
      </c>
      <c r="IW2" s="16" t="s">
        <v>87</v>
      </c>
      <c r="IX2" s="16" t="s">
        <v>88</v>
      </c>
      <c r="IY2" s="16" t="s">
        <v>93</v>
      </c>
      <c r="IZ2" s="16" t="s">
        <v>89</v>
      </c>
      <c r="JA2" s="16" t="s">
        <v>92</v>
      </c>
      <c r="JB2" s="16" t="s">
        <v>86</v>
      </c>
      <c r="JC2" s="16" t="s">
        <v>95</v>
      </c>
      <c r="JD2" s="16" t="s">
        <v>87</v>
      </c>
      <c r="JE2" s="16" t="s">
        <v>88</v>
      </c>
      <c r="JF2" s="16" t="s">
        <v>93</v>
      </c>
      <c r="JG2" s="16" t="s">
        <v>89</v>
      </c>
      <c r="JH2" s="16" t="s">
        <v>92</v>
      </c>
      <c r="JI2" s="16" t="s">
        <v>86</v>
      </c>
      <c r="JJ2" s="16" t="s">
        <v>95</v>
      </c>
      <c r="JK2" s="16" t="s">
        <v>87</v>
      </c>
      <c r="JL2" s="16" t="s">
        <v>88</v>
      </c>
      <c r="JM2" s="16" t="s">
        <v>93</v>
      </c>
      <c r="JN2" s="16" t="s">
        <v>89</v>
      </c>
      <c r="JO2" s="16" t="s">
        <v>92</v>
      </c>
      <c r="JP2" s="16" t="s">
        <v>86</v>
      </c>
      <c r="JQ2" s="16" t="s">
        <v>95</v>
      </c>
      <c r="JR2" s="16" t="s">
        <v>87</v>
      </c>
      <c r="JS2" s="16" t="s">
        <v>88</v>
      </c>
      <c r="JT2" s="16" t="s">
        <v>93</v>
      </c>
      <c r="JU2" s="16" t="s">
        <v>89</v>
      </c>
      <c r="JV2" s="16" t="s">
        <v>92</v>
      </c>
      <c r="JW2" s="16" t="s">
        <v>86</v>
      </c>
      <c r="JX2" s="16" t="s">
        <v>95</v>
      </c>
      <c r="JY2" s="16" t="s">
        <v>87</v>
      </c>
      <c r="JZ2" s="16" t="s">
        <v>88</v>
      </c>
      <c r="KA2" s="16" t="s">
        <v>93</v>
      </c>
      <c r="KB2" s="16" t="s">
        <v>89</v>
      </c>
      <c r="KC2" s="16" t="s">
        <v>92</v>
      </c>
      <c r="KD2" s="16" t="s">
        <v>86</v>
      </c>
      <c r="KE2" s="16" t="s">
        <v>95</v>
      </c>
      <c r="KF2" s="16" t="s">
        <v>87</v>
      </c>
      <c r="KG2" s="16" t="s">
        <v>88</v>
      </c>
      <c r="KH2" s="16" t="s">
        <v>93</v>
      </c>
      <c r="KI2" s="16" t="s">
        <v>89</v>
      </c>
      <c r="KJ2" s="16" t="s">
        <v>92</v>
      </c>
      <c r="KK2" s="16" t="s">
        <v>86</v>
      </c>
      <c r="KL2" s="16" t="s">
        <v>95</v>
      </c>
      <c r="KM2" s="16" t="s">
        <v>87</v>
      </c>
      <c r="KN2" s="16" t="s">
        <v>88</v>
      </c>
      <c r="KO2" s="16" t="s">
        <v>93</v>
      </c>
      <c r="KP2" s="16" t="s">
        <v>89</v>
      </c>
      <c r="KQ2" s="16" t="s">
        <v>92</v>
      </c>
      <c r="KR2" s="16" t="s">
        <v>86</v>
      </c>
      <c r="KS2" s="16" t="s">
        <v>95</v>
      </c>
      <c r="KT2" s="16" t="s">
        <v>87</v>
      </c>
      <c r="KU2" s="16" t="s">
        <v>88</v>
      </c>
      <c r="KV2" s="16" t="s">
        <v>93</v>
      </c>
      <c r="KW2" s="16" t="s">
        <v>89</v>
      </c>
      <c r="KX2" s="16" t="s">
        <v>92</v>
      </c>
      <c r="KY2" s="16" t="s">
        <v>86</v>
      </c>
      <c r="KZ2" s="16" t="s">
        <v>95</v>
      </c>
      <c r="LA2" s="16" t="s">
        <v>87</v>
      </c>
      <c r="LB2" s="16" t="s">
        <v>88</v>
      </c>
      <c r="LC2" s="16" t="s">
        <v>93</v>
      </c>
      <c r="LD2" s="16" t="s">
        <v>89</v>
      </c>
      <c r="LE2" s="16" t="s">
        <v>92</v>
      </c>
      <c r="LF2" s="16" t="s">
        <v>86</v>
      </c>
      <c r="LG2" s="16" t="s">
        <v>95</v>
      </c>
      <c r="LH2" s="16" t="s">
        <v>87</v>
      </c>
      <c r="LI2" s="16" t="s">
        <v>88</v>
      </c>
      <c r="LJ2" s="16" t="s">
        <v>93</v>
      </c>
      <c r="LK2" s="16" t="s">
        <v>89</v>
      </c>
      <c r="LL2" s="16" t="s">
        <v>92</v>
      </c>
      <c r="LM2" s="16" t="s">
        <v>86</v>
      </c>
      <c r="LN2" s="16" t="s">
        <v>95</v>
      </c>
      <c r="LO2" s="16" t="s">
        <v>87</v>
      </c>
      <c r="LP2" s="16" t="s">
        <v>88</v>
      </c>
      <c r="LQ2" s="16" t="s">
        <v>93</v>
      </c>
      <c r="LR2" s="16" t="s">
        <v>89</v>
      </c>
      <c r="LS2" s="16" t="s">
        <v>92</v>
      </c>
      <c r="LT2" s="16" t="s">
        <v>86</v>
      </c>
      <c r="LU2" s="16" t="s">
        <v>95</v>
      </c>
      <c r="LV2" s="16" t="s">
        <v>87</v>
      </c>
      <c r="LW2" s="16" t="s">
        <v>88</v>
      </c>
      <c r="LX2" s="16" t="s">
        <v>93</v>
      </c>
      <c r="LY2" s="16" t="s">
        <v>89</v>
      </c>
      <c r="LZ2" s="16" t="s">
        <v>92</v>
      </c>
      <c r="MA2" s="16" t="s">
        <v>86</v>
      </c>
      <c r="MB2" s="16" t="s">
        <v>95</v>
      </c>
      <c r="MC2" s="16" t="s">
        <v>87</v>
      </c>
      <c r="MD2" s="16" t="s">
        <v>88</v>
      </c>
      <c r="ME2" s="16" t="s">
        <v>93</v>
      </c>
      <c r="MF2" s="16" t="s">
        <v>89</v>
      </c>
      <c r="MG2" s="16" t="s">
        <v>92</v>
      </c>
      <c r="MH2" s="16" t="s">
        <v>86</v>
      </c>
      <c r="MI2" s="16" t="s">
        <v>95</v>
      </c>
      <c r="MJ2" s="16" t="s">
        <v>87</v>
      </c>
      <c r="MK2" s="16" t="s">
        <v>88</v>
      </c>
      <c r="ML2" s="16" t="s">
        <v>93</v>
      </c>
      <c r="MM2" s="16" t="s">
        <v>89</v>
      </c>
      <c r="MN2" s="16" t="s">
        <v>92</v>
      </c>
      <c r="MO2" s="16" t="s">
        <v>86</v>
      </c>
      <c r="MP2" s="16" t="s">
        <v>95</v>
      </c>
      <c r="MQ2" s="16" t="s">
        <v>87</v>
      </c>
      <c r="MR2" s="16" t="s">
        <v>88</v>
      </c>
      <c r="MS2" s="16" t="s">
        <v>93</v>
      </c>
      <c r="MT2" s="16" t="s">
        <v>89</v>
      </c>
      <c r="MU2" s="16" t="s">
        <v>92</v>
      </c>
      <c r="MV2" s="16" t="s">
        <v>86</v>
      </c>
      <c r="MW2" s="16" t="s">
        <v>95</v>
      </c>
      <c r="MX2" s="16" t="s">
        <v>87</v>
      </c>
      <c r="MY2" s="16" t="s">
        <v>88</v>
      </c>
      <c r="MZ2" s="16" t="s">
        <v>93</v>
      </c>
      <c r="NA2" s="16" t="s">
        <v>89</v>
      </c>
      <c r="NB2" s="16" t="s">
        <v>92</v>
      </c>
      <c r="NC2" s="16" t="s">
        <v>86</v>
      </c>
      <c r="ND2" s="16" t="s">
        <v>95</v>
      </c>
      <c r="NE2" s="16" t="s">
        <v>87</v>
      </c>
      <c r="NF2" s="16" t="s">
        <v>88</v>
      </c>
      <c r="NG2" s="16" t="s">
        <v>93</v>
      </c>
      <c r="NH2" s="16" t="s">
        <v>89</v>
      </c>
    </row>
    <row r="3" spans="1:377" x14ac:dyDescent="0.3">
      <c r="A3" s="4">
        <v>117085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1</v>
      </c>
      <c r="AH3" s="4">
        <v>2</v>
      </c>
      <c r="AI3" s="4">
        <v>3</v>
      </c>
      <c r="AJ3" s="4">
        <v>4</v>
      </c>
      <c r="AK3" s="4">
        <v>5</v>
      </c>
      <c r="AL3" s="4">
        <v>6</v>
      </c>
      <c r="AM3" s="4">
        <v>7</v>
      </c>
      <c r="AN3" s="4">
        <v>8</v>
      </c>
      <c r="AO3" s="4">
        <v>9</v>
      </c>
      <c r="AP3" s="4">
        <v>10</v>
      </c>
      <c r="AQ3" s="4">
        <v>11</v>
      </c>
      <c r="AR3" s="4">
        <v>12</v>
      </c>
      <c r="AS3" s="4">
        <v>13</v>
      </c>
      <c r="AT3" s="4">
        <v>14</v>
      </c>
      <c r="AU3" s="4">
        <v>15</v>
      </c>
      <c r="AV3" s="4">
        <v>16</v>
      </c>
      <c r="AW3" s="4">
        <v>17</v>
      </c>
      <c r="AX3" s="4">
        <v>18</v>
      </c>
      <c r="AY3" s="4">
        <v>19</v>
      </c>
      <c r="AZ3" s="4">
        <v>20</v>
      </c>
      <c r="BA3" s="4">
        <v>21</v>
      </c>
      <c r="BB3" s="4">
        <v>22</v>
      </c>
      <c r="BC3" s="4">
        <v>23</v>
      </c>
      <c r="BD3" s="4">
        <v>24</v>
      </c>
      <c r="BE3" s="4">
        <v>25</v>
      </c>
      <c r="BF3" s="4">
        <v>26</v>
      </c>
      <c r="BG3" s="4">
        <v>27</v>
      </c>
      <c r="BH3" s="4">
        <v>28</v>
      </c>
      <c r="BI3" s="4">
        <v>29</v>
      </c>
      <c r="BJ3" s="4">
        <v>1</v>
      </c>
      <c r="BK3" s="4">
        <v>2</v>
      </c>
      <c r="BL3" s="4">
        <v>3</v>
      </c>
      <c r="BM3" s="4">
        <v>4</v>
      </c>
      <c r="BN3" s="4">
        <v>5</v>
      </c>
      <c r="BO3" s="4">
        <v>6</v>
      </c>
      <c r="BP3" s="4">
        <v>7</v>
      </c>
      <c r="BQ3" s="4">
        <v>8</v>
      </c>
      <c r="BR3" s="4">
        <v>9</v>
      </c>
      <c r="BS3" s="4">
        <v>10</v>
      </c>
      <c r="BT3" s="4">
        <v>11</v>
      </c>
      <c r="BU3" s="4">
        <v>12</v>
      </c>
      <c r="BV3" s="4">
        <v>13</v>
      </c>
      <c r="BW3" s="4">
        <v>14</v>
      </c>
      <c r="BX3" s="4">
        <v>15</v>
      </c>
      <c r="BY3" s="4">
        <v>16</v>
      </c>
      <c r="BZ3" s="4">
        <v>17</v>
      </c>
      <c r="CA3" s="4">
        <v>18</v>
      </c>
      <c r="CB3" s="4">
        <v>19</v>
      </c>
      <c r="CC3" s="4">
        <v>20</v>
      </c>
      <c r="CD3" s="4">
        <v>21</v>
      </c>
      <c r="CE3" s="4">
        <v>22</v>
      </c>
      <c r="CF3" s="4">
        <v>23</v>
      </c>
      <c r="CG3" s="4">
        <v>24</v>
      </c>
      <c r="CH3" s="4">
        <v>25</v>
      </c>
      <c r="CI3" s="4">
        <v>26</v>
      </c>
      <c r="CJ3" s="4">
        <v>27</v>
      </c>
      <c r="CK3" s="4">
        <v>28</v>
      </c>
      <c r="CL3" s="4">
        <v>29</v>
      </c>
      <c r="CM3" s="4">
        <v>30</v>
      </c>
      <c r="CN3" s="4">
        <v>31</v>
      </c>
      <c r="CO3" s="4">
        <v>1</v>
      </c>
      <c r="CP3" s="4">
        <v>2</v>
      </c>
      <c r="CQ3" s="4">
        <v>3</v>
      </c>
      <c r="CR3" s="4">
        <v>4</v>
      </c>
      <c r="CS3" s="4">
        <v>5</v>
      </c>
      <c r="CT3" s="4">
        <v>6</v>
      </c>
      <c r="CU3" s="4">
        <v>7</v>
      </c>
      <c r="CV3" s="4">
        <v>8</v>
      </c>
      <c r="CW3" s="4">
        <v>9</v>
      </c>
      <c r="CX3" s="4">
        <v>10</v>
      </c>
      <c r="CY3" s="4">
        <v>11</v>
      </c>
      <c r="CZ3" s="4">
        <v>12</v>
      </c>
      <c r="DA3" s="4">
        <v>13</v>
      </c>
      <c r="DB3" s="4">
        <v>14</v>
      </c>
      <c r="DC3" s="4">
        <v>15</v>
      </c>
      <c r="DD3" s="4">
        <v>16</v>
      </c>
      <c r="DE3" s="4">
        <v>17</v>
      </c>
      <c r="DF3" s="4">
        <v>18</v>
      </c>
      <c r="DG3" s="4">
        <v>19</v>
      </c>
      <c r="DH3" s="4">
        <v>20</v>
      </c>
      <c r="DI3" s="4">
        <v>21</v>
      </c>
      <c r="DJ3" s="4">
        <v>22</v>
      </c>
      <c r="DK3" s="4">
        <v>23</v>
      </c>
      <c r="DL3" s="4">
        <v>24</v>
      </c>
      <c r="DM3" s="4">
        <v>25</v>
      </c>
      <c r="DN3" s="4">
        <v>26</v>
      </c>
      <c r="DO3" s="4">
        <v>27</v>
      </c>
      <c r="DP3" s="4">
        <v>28</v>
      </c>
      <c r="DQ3" s="4">
        <v>29</v>
      </c>
      <c r="DR3" s="4">
        <v>30</v>
      </c>
      <c r="DS3" s="4">
        <v>1</v>
      </c>
      <c r="DT3" s="4">
        <v>2</v>
      </c>
      <c r="DU3" s="4">
        <v>3</v>
      </c>
      <c r="DV3" s="4">
        <v>4</v>
      </c>
      <c r="DW3" s="4">
        <v>5</v>
      </c>
      <c r="DX3" s="4">
        <v>6</v>
      </c>
      <c r="DY3" s="4">
        <v>7</v>
      </c>
      <c r="DZ3" s="4">
        <v>8</v>
      </c>
      <c r="EA3" s="4">
        <v>9</v>
      </c>
      <c r="EB3" s="4">
        <v>10</v>
      </c>
      <c r="EC3" s="4">
        <v>11</v>
      </c>
      <c r="ED3" s="4">
        <v>12</v>
      </c>
      <c r="EE3" s="4">
        <v>13</v>
      </c>
      <c r="EF3" s="4">
        <v>14</v>
      </c>
      <c r="EG3" s="4">
        <v>15</v>
      </c>
      <c r="EH3" s="4">
        <v>16</v>
      </c>
      <c r="EI3" s="4">
        <v>17</v>
      </c>
      <c r="EJ3" s="4">
        <v>18</v>
      </c>
      <c r="EK3" s="4">
        <v>19</v>
      </c>
      <c r="EL3" s="4">
        <v>20</v>
      </c>
      <c r="EM3" s="4">
        <v>21</v>
      </c>
      <c r="EN3" s="4">
        <v>22</v>
      </c>
      <c r="EO3" s="4">
        <v>23</v>
      </c>
      <c r="EP3" s="4">
        <v>24</v>
      </c>
      <c r="EQ3" s="4">
        <v>25</v>
      </c>
      <c r="ER3" s="4">
        <v>26</v>
      </c>
      <c r="ES3" s="4">
        <v>27</v>
      </c>
      <c r="ET3" s="4">
        <v>28</v>
      </c>
      <c r="EU3" s="4">
        <v>29</v>
      </c>
      <c r="EV3" s="4">
        <v>30</v>
      </c>
      <c r="EW3" s="4">
        <v>31</v>
      </c>
      <c r="EX3" s="4">
        <v>1</v>
      </c>
      <c r="EY3" s="4">
        <v>2</v>
      </c>
      <c r="EZ3" s="4">
        <v>3</v>
      </c>
      <c r="FA3" s="4">
        <v>4</v>
      </c>
      <c r="FB3" s="4">
        <v>5</v>
      </c>
      <c r="FC3" s="4">
        <v>6</v>
      </c>
      <c r="FD3" s="4">
        <v>7</v>
      </c>
      <c r="FE3" s="4">
        <v>8</v>
      </c>
      <c r="FF3" s="4">
        <v>9</v>
      </c>
      <c r="FG3" s="4">
        <v>10</v>
      </c>
      <c r="FH3" s="4">
        <v>11</v>
      </c>
      <c r="FI3" s="4">
        <v>12</v>
      </c>
      <c r="FJ3" s="4">
        <v>13</v>
      </c>
      <c r="FK3" s="4">
        <v>14</v>
      </c>
      <c r="FL3" s="4">
        <v>15</v>
      </c>
      <c r="FM3" s="4">
        <v>16</v>
      </c>
      <c r="FN3" s="4">
        <v>17</v>
      </c>
      <c r="FO3" s="4">
        <v>18</v>
      </c>
      <c r="FP3" s="4">
        <v>19</v>
      </c>
      <c r="FQ3" s="4">
        <v>20</v>
      </c>
      <c r="FR3" s="4">
        <v>21</v>
      </c>
      <c r="FS3" s="4">
        <v>22</v>
      </c>
      <c r="FT3" s="4">
        <v>23</v>
      </c>
      <c r="FU3" s="4">
        <v>24</v>
      </c>
      <c r="FV3" s="4">
        <v>25</v>
      </c>
      <c r="FW3" s="4">
        <v>26</v>
      </c>
      <c r="FX3" s="4">
        <v>27</v>
      </c>
      <c r="FY3" s="4">
        <v>28</v>
      </c>
      <c r="FZ3" s="4">
        <v>29</v>
      </c>
      <c r="GA3" s="4">
        <v>30</v>
      </c>
      <c r="GB3" s="4">
        <v>1</v>
      </c>
      <c r="GC3" s="4">
        <v>2</v>
      </c>
      <c r="GD3" s="4">
        <v>3</v>
      </c>
      <c r="GE3" s="4">
        <v>4</v>
      </c>
      <c r="GF3" s="4">
        <v>5</v>
      </c>
      <c r="GG3" s="4">
        <v>6</v>
      </c>
      <c r="GH3" s="4">
        <v>7</v>
      </c>
      <c r="GI3" s="4">
        <v>8</v>
      </c>
      <c r="GJ3" s="4">
        <v>9</v>
      </c>
      <c r="GK3" s="4">
        <v>10</v>
      </c>
      <c r="GL3" s="4">
        <v>11</v>
      </c>
      <c r="GM3" s="4">
        <v>12</v>
      </c>
      <c r="GN3" s="4">
        <v>13</v>
      </c>
      <c r="GO3" s="4">
        <v>14</v>
      </c>
      <c r="GP3" s="4">
        <v>15</v>
      </c>
      <c r="GQ3" s="4">
        <v>16</v>
      </c>
      <c r="GR3" s="4">
        <v>17</v>
      </c>
      <c r="GS3" s="4">
        <v>18</v>
      </c>
      <c r="GT3" s="4">
        <v>19</v>
      </c>
      <c r="GU3" s="4">
        <v>20</v>
      </c>
      <c r="GV3" s="4">
        <v>21</v>
      </c>
      <c r="GW3" s="4">
        <v>22</v>
      </c>
      <c r="GX3" s="4">
        <v>23</v>
      </c>
      <c r="GY3" s="4">
        <v>24</v>
      </c>
      <c r="GZ3" s="4">
        <v>25</v>
      </c>
      <c r="HA3" s="4">
        <v>26</v>
      </c>
      <c r="HB3" s="4">
        <v>27</v>
      </c>
      <c r="HC3" s="4">
        <v>28</v>
      </c>
      <c r="HD3" s="4">
        <v>29</v>
      </c>
      <c r="HE3" s="4">
        <v>30</v>
      </c>
      <c r="HF3" s="4">
        <v>31</v>
      </c>
      <c r="HG3" s="4">
        <v>1</v>
      </c>
      <c r="HH3" s="4">
        <v>2</v>
      </c>
      <c r="HI3" s="4">
        <v>3</v>
      </c>
      <c r="HJ3" s="4">
        <v>4</v>
      </c>
      <c r="HK3" s="4">
        <v>5</v>
      </c>
      <c r="HL3" s="4">
        <v>6</v>
      </c>
      <c r="HM3" s="4">
        <v>7</v>
      </c>
      <c r="HN3" s="4">
        <v>8</v>
      </c>
      <c r="HO3" s="4">
        <v>9</v>
      </c>
      <c r="HP3" s="4">
        <v>10</v>
      </c>
      <c r="HQ3" s="4">
        <v>11</v>
      </c>
      <c r="HR3" s="4">
        <v>12</v>
      </c>
      <c r="HS3" s="4">
        <v>13</v>
      </c>
      <c r="HT3" s="4">
        <v>14</v>
      </c>
      <c r="HU3" s="4">
        <v>15</v>
      </c>
      <c r="HV3" s="4">
        <v>16</v>
      </c>
      <c r="HW3" s="4">
        <v>17</v>
      </c>
      <c r="HX3" s="4">
        <v>18</v>
      </c>
      <c r="HY3" s="4">
        <v>19</v>
      </c>
      <c r="HZ3" s="4">
        <v>20</v>
      </c>
      <c r="IA3" s="4">
        <v>21</v>
      </c>
      <c r="IB3" s="4">
        <v>22</v>
      </c>
      <c r="IC3" s="4">
        <v>23</v>
      </c>
      <c r="ID3" s="4">
        <v>24</v>
      </c>
      <c r="IE3" s="4">
        <v>25</v>
      </c>
      <c r="IF3" s="4">
        <v>26</v>
      </c>
      <c r="IG3" s="4">
        <v>27</v>
      </c>
      <c r="IH3" s="4">
        <v>28</v>
      </c>
      <c r="II3" s="4">
        <v>29</v>
      </c>
      <c r="IJ3" s="4">
        <v>30</v>
      </c>
      <c r="IK3" s="4">
        <v>31</v>
      </c>
      <c r="IL3" s="4">
        <v>1</v>
      </c>
      <c r="IM3" s="4">
        <v>2</v>
      </c>
      <c r="IN3" s="4">
        <v>3</v>
      </c>
      <c r="IO3" s="4">
        <v>4</v>
      </c>
      <c r="IP3" s="4">
        <v>5</v>
      </c>
      <c r="IQ3" s="4">
        <v>6</v>
      </c>
      <c r="IR3" s="4">
        <v>7</v>
      </c>
      <c r="IS3" s="4">
        <v>8</v>
      </c>
      <c r="IT3" s="4">
        <v>9</v>
      </c>
      <c r="IU3" s="4">
        <v>10</v>
      </c>
      <c r="IV3" s="4">
        <v>11</v>
      </c>
      <c r="IW3" s="4">
        <v>12</v>
      </c>
      <c r="IX3" s="4">
        <v>13</v>
      </c>
      <c r="IY3" s="4">
        <v>14</v>
      </c>
      <c r="IZ3" s="4">
        <v>15</v>
      </c>
      <c r="JA3" s="4">
        <v>16</v>
      </c>
      <c r="JB3" s="4">
        <v>17</v>
      </c>
      <c r="JC3" s="4">
        <v>18</v>
      </c>
      <c r="JD3" s="4">
        <v>19</v>
      </c>
      <c r="JE3" s="4">
        <v>20</v>
      </c>
      <c r="JF3" s="4">
        <v>21</v>
      </c>
      <c r="JG3" s="4">
        <v>22</v>
      </c>
      <c r="JH3" s="4">
        <v>23</v>
      </c>
      <c r="JI3" s="4">
        <v>24</v>
      </c>
      <c r="JJ3" s="4">
        <v>25</v>
      </c>
      <c r="JK3" s="4">
        <v>26</v>
      </c>
      <c r="JL3" s="4">
        <v>27</v>
      </c>
      <c r="JM3" s="4">
        <v>28</v>
      </c>
      <c r="JN3" s="4">
        <v>29</v>
      </c>
      <c r="JO3" s="4">
        <v>30</v>
      </c>
      <c r="JP3" s="4">
        <v>1</v>
      </c>
      <c r="JQ3" s="4">
        <v>2</v>
      </c>
      <c r="JR3" s="4">
        <v>3</v>
      </c>
      <c r="JS3" s="4">
        <v>4</v>
      </c>
      <c r="JT3" s="4">
        <v>5</v>
      </c>
      <c r="JU3" s="4">
        <v>6</v>
      </c>
      <c r="JV3" s="4">
        <v>7</v>
      </c>
      <c r="JW3" s="4">
        <v>8</v>
      </c>
      <c r="JX3" s="4">
        <v>9</v>
      </c>
      <c r="JY3" s="4">
        <v>10</v>
      </c>
      <c r="JZ3" s="4">
        <v>11</v>
      </c>
      <c r="KA3" s="4">
        <v>12</v>
      </c>
      <c r="KB3" s="4">
        <v>13</v>
      </c>
      <c r="KC3" s="4">
        <v>14</v>
      </c>
      <c r="KD3" s="4">
        <v>15</v>
      </c>
      <c r="KE3" s="4">
        <v>16</v>
      </c>
      <c r="KF3" s="4">
        <v>17</v>
      </c>
      <c r="KG3" s="4">
        <v>18</v>
      </c>
      <c r="KH3" s="4">
        <v>19</v>
      </c>
      <c r="KI3" s="4">
        <v>20</v>
      </c>
      <c r="KJ3" s="4">
        <v>21</v>
      </c>
      <c r="KK3" s="4">
        <v>22</v>
      </c>
      <c r="KL3" s="4">
        <v>23</v>
      </c>
      <c r="KM3" s="4">
        <v>24</v>
      </c>
      <c r="KN3" s="4">
        <v>25</v>
      </c>
      <c r="KO3" s="4">
        <v>26</v>
      </c>
      <c r="KP3" s="4">
        <v>27</v>
      </c>
      <c r="KQ3" s="4">
        <v>28</v>
      </c>
      <c r="KR3" s="4">
        <v>29</v>
      </c>
      <c r="KS3" s="4">
        <v>30</v>
      </c>
      <c r="KT3" s="4">
        <v>31</v>
      </c>
      <c r="KU3" s="4">
        <v>1</v>
      </c>
      <c r="KV3" s="4">
        <v>2</v>
      </c>
      <c r="KW3" s="4">
        <v>3</v>
      </c>
      <c r="KX3" s="4">
        <v>4</v>
      </c>
      <c r="KY3" s="4">
        <v>5</v>
      </c>
      <c r="KZ3" s="4">
        <v>6</v>
      </c>
      <c r="LA3" s="4">
        <v>7</v>
      </c>
      <c r="LB3" s="4">
        <v>8</v>
      </c>
      <c r="LC3" s="4">
        <v>9</v>
      </c>
      <c r="LD3" s="4">
        <v>10</v>
      </c>
      <c r="LE3" s="4">
        <v>11</v>
      </c>
      <c r="LF3" s="4">
        <v>12</v>
      </c>
      <c r="LG3" s="4">
        <v>13</v>
      </c>
      <c r="LH3" s="4">
        <v>14</v>
      </c>
      <c r="LI3" s="4">
        <v>15</v>
      </c>
      <c r="LJ3" s="4">
        <v>16</v>
      </c>
      <c r="LK3" s="4">
        <v>17</v>
      </c>
      <c r="LL3" s="4">
        <v>18</v>
      </c>
      <c r="LM3" s="4">
        <v>19</v>
      </c>
      <c r="LN3" s="4">
        <v>20</v>
      </c>
      <c r="LO3" s="4">
        <v>21</v>
      </c>
      <c r="LP3" s="4">
        <v>22</v>
      </c>
      <c r="LQ3" s="4">
        <v>23</v>
      </c>
      <c r="LR3" s="4">
        <v>24</v>
      </c>
      <c r="LS3" s="4">
        <v>25</v>
      </c>
      <c r="LT3" s="4">
        <v>26</v>
      </c>
      <c r="LU3" s="4">
        <v>27</v>
      </c>
      <c r="LV3" s="4">
        <v>28</v>
      </c>
      <c r="LW3" s="4">
        <v>29</v>
      </c>
      <c r="LX3" s="4">
        <v>30</v>
      </c>
      <c r="LY3" s="4">
        <v>1</v>
      </c>
      <c r="LZ3" s="4">
        <v>2</v>
      </c>
      <c r="MA3" s="4">
        <v>3</v>
      </c>
      <c r="MB3" s="4">
        <v>4</v>
      </c>
      <c r="MC3" s="4">
        <v>5</v>
      </c>
      <c r="MD3" s="4">
        <v>6</v>
      </c>
      <c r="ME3" s="4">
        <v>7</v>
      </c>
      <c r="MF3" s="4">
        <v>8</v>
      </c>
      <c r="MG3" s="4">
        <v>9</v>
      </c>
      <c r="MH3" s="4">
        <v>10</v>
      </c>
      <c r="MI3" s="4">
        <v>11</v>
      </c>
      <c r="MJ3" s="4">
        <v>12</v>
      </c>
      <c r="MK3" s="4">
        <v>13</v>
      </c>
      <c r="ML3" s="4">
        <v>14</v>
      </c>
      <c r="MM3" s="4">
        <v>15</v>
      </c>
      <c r="MN3" s="4">
        <v>16</v>
      </c>
      <c r="MO3" s="4">
        <v>17</v>
      </c>
      <c r="MP3" s="4">
        <v>18</v>
      </c>
      <c r="MQ3" s="4">
        <v>19</v>
      </c>
      <c r="MR3" s="4">
        <v>20</v>
      </c>
      <c r="MS3" s="4">
        <v>21</v>
      </c>
      <c r="MT3" s="4">
        <v>22</v>
      </c>
      <c r="MU3" s="4">
        <v>23</v>
      </c>
      <c r="MV3" s="4">
        <v>24</v>
      </c>
      <c r="MW3" s="4">
        <v>25</v>
      </c>
      <c r="MX3" s="4">
        <v>26</v>
      </c>
      <c r="MY3" s="4">
        <v>27</v>
      </c>
      <c r="MZ3" s="4">
        <v>28</v>
      </c>
      <c r="NA3" s="4">
        <v>29</v>
      </c>
      <c r="NB3" s="4">
        <v>30</v>
      </c>
      <c r="NC3" s="4">
        <v>31</v>
      </c>
      <c r="ND3" s="4">
        <v>1</v>
      </c>
      <c r="NE3" s="4">
        <v>2</v>
      </c>
      <c r="NF3" s="4">
        <v>3</v>
      </c>
      <c r="NG3" s="4">
        <v>4</v>
      </c>
      <c r="NH3" s="4">
        <v>5</v>
      </c>
    </row>
    <row r="4" spans="1:377" x14ac:dyDescent="0.3">
      <c r="A4" s="4" t="s">
        <v>68</v>
      </c>
      <c r="B4" s="4">
        <v>0</v>
      </c>
      <c r="C4" s="4">
        <f t="shared" ref="C4" si="0">B4-B6+B7</f>
        <v>0</v>
      </c>
      <c r="D4" s="4">
        <f t="shared" ref="D4" si="1">C4-C6+C7</f>
        <v>0</v>
      </c>
      <c r="E4" s="4">
        <f t="shared" ref="E4" si="2">D4-D6+D7</f>
        <v>0</v>
      </c>
      <c r="F4" s="4">
        <f t="shared" ref="F4" si="3">E4-E6+E7</f>
        <v>0</v>
      </c>
      <c r="G4" s="4">
        <f t="shared" ref="G4" si="4">F4-F6+F7</f>
        <v>0</v>
      </c>
      <c r="H4" s="4">
        <f t="shared" ref="H4" si="5">G4-G6+G7</f>
        <v>0</v>
      </c>
      <c r="I4" s="4">
        <f t="shared" ref="I4" si="6">H4-H6+H7</f>
        <v>0</v>
      </c>
      <c r="J4" s="4">
        <f t="shared" ref="J4" si="7">I4-I6+I7</f>
        <v>0</v>
      </c>
      <c r="K4" s="4">
        <f t="shared" ref="K4" si="8">J4-J6+J7</f>
        <v>0</v>
      </c>
      <c r="L4" s="4">
        <f t="shared" ref="L4" si="9">K4-K6+K7</f>
        <v>0</v>
      </c>
      <c r="M4" s="4">
        <f t="shared" ref="M4" si="10">L4-L6+L7</f>
        <v>0</v>
      </c>
      <c r="N4" s="4">
        <f t="shared" ref="N4" si="11">M4-M6+M7</f>
        <v>0</v>
      </c>
      <c r="O4" s="4">
        <f t="shared" ref="O4" si="12">N4-N6+N7</f>
        <v>0</v>
      </c>
      <c r="P4" s="4">
        <f t="shared" ref="P4" si="13">O4-O6+O7</f>
        <v>0</v>
      </c>
      <c r="Q4" s="4">
        <f t="shared" ref="Q4" si="14">P4-P6+P7</f>
        <v>0</v>
      </c>
      <c r="R4" s="4">
        <f t="shared" ref="R4" si="15">Q4-Q6+Q7</f>
        <v>0</v>
      </c>
      <c r="S4" s="4">
        <f t="shared" ref="S4" si="16">R4-R6+R7</f>
        <v>0</v>
      </c>
      <c r="T4" s="4">
        <f t="shared" ref="T4" si="17">S4-S6+S7</f>
        <v>0</v>
      </c>
      <c r="U4" s="4">
        <f t="shared" ref="U4" si="18">T4-T6+T7</f>
        <v>0</v>
      </c>
      <c r="V4" s="4">
        <f t="shared" ref="V4" si="19">U4-U6+U7</f>
        <v>0</v>
      </c>
      <c r="W4" s="4">
        <f t="shared" ref="W4" si="20">V4-V6+V7</f>
        <v>0</v>
      </c>
      <c r="X4" s="4">
        <f t="shared" ref="X4" si="21">W4-W6+W7</f>
        <v>0</v>
      </c>
      <c r="Y4" s="4">
        <f t="shared" ref="Y4" si="22">X4-X6+X7</f>
        <v>0</v>
      </c>
      <c r="Z4" s="4">
        <f t="shared" ref="Z4" si="23">Y4-Y6+Y7</f>
        <v>0</v>
      </c>
      <c r="AA4" s="4">
        <f t="shared" ref="AA4" si="24">Z4-Z6+Z7</f>
        <v>-6</v>
      </c>
      <c r="AB4" s="4">
        <f t="shared" ref="AB4" si="25">AA4-AA6+AA7</f>
        <v>25</v>
      </c>
      <c r="AC4" s="4">
        <f t="shared" ref="AC4" si="26">AB4-AB6+AB7</f>
        <v>25</v>
      </c>
      <c r="AD4" s="4">
        <f t="shared" ref="AD4" si="27">AC4-AC6+AC7</f>
        <v>23</v>
      </c>
      <c r="AE4" s="4">
        <f t="shared" ref="AE4" si="28">AD4-AD6+AD7</f>
        <v>23</v>
      </c>
      <c r="AF4" s="4">
        <f t="shared" ref="AF4" si="29">AE4-AE6+AE7</f>
        <v>14</v>
      </c>
      <c r="AG4" s="4">
        <f t="shared" ref="AG4" si="30">AF4-AF6+AF7</f>
        <v>37</v>
      </c>
      <c r="AH4" s="4">
        <f t="shared" ref="AH4" si="31">AG4-AG6+AG7</f>
        <v>37</v>
      </c>
      <c r="AI4" s="4">
        <f t="shared" ref="AI4" si="32">AH4-AH6+AH7</f>
        <v>37</v>
      </c>
      <c r="AJ4" s="4">
        <f t="shared" ref="AJ4" si="33">AI4-AI6+AI7</f>
        <v>37</v>
      </c>
      <c r="AK4" s="4">
        <f t="shared" ref="AK4" si="34">AJ4-AJ6+AJ7</f>
        <v>37</v>
      </c>
      <c r="AL4" s="4">
        <f t="shared" ref="AL4" si="35">AK4-AK6+AK7</f>
        <v>37</v>
      </c>
      <c r="AM4" s="4">
        <f t="shared" ref="AM4" si="36">AL4-AL6+AL7</f>
        <v>33</v>
      </c>
      <c r="AN4" s="4">
        <f t="shared" ref="AN4" si="37">AM4-AM6+AM7</f>
        <v>33</v>
      </c>
      <c r="AO4" s="4">
        <f t="shared" ref="AO4" si="38">AN4-AN6+AN7</f>
        <v>31</v>
      </c>
      <c r="AP4" s="4">
        <f t="shared" ref="AP4" si="39">AO4-AO6+AO7</f>
        <v>31</v>
      </c>
      <c r="AQ4" s="4">
        <f t="shared" ref="AQ4" si="40">AP4-AP6+AP7</f>
        <v>31</v>
      </c>
      <c r="AR4" s="4">
        <f t="shared" ref="AR4" si="41">AQ4-AQ6+AQ7</f>
        <v>31</v>
      </c>
      <c r="AS4" s="4">
        <f t="shared" ref="AS4" si="42">AR4-AR6+AR7</f>
        <v>31</v>
      </c>
      <c r="AT4" s="4">
        <f t="shared" ref="AT4" si="43">AS4-AS6+AS7</f>
        <v>23</v>
      </c>
      <c r="AU4" s="4">
        <f t="shared" ref="AU4" si="44">AT4-AT6+AT7</f>
        <v>23</v>
      </c>
      <c r="AV4" s="4">
        <f t="shared" ref="AV4" si="45">AU4-AU6+AU7</f>
        <v>19</v>
      </c>
      <c r="AW4" s="4">
        <f t="shared" ref="AW4" si="46">AV4-AV6+AV7</f>
        <v>27</v>
      </c>
      <c r="AX4" s="4">
        <f t="shared" ref="AX4" si="47">AW4-AW6+AW7</f>
        <v>27</v>
      </c>
      <c r="AY4" s="4">
        <f t="shared" ref="AY4" si="48">AX4-AX6+AX7</f>
        <v>27</v>
      </c>
      <c r="AZ4" s="4">
        <f t="shared" ref="AZ4" si="49">AY4-AY6+AY7</f>
        <v>27</v>
      </c>
      <c r="BA4" s="4">
        <f t="shared" ref="BA4" si="50">AZ4-AZ6+AZ7</f>
        <v>25</v>
      </c>
      <c r="BB4" s="4">
        <f t="shared" ref="BB4" si="51">BA4-BA6+BA7</f>
        <v>25</v>
      </c>
      <c r="BC4" s="4">
        <f t="shared" ref="BC4" si="52">BB4-BB6+BB7</f>
        <v>25</v>
      </c>
      <c r="BD4" s="4">
        <f t="shared" ref="BD4" si="53">BC4-BC6+BC7</f>
        <v>25</v>
      </c>
      <c r="BE4" s="4">
        <f t="shared" ref="BE4" si="54">BD4-BD6+BD7</f>
        <v>25</v>
      </c>
      <c r="BF4" s="4">
        <f t="shared" ref="BF4" si="55">BE4-BE6+BE7</f>
        <v>25</v>
      </c>
      <c r="BG4" s="4">
        <f t="shared" ref="BG4" si="56">BF4-BF6+BF7</f>
        <v>25</v>
      </c>
      <c r="BH4" s="4">
        <f t="shared" ref="BH4" si="57">BG4-BG6+BG7</f>
        <v>19</v>
      </c>
      <c r="BI4" s="4">
        <f t="shared" ref="BI4" si="58">BH4-BH6+BH7</f>
        <v>25</v>
      </c>
      <c r="BJ4" s="4">
        <f t="shared" ref="BJ4" si="59">BI4-BI6+BI7</f>
        <v>25</v>
      </c>
      <c r="BK4" s="4">
        <f t="shared" ref="BK4" si="60">BJ4-BJ6+BJ7</f>
        <v>25</v>
      </c>
      <c r="BL4" s="4">
        <f t="shared" ref="BL4" si="61">BK4-BK6+BK7</f>
        <v>23</v>
      </c>
      <c r="BM4" s="4">
        <f t="shared" ref="BM4" si="62">BL4-BL6+BL7</f>
        <v>23</v>
      </c>
      <c r="BN4" s="4">
        <f t="shared" ref="BN4" si="63">BM4-BM6+BM7</f>
        <v>23</v>
      </c>
      <c r="BO4" s="4">
        <f t="shared" ref="BO4" si="64">BN4-BN6+BN7</f>
        <v>23</v>
      </c>
      <c r="BP4" s="4">
        <f t="shared" ref="BP4" si="65">BO4-BO6+BO7</f>
        <v>23</v>
      </c>
      <c r="BQ4" s="4">
        <f t="shared" ref="BQ4" si="66">BP4-BP6+BP7</f>
        <v>23</v>
      </c>
      <c r="BR4" s="4">
        <f t="shared" ref="BR4" si="67">BQ4-BQ6+BQ7</f>
        <v>21</v>
      </c>
      <c r="BS4" s="4">
        <f t="shared" ref="BS4" si="68">BR4-BR6+BR7</f>
        <v>21</v>
      </c>
      <c r="BT4" s="4">
        <f t="shared" ref="BT4" si="69">BS4-BS6+BS7</f>
        <v>21</v>
      </c>
      <c r="BU4" s="4">
        <f t="shared" ref="BU4" si="70">BT4-BT6+BT7</f>
        <v>21</v>
      </c>
      <c r="BV4" s="4">
        <f t="shared" ref="BV4" si="71">BU4-BU6+BU7</f>
        <v>21</v>
      </c>
      <c r="BW4" s="4">
        <f t="shared" ref="BW4" si="72">BV4-BV6+BV7</f>
        <v>21</v>
      </c>
      <c r="BX4" s="4">
        <f t="shared" ref="BX4" si="73">BW4-BW6+BW7</f>
        <v>21</v>
      </c>
      <c r="BY4" s="4">
        <f t="shared" ref="BY4" si="74">BX4-BX6+BX7</f>
        <v>21</v>
      </c>
      <c r="BZ4" s="4">
        <f t="shared" ref="BZ4" si="75">BY4-BY6+BY7</f>
        <v>21</v>
      </c>
      <c r="CA4" s="4">
        <f t="shared" ref="CA4" si="76">BZ4-BZ6+BZ7</f>
        <v>21</v>
      </c>
      <c r="CB4" s="4">
        <f t="shared" ref="CB4" si="77">CA4-CA6+CA7</f>
        <v>21</v>
      </c>
      <c r="CC4" s="4">
        <f t="shared" ref="CC4" si="78">CB4-CB6+CB7</f>
        <v>15</v>
      </c>
      <c r="CD4" s="4">
        <f t="shared" ref="CD4" si="79">CC4-CC6+CC7</f>
        <v>25</v>
      </c>
      <c r="CE4" s="4">
        <f t="shared" ref="CE4" si="80">CD4-CD6+CD7</f>
        <v>25</v>
      </c>
      <c r="CF4" s="4">
        <f t="shared" ref="CF4" si="81">CE4-CE6+CE7</f>
        <v>25</v>
      </c>
      <c r="CG4" s="4">
        <f t="shared" ref="CG4" si="82">CF4-CF6+CF7</f>
        <v>25</v>
      </c>
      <c r="CH4" s="4">
        <f t="shared" ref="CH4" si="83">CG4-CG6+CG7</f>
        <v>25</v>
      </c>
      <c r="CI4" s="4">
        <f t="shared" ref="CI4" si="84">CH4-CH6+CH7</f>
        <v>25</v>
      </c>
      <c r="CJ4" s="4">
        <f t="shared" ref="CJ4" si="85">CI4-CI6+CI7</f>
        <v>21</v>
      </c>
      <c r="CK4" s="4">
        <f t="shared" ref="CK4" si="86">CJ4-CJ6+CJ7</f>
        <v>21</v>
      </c>
      <c r="CL4" s="4">
        <f t="shared" ref="CL4" si="87">CK4-CK6+CK7</f>
        <v>21</v>
      </c>
      <c r="CM4" s="4">
        <f t="shared" ref="CM4" si="88">CL4-CL6+CL7</f>
        <v>21</v>
      </c>
      <c r="CN4" s="4">
        <f t="shared" ref="CN4" si="89">CM4-CM6+CM7</f>
        <v>21</v>
      </c>
      <c r="CO4" s="4">
        <f t="shared" ref="CO4" si="90">CN4-CN6+CN7</f>
        <v>21</v>
      </c>
      <c r="CP4" s="4">
        <f t="shared" ref="CP4" si="91">CO4-CO6+CO7</f>
        <v>21</v>
      </c>
      <c r="CQ4" s="4">
        <f t="shared" ref="CQ4" si="92">CP4-CP6+CP7</f>
        <v>11</v>
      </c>
      <c r="CR4" s="4">
        <f t="shared" ref="CR4" si="93">CQ4-CQ6+CQ7</f>
        <v>41</v>
      </c>
      <c r="CS4" s="4">
        <f t="shared" ref="CS4" si="94">CR4-CR6+CR7</f>
        <v>41</v>
      </c>
      <c r="CT4" s="4">
        <f t="shared" ref="CT4" si="95">CS4-CS6+CS7</f>
        <v>39</v>
      </c>
      <c r="CU4" s="4">
        <f t="shared" ref="CU4" si="96">CT4-CT6+CT7</f>
        <v>39</v>
      </c>
      <c r="CV4" s="4">
        <f t="shared" ref="CV4" si="97">CU4-CU6+CU7</f>
        <v>39</v>
      </c>
      <c r="CW4" s="4">
        <f t="shared" ref="CW4" si="98">CV4-CV6+CV7</f>
        <v>39</v>
      </c>
      <c r="CX4" s="4">
        <f t="shared" ref="CX4" si="99">CW4-CW6+CW7</f>
        <v>35</v>
      </c>
      <c r="CY4" s="4">
        <f t="shared" ref="CY4" si="100">CX4-CX6+CX7</f>
        <v>35</v>
      </c>
      <c r="CZ4" s="4">
        <f t="shared" ref="CZ4" si="101">CY4-CY6+CY7</f>
        <v>35</v>
      </c>
      <c r="DA4" s="4">
        <f t="shared" ref="DA4" si="102">CZ4-CZ6+CZ7</f>
        <v>29</v>
      </c>
      <c r="DB4" s="4">
        <f t="shared" ref="DB4" si="103">DA4-DA6+DA7</f>
        <v>29</v>
      </c>
      <c r="DC4" s="4">
        <f t="shared" ref="DC4" si="104">DB4-DB6+DB7</f>
        <v>29</v>
      </c>
      <c r="DD4" s="4">
        <f t="shared" ref="DD4" si="105">DC4-DC6+DC7</f>
        <v>29</v>
      </c>
      <c r="DE4" s="4">
        <f t="shared" ref="DE4" si="106">DD4-DD6+DD7</f>
        <v>19</v>
      </c>
      <c r="DF4" s="4">
        <f t="shared" ref="DF4" si="107">DE4-DE6+DE7</f>
        <v>41</v>
      </c>
      <c r="DG4" s="4">
        <f t="shared" ref="DG4" si="108">DF4-DF6+DF7</f>
        <v>41</v>
      </c>
      <c r="DH4" s="4">
        <f t="shared" ref="DH4" si="109">DG4-DG6+DG7</f>
        <v>41</v>
      </c>
      <c r="DI4" s="4">
        <f t="shared" ref="DI4" si="110">DH4-DH6+DH7</f>
        <v>39</v>
      </c>
      <c r="DJ4" s="4">
        <f t="shared" ref="DJ4" si="111">DI4-DI6+DI7</f>
        <v>39</v>
      </c>
      <c r="DK4" s="4">
        <f t="shared" ref="DK4" si="112">DJ4-DJ6+DJ7</f>
        <v>39</v>
      </c>
      <c r="DL4" s="4">
        <f t="shared" ref="DL4" si="113">DK4-DK6+DK7</f>
        <v>35</v>
      </c>
      <c r="DM4" s="4">
        <f t="shared" ref="DM4" si="114">DL4-DL6+DL7</f>
        <v>35</v>
      </c>
      <c r="DN4" s="4">
        <f t="shared" ref="DN4" si="115">DM4-DM6+DM7</f>
        <v>35</v>
      </c>
      <c r="DO4" s="4">
        <f t="shared" ref="DO4" si="116">DN4-DN6+DN7</f>
        <v>35</v>
      </c>
      <c r="DP4" s="4">
        <f t="shared" ref="DP4" si="117">DO4-DO6+DO7</f>
        <v>35</v>
      </c>
      <c r="DQ4" s="4">
        <f t="shared" ref="DQ4" si="118">DP4-DP6+DP7</f>
        <v>35</v>
      </c>
      <c r="DR4" s="4">
        <f t="shared" ref="DR4" si="119">DQ4-DQ6+DQ7</f>
        <v>35</v>
      </c>
      <c r="DS4" s="4">
        <f t="shared" ref="DS4" si="120">DR4-DR6+DR7</f>
        <v>35</v>
      </c>
      <c r="DT4" s="4">
        <f t="shared" ref="DT4" si="121">DS4-DS6+DS7</f>
        <v>35</v>
      </c>
      <c r="DU4" s="4">
        <f t="shared" ref="DU4" si="122">DT4-DT6+DT7</f>
        <v>33</v>
      </c>
      <c r="DV4" s="4">
        <f t="shared" ref="DV4" si="123">DU4-DU6+DU7</f>
        <v>33</v>
      </c>
      <c r="DW4" s="4">
        <f t="shared" ref="DW4" si="124">DV4-DV6+DV7</f>
        <v>33</v>
      </c>
      <c r="DX4" s="4">
        <f t="shared" ref="DX4" si="125">DW4-DW6+DW7</f>
        <v>33</v>
      </c>
      <c r="DY4" s="4">
        <f t="shared" ref="DY4" si="126">DX4-DX6+DX7</f>
        <v>33</v>
      </c>
      <c r="DZ4" s="4">
        <f t="shared" ref="DZ4" si="127">DY4-DY6+DY7</f>
        <v>31</v>
      </c>
      <c r="EA4" s="4">
        <f t="shared" ref="EA4" si="128">DZ4-DZ6+DZ7</f>
        <v>31</v>
      </c>
      <c r="EB4" s="4">
        <f t="shared" ref="EB4" si="129">EA4-EA6+EA7</f>
        <v>31</v>
      </c>
      <c r="EC4" s="4">
        <f t="shared" ref="EC4" si="130">EB4-EB6+EB7</f>
        <v>31</v>
      </c>
      <c r="ED4" s="4">
        <f t="shared" ref="ED4" si="131">EC4-EC6+EC7</f>
        <v>31</v>
      </c>
      <c r="EE4" s="4">
        <f t="shared" ref="EE4" si="132">ED4-ED6+ED7</f>
        <v>31</v>
      </c>
      <c r="EF4" s="4">
        <f t="shared" ref="EF4" si="133">EE4-EE6+EE7</f>
        <v>31</v>
      </c>
      <c r="EG4" s="4">
        <f t="shared" ref="EG4" si="134">EF4-EF6+EF7</f>
        <v>31</v>
      </c>
      <c r="EH4" s="4">
        <f t="shared" ref="EH4" si="135">EG4-EG6+EG7</f>
        <v>31</v>
      </c>
      <c r="EI4" s="4">
        <f t="shared" ref="EI4" si="136">EH4-EH6+EH7</f>
        <v>31</v>
      </c>
      <c r="EJ4" s="4">
        <f t="shared" ref="EJ4" si="137">EI4-EI6+EI7</f>
        <v>31</v>
      </c>
      <c r="EK4" s="4">
        <f t="shared" ref="EK4" si="138">EJ4-EJ6+EJ7</f>
        <v>31</v>
      </c>
      <c r="EL4" s="4">
        <f t="shared" ref="EL4" si="139">EK4-EK6+EK7</f>
        <v>29</v>
      </c>
      <c r="EM4" s="4">
        <f t="shared" ref="EM4" si="140">EL4-EL6+EL7</f>
        <v>29</v>
      </c>
      <c r="EN4" s="4">
        <f t="shared" ref="EN4" si="141">EM4-EM6+EM7</f>
        <v>29</v>
      </c>
      <c r="EO4" s="4">
        <f t="shared" ref="EO4" si="142">EN4-EN6+EN7</f>
        <v>29</v>
      </c>
      <c r="EP4" s="4">
        <f t="shared" ref="EP4" si="143">EO4-EO6+EO7</f>
        <v>29</v>
      </c>
      <c r="EQ4" s="4">
        <f t="shared" ref="EQ4" si="144">EP4-EP6+EP7</f>
        <v>29</v>
      </c>
      <c r="ER4" s="4">
        <f t="shared" ref="ER4" si="145">EQ4-EQ6+EQ7</f>
        <v>29</v>
      </c>
      <c r="ES4" s="4">
        <f t="shared" ref="ES4" si="146">ER4-ER6+ER7</f>
        <v>29</v>
      </c>
      <c r="ET4" s="4">
        <f t="shared" ref="ET4" si="147">ES4-ES6+ES7</f>
        <v>29</v>
      </c>
      <c r="EU4" s="4">
        <f t="shared" ref="EU4" si="148">ET4-ET6+ET7</f>
        <v>29</v>
      </c>
      <c r="EV4" s="4">
        <f t="shared" ref="EV4" si="149">EU4-EU6+EU7</f>
        <v>29</v>
      </c>
      <c r="EW4" s="4">
        <f t="shared" ref="EW4" si="150">EV4-EV6+EV7</f>
        <v>29</v>
      </c>
      <c r="EX4" s="4">
        <f t="shared" ref="EX4" si="151">EW4-EW6+EW7</f>
        <v>29</v>
      </c>
      <c r="EY4" s="4">
        <f t="shared" ref="EY4" si="152">EX4-EX6+EX7</f>
        <v>27</v>
      </c>
      <c r="EZ4" s="4">
        <f t="shared" ref="EZ4" si="153">EY4-EY6+EY7</f>
        <v>27</v>
      </c>
      <c r="FA4" s="4">
        <f t="shared" ref="FA4" si="154">EZ4-EZ6+EZ7</f>
        <v>27</v>
      </c>
      <c r="FB4" s="4">
        <f t="shared" ref="FB4" si="155">FA4-FA6+FA7</f>
        <v>23</v>
      </c>
      <c r="FC4" s="4">
        <f t="shared" ref="FC4" si="156">FB4-FB6+FB7</f>
        <v>23</v>
      </c>
      <c r="FD4" s="4">
        <f t="shared" ref="FD4" si="157">FC4-FC6+FC7</f>
        <v>23</v>
      </c>
      <c r="FE4" s="4">
        <f t="shared" ref="FE4" si="158">FD4-FD6+FD7</f>
        <v>21</v>
      </c>
      <c r="FF4" s="4">
        <f t="shared" ref="FF4" si="159">FE4-FE6+FE7</f>
        <v>14</v>
      </c>
      <c r="FG4" s="4">
        <f t="shared" ref="FG4" si="160">FF4-FF6+FF7</f>
        <v>25</v>
      </c>
      <c r="FH4" s="4">
        <f t="shared" ref="FH4" si="161">FG4-FG6+FG7</f>
        <v>29</v>
      </c>
      <c r="FI4" s="4">
        <f t="shared" ref="FI4" si="162">FH4-FH6+FH7</f>
        <v>27</v>
      </c>
      <c r="FJ4" s="4">
        <f t="shared" ref="FJ4" si="163">FI4-FI6+FI7</f>
        <v>27</v>
      </c>
      <c r="FK4" s="4">
        <f t="shared" ref="FK4" si="164">FJ4-FJ6+FJ7</f>
        <v>25</v>
      </c>
      <c r="FL4" s="4">
        <f t="shared" ref="FL4" si="165">FK4-FK6+FK7</f>
        <v>25</v>
      </c>
      <c r="FM4" s="4">
        <f t="shared" ref="FM4" si="166">FL4-FL6+FL7</f>
        <v>25</v>
      </c>
      <c r="FN4" s="4">
        <f t="shared" ref="FN4" si="167">FM4-FM6+FM7</f>
        <v>25</v>
      </c>
      <c r="FO4" s="4">
        <f t="shared" ref="FO4" si="168">FN4-FN6+FN7</f>
        <v>25</v>
      </c>
      <c r="FP4" s="4">
        <f t="shared" ref="FP4" si="169">FO4-FO6+FO7</f>
        <v>25</v>
      </c>
      <c r="FQ4" s="4">
        <f t="shared" ref="FQ4" si="170">FP4-FP6+FP7</f>
        <v>23</v>
      </c>
      <c r="FR4" s="4">
        <f t="shared" ref="FR4" si="171">FQ4-FQ6+FQ7</f>
        <v>23</v>
      </c>
      <c r="FS4" s="4">
        <f t="shared" ref="FS4" si="172">FR4-FR6+FR7</f>
        <v>21</v>
      </c>
      <c r="FT4" s="4">
        <f t="shared" ref="FT4" si="173">FS4-FS6+FS7</f>
        <v>21</v>
      </c>
      <c r="FU4" s="4">
        <f t="shared" ref="FU4" si="174">FT4-FT6+FT7</f>
        <v>21</v>
      </c>
      <c r="FV4" s="4">
        <f t="shared" ref="FV4" si="175">FU4-FU6+FU7</f>
        <v>21</v>
      </c>
      <c r="FW4" s="4">
        <f t="shared" ref="FW4" si="176">FV4-FV6+FV7</f>
        <v>13</v>
      </c>
      <c r="FX4" s="4">
        <f t="shared" ref="FX4" si="177">FW4-FW6+FW7</f>
        <v>33</v>
      </c>
      <c r="FY4" s="4">
        <f t="shared" ref="FY4" si="178">FX4-FX6+FX7</f>
        <v>33</v>
      </c>
      <c r="FZ4" s="4">
        <f t="shared" ref="FZ4" si="179">FY4-FY6+FY7</f>
        <v>33</v>
      </c>
      <c r="GA4" s="4">
        <f t="shared" ref="GA4" si="180">FZ4-FZ6+FZ7</f>
        <v>29</v>
      </c>
      <c r="GB4" s="4">
        <f t="shared" ref="GB4" si="181">GA4-GA6+GA7</f>
        <v>29</v>
      </c>
      <c r="GC4" s="4">
        <f t="shared" ref="GC4" si="182">GB4-GB6+GB7</f>
        <v>29</v>
      </c>
      <c r="GD4" s="4">
        <f t="shared" ref="GD4" si="183">GC4-GC6+GC7</f>
        <v>27</v>
      </c>
      <c r="GE4" s="4">
        <f t="shared" ref="GE4" si="184">GD4-GD6+GD7</f>
        <v>27</v>
      </c>
      <c r="GF4" s="4">
        <f t="shared" ref="GF4" si="185">GE4-GE6+GE7</f>
        <v>27</v>
      </c>
      <c r="GG4" s="4">
        <f t="shared" ref="GG4" si="186">GF4-GF6+GF7</f>
        <v>27</v>
      </c>
      <c r="GH4" s="4">
        <f t="shared" ref="GH4" si="187">GG4-GG6+GG7</f>
        <v>27</v>
      </c>
      <c r="GI4" s="4">
        <f t="shared" ref="GI4" si="188">GH4-GH6+GH7</f>
        <v>27</v>
      </c>
      <c r="GJ4" s="4">
        <f t="shared" ref="GJ4" si="189">GI4-GI6+GI7</f>
        <v>27</v>
      </c>
      <c r="GK4" s="4">
        <f t="shared" ref="GK4" si="190">GJ4-GJ6+GJ7</f>
        <v>27</v>
      </c>
      <c r="GL4" s="4">
        <f t="shared" ref="GL4" si="191">GK4-GK6+GK7</f>
        <v>27</v>
      </c>
      <c r="GM4" s="4">
        <f t="shared" ref="GM4" si="192">GL4-GL6+GL7</f>
        <v>25</v>
      </c>
      <c r="GN4" s="4">
        <f t="shared" ref="GN4" si="193">GM4-GM6+GM7</f>
        <v>25</v>
      </c>
      <c r="GO4" s="4">
        <f t="shared" ref="GO4" si="194">GN4-GN6+GN7</f>
        <v>25</v>
      </c>
      <c r="GP4" s="4">
        <f t="shared" ref="GP4" si="195">GO4-GO6+GO7</f>
        <v>21</v>
      </c>
      <c r="GQ4" s="4">
        <f t="shared" ref="GQ4" si="196">GP4-GP6+GP7</f>
        <v>21</v>
      </c>
      <c r="GR4" s="4">
        <f t="shared" ref="GR4" si="197">GQ4-GQ6+GQ7</f>
        <v>19</v>
      </c>
      <c r="GS4" s="4">
        <f t="shared" ref="GS4" si="198">GR4-GR6+GR7</f>
        <v>19</v>
      </c>
      <c r="GT4" s="4">
        <f t="shared" ref="GT4" si="199">GS4-GS6+GS7</f>
        <v>19</v>
      </c>
      <c r="GU4" s="4">
        <f t="shared" ref="GU4" si="200">GT4-GT6+GT7</f>
        <v>19</v>
      </c>
      <c r="GV4" s="4">
        <f t="shared" ref="GV4" si="201">GU4-GU6+GU7</f>
        <v>19</v>
      </c>
      <c r="GW4" s="4">
        <f t="shared" ref="GW4" si="202">GV4-GV6+GV7</f>
        <v>19</v>
      </c>
      <c r="GX4" s="4">
        <f t="shared" ref="GX4" si="203">GW4-GW6+GW7</f>
        <v>19</v>
      </c>
      <c r="GY4" s="4">
        <f t="shared" ref="GY4" si="204">GX4-GX6+GX7</f>
        <v>19</v>
      </c>
      <c r="GZ4" s="4">
        <f t="shared" ref="GZ4" si="205">GY4-GY6+GY7</f>
        <v>19</v>
      </c>
      <c r="HA4" s="4">
        <f t="shared" ref="HA4" si="206">GZ4-GZ6+GZ7</f>
        <v>19</v>
      </c>
      <c r="HB4" s="4">
        <f t="shared" ref="HB4" si="207">HA4-HA6+HA7</f>
        <v>19</v>
      </c>
      <c r="HC4" s="4">
        <f t="shared" ref="HC4" si="208">HB4-HB6+HB7</f>
        <v>19</v>
      </c>
      <c r="HD4" s="4">
        <f t="shared" ref="HD4" si="209">HC4-HC6+HC7</f>
        <v>19</v>
      </c>
      <c r="HE4" s="4">
        <f t="shared" ref="HE4" si="210">HD4-HD6+HD7</f>
        <v>19</v>
      </c>
      <c r="HF4" s="4">
        <f t="shared" ref="HF4" si="211">HE4-HE6+HE7</f>
        <v>19</v>
      </c>
      <c r="HG4" s="4">
        <f t="shared" ref="HG4" si="212">HF4-HF6+HF7</f>
        <v>19</v>
      </c>
      <c r="HH4" s="4">
        <f t="shared" ref="HH4" si="213">HG4-HG6+HG7</f>
        <v>19</v>
      </c>
      <c r="HI4" s="4">
        <f t="shared" ref="HI4" si="214">HH4-HH6+HH7</f>
        <v>19</v>
      </c>
      <c r="HJ4" s="4">
        <f t="shared" ref="HJ4" si="215">HI4-HI6+HI7</f>
        <v>19</v>
      </c>
      <c r="HK4" s="4">
        <f t="shared" ref="HK4" si="216">HJ4-HJ6+HJ7</f>
        <v>19</v>
      </c>
      <c r="HL4" s="4">
        <f t="shared" ref="HL4" si="217">HK4-HK6+HK7</f>
        <v>19</v>
      </c>
      <c r="HM4" s="4">
        <f t="shared" ref="HM4" si="218">HL4-HL6+HL7</f>
        <v>17</v>
      </c>
      <c r="HN4" s="4">
        <f t="shared" ref="HN4" si="219">HM4-HM6+HM7</f>
        <v>17</v>
      </c>
      <c r="HO4" s="4">
        <f t="shared" ref="HO4" si="220">HN4-HN6+HN7</f>
        <v>17</v>
      </c>
      <c r="HP4" s="4">
        <f t="shared" ref="HP4" si="221">HO4-HO6+HO7</f>
        <v>17</v>
      </c>
      <c r="HQ4" s="4">
        <f t="shared" ref="HQ4" si="222">HP4-HP6+HP7</f>
        <v>17</v>
      </c>
      <c r="HR4" s="4">
        <f t="shared" ref="HR4" si="223">HQ4-HQ6+HQ7</f>
        <v>17</v>
      </c>
      <c r="HS4" s="4">
        <f t="shared" ref="HS4" si="224">HR4-HR6+HR7</f>
        <v>17</v>
      </c>
      <c r="HT4" s="4">
        <f t="shared" ref="HT4" si="225">HS4-HS6+HS7</f>
        <v>5</v>
      </c>
      <c r="HU4" s="4">
        <f t="shared" ref="HU4" si="226">HT4-HT6+HT7</f>
        <v>49</v>
      </c>
      <c r="HV4" s="4">
        <f t="shared" ref="HV4" si="227">HU4-HU6+HU7</f>
        <v>49</v>
      </c>
      <c r="HW4" s="4">
        <f t="shared" ref="HW4" si="228">HV4-HV6+HV7</f>
        <v>45</v>
      </c>
      <c r="HX4" s="4">
        <f t="shared" ref="HX4" si="229">HW4-HW6+HW7</f>
        <v>45</v>
      </c>
      <c r="HY4" s="4">
        <f t="shared" ref="HY4" si="230">HX4-HX6+HX7</f>
        <v>45</v>
      </c>
      <c r="HZ4" s="4">
        <f t="shared" ref="HZ4" si="231">HY4-HY6+HY7</f>
        <v>45</v>
      </c>
      <c r="IA4" s="4">
        <f t="shared" ref="IA4" si="232">HZ4-HZ6+HZ7</f>
        <v>45</v>
      </c>
      <c r="IB4" s="4">
        <f t="shared" ref="IB4" si="233">IA4-IA6+IA7</f>
        <v>45</v>
      </c>
      <c r="IC4" s="4">
        <f t="shared" ref="IC4" si="234">IB4-IB6+IB7</f>
        <v>45</v>
      </c>
      <c r="ID4" s="4">
        <f t="shared" ref="ID4" si="235">IC4-IC6+IC7</f>
        <v>45</v>
      </c>
      <c r="IE4" s="4">
        <f t="shared" ref="IE4" si="236">ID4-ID6+ID7</f>
        <v>45</v>
      </c>
      <c r="IF4" s="4">
        <f t="shared" ref="IF4" si="237">IE4-IE6+IE7</f>
        <v>43</v>
      </c>
      <c r="IG4" s="4">
        <f t="shared" ref="IG4" si="238">IF4-IF6+IF7</f>
        <v>43</v>
      </c>
      <c r="IH4" s="4">
        <f t="shared" ref="IH4" si="239">IG4-IG6+IG7</f>
        <v>41</v>
      </c>
      <c r="II4" s="4">
        <f t="shared" ref="II4" si="240">IH4-IH6+IH7</f>
        <v>41</v>
      </c>
      <c r="IJ4" s="4">
        <f t="shared" ref="IJ4" si="241">II4-II6+II7</f>
        <v>41</v>
      </c>
      <c r="IK4" s="4">
        <f t="shared" ref="IK4" si="242">IJ4-IJ6+IJ7</f>
        <v>37</v>
      </c>
      <c r="IL4" s="4">
        <f t="shared" ref="IL4" si="243">IK4-IK6+IK7</f>
        <v>37</v>
      </c>
      <c r="IM4" s="4">
        <f t="shared" ref="IM4" si="244">IL4-IL6+IL7</f>
        <v>37</v>
      </c>
      <c r="IN4" s="4">
        <f t="shared" ref="IN4" si="245">IM4-IM6+IM7</f>
        <v>37</v>
      </c>
      <c r="IO4" s="4">
        <f t="shared" ref="IO4" si="246">IN4-IN6+IN7</f>
        <v>33</v>
      </c>
      <c r="IP4" s="4">
        <f t="shared" ref="IP4" si="247">IO4-IO6+IO7</f>
        <v>33</v>
      </c>
      <c r="IQ4" s="4">
        <f t="shared" ref="IQ4" si="248">IP4-IP6+IP7</f>
        <v>33</v>
      </c>
      <c r="IR4" s="4">
        <f t="shared" ref="IR4" si="249">IQ4-IQ6+IQ7</f>
        <v>31</v>
      </c>
      <c r="IS4" s="4">
        <f t="shared" ref="IS4" si="250">IR4-IR6+IR7</f>
        <v>31</v>
      </c>
      <c r="IT4" s="4">
        <f t="shared" ref="IT4" si="251">IS4-IS6+IS7</f>
        <v>31</v>
      </c>
      <c r="IU4" s="4">
        <f t="shared" ref="IU4" si="252">IT4-IT6+IT7</f>
        <v>31</v>
      </c>
      <c r="IV4" s="4">
        <f t="shared" ref="IV4" si="253">IU4-IU6+IU7</f>
        <v>27</v>
      </c>
      <c r="IW4" s="4">
        <f t="shared" ref="IW4" si="254">IV4-IV6+IV7</f>
        <v>25</v>
      </c>
      <c r="IX4" s="4">
        <f t="shared" ref="IX4" si="255">IW4-IW6+IW7</f>
        <v>25</v>
      </c>
      <c r="IY4" s="4">
        <f t="shared" ref="IY4" si="256">IX4-IX6+IX7</f>
        <v>23</v>
      </c>
      <c r="IZ4" s="4">
        <f t="shared" ref="IZ4" si="257">IY4-IY6+IY7</f>
        <v>23</v>
      </c>
      <c r="JA4" s="4">
        <f t="shared" ref="JA4" si="258">IZ4-IZ6+IZ7</f>
        <v>23</v>
      </c>
      <c r="JB4" s="4">
        <f t="shared" ref="JB4" si="259">JA4-JA6+JA7</f>
        <v>23</v>
      </c>
      <c r="JC4" s="4">
        <f t="shared" ref="JC4" si="260">JB4-JB6+JB7</f>
        <v>15</v>
      </c>
      <c r="JD4" s="4">
        <f t="shared" ref="JD4" si="261">JC4-JC6+JC7</f>
        <v>33</v>
      </c>
      <c r="JE4" s="4">
        <f t="shared" ref="JE4" si="262">JD4-JD6+JD7</f>
        <v>33</v>
      </c>
      <c r="JF4" s="4">
        <f t="shared" ref="JF4" si="263">JE4-JE6+JE7</f>
        <v>33</v>
      </c>
      <c r="JG4" s="4">
        <f t="shared" ref="JG4" si="264">JF4-JF6+JF7</f>
        <v>31</v>
      </c>
      <c r="JH4" s="4">
        <f t="shared" ref="JH4" si="265">JG4-JG6+JG7</f>
        <v>31</v>
      </c>
      <c r="JI4" s="4">
        <f t="shared" ref="JI4" si="266">JH4-JH6+JH7</f>
        <v>31</v>
      </c>
      <c r="JJ4" s="4">
        <f t="shared" ref="JJ4" si="267">JI4-JI6+JI7</f>
        <v>27</v>
      </c>
      <c r="JK4" s="4">
        <f t="shared" ref="JK4" si="268">JJ4-JJ6+JJ7</f>
        <v>26</v>
      </c>
      <c r="JL4" s="4">
        <f t="shared" ref="JL4" si="269">JK4-JK6+JK7</f>
        <v>26</v>
      </c>
      <c r="JM4" s="4">
        <f t="shared" ref="JM4" si="270">JL4-JL6+JL7</f>
        <v>26</v>
      </c>
      <c r="JN4" s="4">
        <f t="shared" ref="JN4" si="271">JM4-JM6+JM7</f>
        <v>26</v>
      </c>
      <c r="JO4" s="4">
        <f t="shared" ref="JO4" si="272">JN4-JN6+JN7</f>
        <v>26</v>
      </c>
      <c r="JP4" s="4">
        <f t="shared" ref="JP4" si="273">JO4-JO6+JO7</f>
        <v>26</v>
      </c>
      <c r="JQ4" s="4">
        <f t="shared" ref="JQ4" si="274">JP4-JP6+JP7</f>
        <v>26</v>
      </c>
      <c r="JR4" s="4">
        <f t="shared" ref="JR4" si="275">JQ4-JQ6+JQ7</f>
        <v>26</v>
      </c>
      <c r="JS4" s="4">
        <f t="shared" ref="JS4" si="276">JR4-JR6+JR7</f>
        <v>26</v>
      </c>
      <c r="JT4" s="4">
        <f t="shared" ref="JT4" si="277">JS4-JS6+JS7</f>
        <v>26</v>
      </c>
      <c r="JU4" s="4">
        <f t="shared" ref="JU4" si="278">JT4-JT6+JT7</f>
        <v>26</v>
      </c>
      <c r="JV4" s="4">
        <f t="shared" ref="JV4" si="279">JU4-JU6+JU7</f>
        <v>26</v>
      </c>
      <c r="JW4" s="4">
        <f t="shared" ref="JW4" si="280">JV4-JV6+JV7</f>
        <v>26</v>
      </c>
      <c r="JX4" s="4">
        <f t="shared" ref="JX4" si="281">JW4-JW6+JW7</f>
        <v>26</v>
      </c>
      <c r="JY4" s="4">
        <f t="shared" ref="JY4" si="282">JX4-JX6+JX7</f>
        <v>26</v>
      </c>
      <c r="JZ4" s="4">
        <f t="shared" ref="JZ4" si="283">JY4-JY6+JY7</f>
        <v>26</v>
      </c>
      <c r="KA4" s="4">
        <f t="shared" ref="KA4" si="284">JZ4-JZ6+JZ7</f>
        <v>24</v>
      </c>
      <c r="KB4" s="4">
        <f t="shared" ref="KB4" si="285">KA4-KA6+KA7</f>
        <v>24</v>
      </c>
      <c r="KC4" s="4">
        <f t="shared" ref="KC4" si="286">KB4-KB6+KB7</f>
        <v>24</v>
      </c>
      <c r="KD4" s="4">
        <f t="shared" ref="KD4" si="287">KC4-KC6+KC7</f>
        <v>24</v>
      </c>
      <c r="KE4" s="4">
        <f t="shared" ref="KE4" si="288">KD4-KD6+KD7</f>
        <v>24</v>
      </c>
      <c r="KF4" s="4">
        <f t="shared" ref="KF4" si="289">KE4-KE6+KE7</f>
        <v>24</v>
      </c>
      <c r="KG4" s="4">
        <f t="shared" ref="KG4" si="290">KF4-KF6+KF7</f>
        <v>24</v>
      </c>
      <c r="KH4" s="4">
        <f t="shared" ref="KH4" si="291">KG4-KG6+KG7</f>
        <v>20</v>
      </c>
      <c r="KI4" s="4">
        <f t="shared" ref="KI4" si="292">KH4-KH6+KH7</f>
        <v>20</v>
      </c>
      <c r="KJ4" s="4">
        <f t="shared" ref="KJ4" si="293">KI4-KI6+KI7</f>
        <v>20</v>
      </c>
      <c r="KK4" s="4">
        <f t="shared" ref="KK4" si="294">KJ4-KJ6+KJ7</f>
        <v>20</v>
      </c>
      <c r="KL4" s="4">
        <f t="shared" ref="KL4" si="295">KK4-KK6+KK7</f>
        <v>20</v>
      </c>
      <c r="KM4" s="4">
        <f t="shared" ref="KM4" si="296">KL4-KL6+KL7</f>
        <v>18</v>
      </c>
      <c r="KN4" s="4">
        <f t="shared" ref="KN4" si="297">KM4-KM6+KM7</f>
        <v>18</v>
      </c>
      <c r="KO4" s="4">
        <f t="shared" ref="KO4" si="298">KN4-KN6+KN7</f>
        <v>18</v>
      </c>
      <c r="KP4" s="4">
        <f t="shared" ref="KP4" si="299">KO4-KO6+KO7</f>
        <v>18</v>
      </c>
      <c r="KQ4" s="4">
        <f t="shared" ref="KQ4" si="300">KP4-KP6+KP7</f>
        <v>18</v>
      </c>
      <c r="KR4" s="4">
        <f t="shared" ref="KR4" si="301">KQ4-KQ6+KQ7</f>
        <v>18</v>
      </c>
      <c r="KS4" s="4">
        <f t="shared" ref="KS4" si="302">KR4-KR6+KR7</f>
        <v>18</v>
      </c>
      <c r="KT4" s="4">
        <f t="shared" ref="KT4" si="303">KS4-KS6+KS7</f>
        <v>16</v>
      </c>
      <c r="KU4" s="4">
        <f t="shared" ref="KU4" si="304">KT4-KT6+KT7</f>
        <v>16</v>
      </c>
      <c r="KV4" s="4">
        <f t="shared" ref="KV4" si="305">KU4-KU6+KU7</f>
        <v>16</v>
      </c>
      <c r="KW4" s="4">
        <f t="shared" ref="KW4" si="306">KV4-KV6+KV7</f>
        <v>12</v>
      </c>
      <c r="KX4" s="4">
        <f t="shared" ref="KX4" si="307">KW4-KW6+KW7</f>
        <v>17</v>
      </c>
      <c r="KY4" s="4">
        <f t="shared" ref="KY4" si="308">KX4-KX6+KX7</f>
        <v>17</v>
      </c>
      <c r="KZ4" s="4">
        <f t="shared" ref="KZ4" si="309">KY4-KY6+KY7</f>
        <v>13</v>
      </c>
      <c r="LA4" s="4">
        <f t="shared" ref="LA4" si="310">KZ4-KZ6+KZ7</f>
        <v>17</v>
      </c>
      <c r="LB4" s="4">
        <f t="shared" ref="LB4" si="311">LA4-LA6+LA7</f>
        <v>17</v>
      </c>
      <c r="LC4" s="4">
        <f t="shared" ref="LC4" si="312">LB4-LB6+LB7</f>
        <v>17</v>
      </c>
      <c r="LD4" s="4">
        <f t="shared" ref="LD4" si="313">LC4-LC6+LC7</f>
        <v>17</v>
      </c>
      <c r="LE4" s="4">
        <f t="shared" ref="LE4" si="314">LD4-LD6+LD7</f>
        <v>17</v>
      </c>
      <c r="LF4" s="4">
        <f t="shared" ref="LF4" si="315">LE4-LE6+LE7</f>
        <v>17</v>
      </c>
      <c r="LG4" s="4">
        <f t="shared" ref="LG4" si="316">LF4-LF6+LF7</f>
        <v>17</v>
      </c>
      <c r="LH4" s="4">
        <f t="shared" ref="LH4" si="317">LG4-LG6+LG7</f>
        <v>15</v>
      </c>
      <c r="LI4" s="4">
        <f t="shared" ref="LI4" si="318">LH4-LH6+LH7</f>
        <v>15</v>
      </c>
      <c r="LJ4" s="4">
        <f t="shared" ref="LJ4" si="319">LI4-LI6+LI7</f>
        <v>15</v>
      </c>
      <c r="LK4" s="4">
        <f t="shared" ref="LK4" si="320">LJ4-LJ6+LJ7</f>
        <v>15</v>
      </c>
      <c r="LL4" s="4">
        <f t="shared" ref="LL4" si="321">LK4-LK6+LK7</f>
        <v>15</v>
      </c>
      <c r="LM4" s="4">
        <f t="shared" ref="LM4" si="322">LL4-LL6+LL7</f>
        <v>15</v>
      </c>
      <c r="LN4" s="4">
        <f t="shared" ref="LN4" si="323">LM4-LM6+LM7</f>
        <v>13</v>
      </c>
      <c r="LO4" s="4">
        <f t="shared" ref="LO4" si="324">LN4-LN6+LN7</f>
        <v>13</v>
      </c>
      <c r="LP4" s="4">
        <f t="shared" ref="LP4" si="325">LO4-LO6+LO7</f>
        <v>13</v>
      </c>
      <c r="LQ4" s="4">
        <f t="shared" ref="LQ4" si="326">LP4-LP6+LP7</f>
        <v>13</v>
      </c>
      <c r="LR4" s="4">
        <f t="shared" ref="LR4" si="327">LQ4-LQ6+LQ7</f>
        <v>13</v>
      </c>
      <c r="LS4" s="4">
        <f t="shared" ref="LS4" si="328">LR4-LR6+LR7</f>
        <v>11</v>
      </c>
      <c r="LT4" s="4">
        <f t="shared" ref="LT4" si="329">LS4-LS6+LS7</f>
        <v>11</v>
      </c>
      <c r="LU4" s="4">
        <f t="shared" ref="LU4" si="330">LT4-LT6+LT7</f>
        <v>11</v>
      </c>
      <c r="LV4" s="4">
        <f t="shared" ref="LV4" si="331">LU4-LU6+LU7</f>
        <v>11</v>
      </c>
      <c r="LW4" s="4">
        <f t="shared" ref="LW4" si="332">LV4-LV6+LV7</f>
        <v>11</v>
      </c>
      <c r="LX4" s="4">
        <f t="shared" ref="LX4" si="333">LW4-LW6+LW7</f>
        <v>11</v>
      </c>
      <c r="LY4" s="4">
        <f t="shared" ref="LY4" si="334">LX4-LX6+LX7</f>
        <v>11</v>
      </c>
      <c r="LZ4" s="4">
        <f t="shared" ref="LZ4" si="335">LY4-LY6+LY7</f>
        <v>11</v>
      </c>
      <c r="MA4" s="4">
        <f t="shared" ref="MA4" si="336">LZ4-LZ6+LZ7</f>
        <v>11</v>
      </c>
      <c r="MB4" s="4">
        <f t="shared" ref="MB4" si="337">MA4-MA6+MA7</f>
        <v>3</v>
      </c>
      <c r="MC4" s="4">
        <f t="shared" ref="MC4" si="338">MB4-MB6+MB7</f>
        <v>31</v>
      </c>
      <c r="MD4" s="4">
        <f t="shared" ref="MD4" si="339">MC4-MC6+MC7</f>
        <v>31</v>
      </c>
      <c r="ME4" s="4">
        <f t="shared" ref="ME4" si="340">MD4-MD6+MD7</f>
        <v>29</v>
      </c>
      <c r="MF4" s="4">
        <f t="shared" ref="MF4" si="341">ME4-ME6+ME7</f>
        <v>29</v>
      </c>
      <c r="MG4" s="4">
        <f t="shared" ref="MG4" si="342">MF4-MF6+MF7</f>
        <v>29</v>
      </c>
      <c r="MH4" s="4">
        <f t="shared" ref="MH4" si="343">MG4-MG6+MG7</f>
        <v>29</v>
      </c>
      <c r="MI4" s="4">
        <f t="shared" ref="MI4" si="344">MH4-MH6+MH7</f>
        <v>27</v>
      </c>
      <c r="MJ4" s="4">
        <f t="shared" ref="MJ4" si="345">MI4-MI6+MI7</f>
        <v>27</v>
      </c>
      <c r="MK4" s="4">
        <f t="shared" ref="MK4" si="346">MJ4-MJ6+MJ7</f>
        <v>27</v>
      </c>
      <c r="ML4" s="4">
        <f t="shared" ref="ML4" si="347">MK4-MK6+MK7</f>
        <v>25</v>
      </c>
      <c r="MM4" s="4">
        <f t="shared" ref="MM4" si="348">ML4-ML6+ML7</f>
        <v>25</v>
      </c>
      <c r="MN4" s="4">
        <f t="shared" ref="MN4" si="349">MM4-MM6+MM7</f>
        <v>25</v>
      </c>
      <c r="MO4" s="4">
        <f t="shared" ref="MO4" si="350">MN4-MN6+MN7</f>
        <v>25</v>
      </c>
      <c r="MP4" s="4">
        <f t="shared" ref="MP4" si="351">MO4-MO6+MO7</f>
        <v>21</v>
      </c>
      <c r="MQ4" s="4">
        <f t="shared" ref="MQ4" si="352">MP4-MP6+MP7</f>
        <v>21</v>
      </c>
      <c r="MR4" s="4">
        <f t="shared" ref="MR4" si="353">MQ4-MQ6+MQ7</f>
        <v>21</v>
      </c>
      <c r="MS4" s="4">
        <f t="shared" ref="MS4" si="354">MR4-MR6+MR7</f>
        <v>21</v>
      </c>
      <c r="MT4" s="4">
        <f t="shared" ref="MT4" si="355">MS4-MS6+MS7</f>
        <v>21</v>
      </c>
      <c r="MU4" s="4">
        <f t="shared" ref="MU4" si="356">MT4-MT6+MT7</f>
        <v>21</v>
      </c>
      <c r="MV4" s="4">
        <f t="shared" ref="MV4" si="357">MU4-MU6+MU7</f>
        <v>21</v>
      </c>
      <c r="MW4" s="4">
        <f t="shared" ref="MW4" si="358">MV4-MV6+MV7</f>
        <v>19</v>
      </c>
      <c r="MX4" s="4">
        <f t="shared" ref="MX4" si="359">MW4-MW6+MW7</f>
        <v>19</v>
      </c>
      <c r="MY4" s="4">
        <f t="shared" ref="MY4" si="360">MX4-MX6+MX7</f>
        <v>13</v>
      </c>
      <c r="MZ4" s="4">
        <f t="shared" ref="MZ4" si="361">MY4-MY6+MY7</f>
        <v>25</v>
      </c>
      <c r="NA4" s="4">
        <f t="shared" ref="NA4" si="362">MZ4-MZ6+MZ7</f>
        <v>23</v>
      </c>
      <c r="NB4" s="4">
        <f t="shared" ref="NB4" si="363">NA4-NA6+NA7</f>
        <v>23</v>
      </c>
      <c r="NC4" s="4">
        <f t="shared" ref="NC4" si="364">NB4-NB6+NB7</f>
        <v>23</v>
      </c>
      <c r="ND4" s="4">
        <f t="shared" ref="ND4" si="365">NC4-NC6+NC7</f>
        <v>21</v>
      </c>
      <c r="NE4" s="4">
        <f t="shared" ref="NE4" si="366">ND4-ND6+ND7</f>
        <v>21</v>
      </c>
      <c r="NF4" s="4">
        <f t="shared" ref="NF4" si="367">NE4-NE6+NE7</f>
        <v>19</v>
      </c>
      <c r="NG4" s="4">
        <f t="shared" ref="NG4" si="368">NF4-NF6+NF7</f>
        <v>19</v>
      </c>
      <c r="NH4" s="4">
        <f t="shared" ref="NH4" si="369">NG4-NG6+NG7</f>
        <v>19</v>
      </c>
      <c r="NJ4" s="4">
        <f>AVERAGE(B4:NH4)</f>
        <v>23.752021563342318</v>
      </c>
      <c r="NK4" s="4">
        <f>MAX(B4:NC4)</f>
        <v>49</v>
      </c>
    </row>
    <row r="5" spans="1:377" x14ac:dyDescent="0.3">
      <c r="A5" s="4" t="s">
        <v>69</v>
      </c>
      <c r="B5" s="4">
        <f t="shared" ref="B5:C5" si="370">B4-B7</f>
        <v>0</v>
      </c>
      <c r="C5" s="4">
        <f t="shared" si="370"/>
        <v>0</v>
      </c>
      <c r="D5" s="4">
        <f t="shared" ref="D5" si="371">D4-D7</f>
        <v>0</v>
      </c>
      <c r="E5" s="4">
        <f t="shared" ref="E5" si="372">E4-E7</f>
        <v>0</v>
      </c>
      <c r="F5" s="4">
        <f t="shared" ref="F5" si="373">F4-F7</f>
        <v>0</v>
      </c>
      <c r="G5" s="4">
        <f t="shared" ref="G5" si="374">G4-G7</f>
        <v>0</v>
      </c>
      <c r="H5" s="4">
        <f t="shared" ref="H5" si="375">H4-H7</f>
        <v>0</v>
      </c>
      <c r="I5" s="4">
        <f t="shared" ref="I5" si="376">I4-I7</f>
        <v>0</v>
      </c>
      <c r="J5" s="4">
        <f t="shared" ref="J5" si="377">J4-J7</f>
        <v>0</v>
      </c>
      <c r="K5" s="4">
        <f t="shared" ref="K5" si="378">K4-K7</f>
        <v>0</v>
      </c>
      <c r="L5" s="4">
        <f t="shared" ref="L5" si="379">L4-L7</f>
        <v>0</v>
      </c>
      <c r="M5" s="4">
        <f t="shared" ref="M5" si="380">M4-M7</f>
        <v>0</v>
      </c>
      <c r="N5" s="4">
        <f t="shared" ref="N5" si="381">N4-N7</f>
        <v>0</v>
      </c>
      <c r="O5" s="4">
        <f t="shared" ref="O5" si="382">O4-O7</f>
        <v>0</v>
      </c>
      <c r="P5" s="4">
        <f t="shared" ref="P5" si="383">P4-P7</f>
        <v>0</v>
      </c>
      <c r="Q5" s="4">
        <f t="shared" ref="Q5" si="384">Q4-Q7</f>
        <v>0</v>
      </c>
      <c r="R5" s="4">
        <f t="shared" ref="R5" si="385">R4-R7</f>
        <v>0</v>
      </c>
      <c r="S5" s="4">
        <f t="shared" ref="S5" si="386">S4-S7</f>
        <v>0</v>
      </c>
      <c r="T5" s="4">
        <f t="shared" ref="T5" si="387">T4-T7</f>
        <v>0</v>
      </c>
      <c r="U5" s="4">
        <f t="shared" ref="U5" si="388">U4-U7</f>
        <v>0</v>
      </c>
      <c r="V5" s="4">
        <f t="shared" ref="V5" si="389">V4-V7</f>
        <v>0</v>
      </c>
      <c r="W5" s="4">
        <f t="shared" ref="W5" si="390">W4-W7</f>
        <v>0</v>
      </c>
      <c r="X5" s="4">
        <f t="shared" ref="X5" si="391">X4-X7</f>
        <v>0</v>
      </c>
      <c r="Y5" s="4">
        <f t="shared" ref="Y5" si="392">Y4-Y7</f>
        <v>0</v>
      </c>
      <c r="Z5" s="4">
        <f t="shared" ref="Z5" si="393">Z4-Z7</f>
        <v>0</v>
      </c>
      <c r="AA5" s="4">
        <f t="shared" ref="AA5" si="394">AA4-AA7</f>
        <v>-37</v>
      </c>
      <c r="AB5" s="4">
        <f t="shared" ref="AB5" si="395">AB4-AB7</f>
        <v>25</v>
      </c>
      <c r="AC5" s="4">
        <f t="shared" ref="AC5" si="396">AC4-AC7</f>
        <v>25</v>
      </c>
      <c r="AD5" s="4">
        <f t="shared" ref="AD5" si="397">AD4-AD7</f>
        <v>23</v>
      </c>
      <c r="AE5" s="4">
        <f t="shared" ref="AE5" si="398">AE4-AE7</f>
        <v>23</v>
      </c>
      <c r="AF5" s="4">
        <f t="shared" ref="AF5" si="399">AF4-AF7</f>
        <v>-9</v>
      </c>
      <c r="AG5" s="4">
        <f t="shared" ref="AG5" si="400">AG4-AG7</f>
        <v>37</v>
      </c>
      <c r="AH5" s="4">
        <f t="shared" ref="AH5" si="401">AH4-AH7</f>
        <v>37</v>
      </c>
      <c r="AI5" s="4">
        <f t="shared" ref="AI5" si="402">AI4-AI7</f>
        <v>37</v>
      </c>
      <c r="AJ5" s="4">
        <f t="shared" ref="AJ5" si="403">AJ4-AJ7</f>
        <v>37</v>
      </c>
      <c r="AK5" s="4">
        <f t="shared" ref="AK5" si="404">AK4-AK7</f>
        <v>37</v>
      </c>
      <c r="AL5" s="4">
        <f t="shared" ref="AL5" si="405">AL4-AL7</f>
        <v>37</v>
      </c>
      <c r="AM5" s="4">
        <f t="shared" ref="AM5" si="406">AM4-AM7</f>
        <v>33</v>
      </c>
      <c r="AN5" s="4">
        <f t="shared" ref="AN5" si="407">AN4-AN7</f>
        <v>33</v>
      </c>
      <c r="AO5" s="4">
        <f t="shared" ref="AO5" si="408">AO4-AO7</f>
        <v>31</v>
      </c>
      <c r="AP5" s="4">
        <f t="shared" ref="AP5" si="409">AP4-AP7</f>
        <v>31</v>
      </c>
      <c r="AQ5" s="4">
        <f t="shared" ref="AQ5" si="410">AQ4-AQ7</f>
        <v>31</v>
      </c>
      <c r="AR5" s="4">
        <f t="shared" ref="AR5" si="411">AR4-AR7</f>
        <v>31</v>
      </c>
      <c r="AS5" s="4">
        <f t="shared" ref="AS5" si="412">AS4-AS7</f>
        <v>31</v>
      </c>
      <c r="AT5" s="4">
        <f t="shared" ref="AT5" si="413">AT4-AT7</f>
        <v>13</v>
      </c>
      <c r="AU5" s="4">
        <f t="shared" ref="AU5" si="414">AU4-AU7</f>
        <v>21</v>
      </c>
      <c r="AV5" s="4">
        <f t="shared" ref="AV5" si="415">AV4-AV7</f>
        <v>9</v>
      </c>
      <c r="AW5" s="4">
        <f t="shared" ref="AW5" si="416">AW4-AW7</f>
        <v>27</v>
      </c>
      <c r="AX5" s="4">
        <f t="shared" ref="AX5" si="417">AX4-AX7</f>
        <v>27</v>
      </c>
      <c r="AY5" s="4">
        <f t="shared" ref="AY5" si="418">AY4-AY7</f>
        <v>27</v>
      </c>
      <c r="AZ5" s="4">
        <f t="shared" ref="AZ5" si="419">AZ4-AZ7</f>
        <v>27</v>
      </c>
      <c r="BA5" s="4">
        <f t="shared" ref="BA5" si="420">BA4-BA7</f>
        <v>25</v>
      </c>
      <c r="BB5" s="4">
        <f t="shared" ref="BB5" si="421">BB4-BB7</f>
        <v>25</v>
      </c>
      <c r="BC5" s="4">
        <f t="shared" ref="BC5" si="422">BC4-BC7</f>
        <v>25</v>
      </c>
      <c r="BD5" s="4">
        <f t="shared" ref="BD5" si="423">BD4-BD7</f>
        <v>25</v>
      </c>
      <c r="BE5" s="4">
        <f t="shared" ref="BE5" si="424">BE4-BE7</f>
        <v>25</v>
      </c>
      <c r="BF5" s="4">
        <f t="shared" ref="BF5" si="425">BF4-BF7</f>
        <v>25</v>
      </c>
      <c r="BG5" s="4">
        <f t="shared" ref="BG5" si="426">BG4-BG7</f>
        <v>25</v>
      </c>
      <c r="BH5" s="4">
        <f t="shared" ref="BH5" si="427">BH4-BH7</f>
        <v>13</v>
      </c>
      <c r="BI5" s="4">
        <f t="shared" ref="BI5" si="428">BI4-BI7</f>
        <v>25</v>
      </c>
      <c r="BJ5" s="4">
        <f t="shared" ref="BJ5" si="429">BJ4-BJ7</f>
        <v>25</v>
      </c>
      <c r="BK5" s="4">
        <f t="shared" ref="BK5" si="430">BK4-BK7</f>
        <v>25</v>
      </c>
      <c r="BL5" s="4">
        <f t="shared" ref="BL5" si="431">BL4-BL7</f>
        <v>23</v>
      </c>
      <c r="BM5" s="4">
        <f t="shared" ref="BM5" si="432">BM4-BM7</f>
        <v>23</v>
      </c>
      <c r="BN5" s="4">
        <f t="shared" ref="BN5" si="433">BN4-BN7</f>
        <v>23</v>
      </c>
      <c r="BO5" s="4">
        <f t="shared" ref="BO5" si="434">BO4-BO7</f>
        <v>23</v>
      </c>
      <c r="BP5" s="4">
        <f t="shared" ref="BP5" si="435">BP4-BP7</f>
        <v>23</v>
      </c>
      <c r="BQ5" s="4">
        <f t="shared" ref="BQ5" si="436">BQ4-BQ7</f>
        <v>23</v>
      </c>
      <c r="BR5" s="4">
        <f t="shared" ref="BR5" si="437">BR4-BR7</f>
        <v>21</v>
      </c>
      <c r="BS5" s="4">
        <f t="shared" ref="BS5" si="438">BS4-BS7</f>
        <v>21</v>
      </c>
      <c r="BT5" s="4">
        <f t="shared" ref="BT5" si="439">BT4-BT7</f>
        <v>21</v>
      </c>
      <c r="BU5" s="4">
        <f t="shared" ref="BU5" si="440">BU4-BU7</f>
        <v>21</v>
      </c>
      <c r="BV5" s="4">
        <f t="shared" ref="BV5" si="441">BV4-BV7</f>
        <v>21</v>
      </c>
      <c r="BW5" s="4">
        <f t="shared" ref="BW5" si="442">BW4-BW7</f>
        <v>21</v>
      </c>
      <c r="BX5" s="4">
        <f t="shared" ref="BX5" si="443">BX4-BX7</f>
        <v>21</v>
      </c>
      <c r="BY5" s="4">
        <f t="shared" ref="BY5" si="444">BY4-BY7</f>
        <v>21</v>
      </c>
      <c r="BZ5" s="4">
        <f t="shared" ref="BZ5" si="445">BZ4-BZ7</f>
        <v>21</v>
      </c>
      <c r="CA5" s="4">
        <f t="shared" ref="CA5" si="446">CA4-CA7</f>
        <v>21</v>
      </c>
      <c r="CB5" s="4">
        <f t="shared" ref="CB5" si="447">CB4-CB7</f>
        <v>21</v>
      </c>
      <c r="CC5" s="4">
        <f t="shared" ref="CC5" si="448">CC4-CC7</f>
        <v>5</v>
      </c>
      <c r="CD5" s="4">
        <f t="shared" ref="CD5" si="449">CD4-CD7</f>
        <v>25</v>
      </c>
      <c r="CE5" s="4">
        <f t="shared" ref="CE5" si="450">CE4-CE7</f>
        <v>25</v>
      </c>
      <c r="CF5" s="4">
        <f t="shared" ref="CF5" si="451">CF4-CF7</f>
        <v>25</v>
      </c>
      <c r="CG5" s="4">
        <f t="shared" ref="CG5" si="452">CG4-CG7</f>
        <v>25</v>
      </c>
      <c r="CH5" s="4">
        <f t="shared" ref="CH5" si="453">CH4-CH7</f>
        <v>25</v>
      </c>
      <c r="CI5" s="4">
        <f t="shared" ref="CI5" si="454">CI4-CI7</f>
        <v>25</v>
      </c>
      <c r="CJ5" s="4">
        <f t="shared" ref="CJ5" si="455">CJ4-CJ7</f>
        <v>21</v>
      </c>
      <c r="CK5" s="4">
        <f t="shared" ref="CK5" si="456">CK4-CK7</f>
        <v>21</v>
      </c>
      <c r="CL5" s="4">
        <f t="shared" ref="CL5" si="457">CL4-CL7</f>
        <v>21</v>
      </c>
      <c r="CM5" s="4">
        <f t="shared" ref="CM5" si="458">CM4-CM7</f>
        <v>21</v>
      </c>
      <c r="CN5" s="4">
        <f t="shared" ref="CN5" si="459">CN4-CN7</f>
        <v>21</v>
      </c>
      <c r="CO5" s="4">
        <f t="shared" ref="CO5" si="460">CO4-CO7</f>
        <v>21</v>
      </c>
      <c r="CP5" s="4">
        <f t="shared" ref="CP5" si="461">CP4-CP7</f>
        <v>21</v>
      </c>
      <c r="CQ5" s="4">
        <f t="shared" ref="CQ5" si="462">CQ4-CQ7</f>
        <v>-19</v>
      </c>
      <c r="CR5" s="4">
        <f t="shared" ref="CR5" si="463">CR4-CR7</f>
        <v>41</v>
      </c>
      <c r="CS5" s="4">
        <f t="shared" ref="CS5" si="464">CS4-CS7</f>
        <v>41</v>
      </c>
      <c r="CT5" s="4">
        <f t="shared" ref="CT5" si="465">CT4-CT7</f>
        <v>39</v>
      </c>
      <c r="CU5" s="4">
        <f t="shared" ref="CU5" si="466">CU4-CU7</f>
        <v>39</v>
      </c>
      <c r="CV5" s="4">
        <f t="shared" ref="CV5" si="467">CV4-CV7</f>
        <v>39</v>
      </c>
      <c r="CW5" s="4">
        <f t="shared" ref="CW5" si="468">CW4-CW7</f>
        <v>39</v>
      </c>
      <c r="CX5" s="4">
        <f t="shared" ref="CX5" si="469">CX4-CX7</f>
        <v>35</v>
      </c>
      <c r="CY5" s="4">
        <f t="shared" ref="CY5" si="470">CY4-CY7</f>
        <v>35</v>
      </c>
      <c r="CZ5" s="4">
        <f t="shared" ref="CZ5" si="471">CZ4-CZ7</f>
        <v>35</v>
      </c>
      <c r="DA5" s="4">
        <f t="shared" ref="DA5" si="472">DA4-DA7</f>
        <v>29</v>
      </c>
      <c r="DB5" s="4">
        <f t="shared" ref="DB5" si="473">DB4-DB7</f>
        <v>29</v>
      </c>
      <c r="DC5" s="4">
        <f t="shared" ref="DC5" si="474">DC4-DC7</f>
        <v>29</v>
      </c>
      <c r="DD5" s="4">
        <f t="shared" ref="DD5" si="475">DD4-DD7</f>
        <v>29</v>
      </c>
      <c r="DE5" s="4">
        <f t="shared" ref="DE5" si="476">DE4-DE7</f>
        <v>-3</v>
      </c>
      <c r="DF5" s="4">
        <f t="shared" ref="DF5" si="477">DF4-DF7</f>
        <v>41</v>
      </c>
      <c r="DG5" s="4">
        <f t="shared" ref="DG5" si="478">DG4-DG7</f>
        <v>41</v>
      </c>
      <c r="DH5" s="4">
        <f t="shared" ref="DH5" si="479">DH4-DH7</f>
        <v>41</v>
      </c>
      <c r="DI5" s="4">
        <f t="shared" ref="DI5" si="480">DI4-DI7</f>
        <v>39</v>
      </c>
      <c r="DJ5" s="4">
        <f t="shared" ref="DJ5" si="481">DJ4-DJ7</f>
        <v>39</v>
      </c>
      <c r="DK5" s="4">
        <f t="shared" ref="DK5" si="482">DK4-DK7</f>
        <v>39</v>
      </c>
      <c r="DL5" s="4">
        <f t="shared" ref="DL5" si="483">DL4-DL7</f>
        <v>35</v>
      </c>
      <c r="DM5" s="4">
        <f t="shared" ref="DM5" si="484">DM4-DM7</f>
        <v>35</v>
      </c>
      <c r="DN5" s="4">
        <f t="shared" ref="DN5" si="485">DN4-DN7</f>
        <v>35</v>
      </c>
      <c r="DO5" s="4">
        <f t="shared" ref="DO5" si="486">DO4-DO7</f>
        <v>35</v>
      </c>
      <c r="DP5" s="4">
        <f t="shared" ref="DP5" si="487">DP4-DP7</f>
        <v>35</v>
      </c>
      <c r="DQ5" s="4">
        <f t="shared" ref="DQ5" si="488">DQ4-DQ7</f>
        <v>35</v>
      </c>
      <c r="DR5" s="4">
        <f t="shared" ref="DR5" si="489">DR4-DR7</f>
        <v>35</v>
      </c>
      <c r="DS5" s="4">
        <f t="shared" ref="DS5" si="490">DS4-DS7</f>
        <v>35</v>
      </c>
      <c r="DT5" s="4">
        <f t="shared" ref="DT5" si="491">DT4-DT7</f>
        <v>35</v>
      </c>
      <c r="DU5" s="4">
        <f t="shared" ref="DU5" si="492">DU4-DU7</f>
        <v>33</v>
      </c>
      <c r="DV5" s="4">
        <f t="shared" ref="DV5" si="493">DV4-DV7</f>
        <v>33</v>
      </c>
      <c r="DW5" s="4">
        <f t="shared" ref="DW5" si="494">DW4-DW7</f>
        <v>33</v>
      </c>
      <c r="DX5" s="4">
        <f t="shared" ref="DX5" si="495">DX4-DX7</f>
        <v>33</v>
      </c>
      <c r="DY5" s="4">
        <f t="shared" ref="DY5" si="496">DY4-DY7</f>
        <v>33</v>
      </c>
      <c r="DZ5" s="4">
        <f t="shared" ref="DZ5" si="497">DZ4-DZ7</f>
        <v>31</v>
      </c>
      <c r="EA5" s="4">
        <f t="shared" ref="EA5" si="498">EA4-EA7</f>
        <v>31</v>
      </c>
      <c r="EB5" s="4">
        <f t="shared" ref="EB5" si="499">EB4-EB7</f>
        <v>31</v>
      </c>
      <c r="EC5" s="4">
        <f t="shared" ref="EC5" si="500">EC4-EC7</f>
        <v>31</v>
      </c>
      <c r="ED5" s="4">
        <f t="shared" ref="ED5" si="501">ED4-ED7</f>
        <v>31</v>
      </c>
      <c r="EE5" s="4">
        <f t="shared" ref="EE5" si="502">EE4-EE7</f>
        <v>31</v>
      </c>
      <c r="EF5" s="4">
        <f t="shared" ref="EF5" si="503">EF4-EF7</f>
        <v>31</v>
      </c>
      <c r="EG5" s="4">
        <f t="shared" ref="EG5" si="504">EG4-EG7</f>
        <v>31</v>
      </c>
      <c r="EH5" s="4">
        <f t="shared" ref="EH5" si="505">EH4-EH7</f>
        <v>31</v>
      </c>
      <c r="EI5" s="4">
        <f t="shared" ref="EI5" si="506">EI4-EI7</f>
        <v>31</v>
      </c>
      <c r="EJ5" s="4">
        <f t="shared" ref="EJ5" si="507">EJ4-EJ7</f>
        <v>31</v>
      </c>
      <c r="EK5" s="4">
        <f t="shared" ref="EK5" si="508">EK4-EK7</f>
        <v>31</v>
      </c>
      <c r="EL5" s="4">
        <f t="shared" ref="EL5" si="509">EL4-EL7</f>
        <v>29</v>
      </c>
      <c r="EM5" s="4">
        <f t="shared" ref="EM5" si="510">EM4-EM7</f>
        <v>29</v>
      </c>
      <c r="EN5" s="4">
        <f t="shared" ref="EN5" si="511">EN4-EN7</f>
        <v>29</v>
      </c>
      <c r="EO5" s="4">
        <f t="shared" ref="EO5" si="512">EO4-EO7</f>
        <v>29</v>
      </c>
      <c r="EP5" s="4">
        <f t="shared" ref="EP5" si="513">EP4-EP7</f>
        <v>29</v>
      </c>
      <c r="EQ5" s="4">
        <f t="shared" ref="EQ5" si="514">EQ4-EQ7</f>
        <v>29</v>
      </c>
      <c r="ER5" s="4">
        <f t="shared" ref="ER5" si="515">ER4-ER7</f>
        <v>29</v>
      </c>
      <c r="ES5" s="4">
        <f t="shared" ref="ES5" si="516">ES4-ES7</f>
        <v>29</v>
      </c>
      <c r="ET5" s="4">
        <f t="shared" ref="ET5" si="517">ET4-ET7</f>
        <v>29</v>
      </c>
      <c r="EU5" s="4">
        <f t="shared" ref="EU5" si="518">EU4-EU7</f>
        <v>29</v>
      </c>
      <c r="EV5" s="4">
        <f t="shared" ref="EV5" si="519">EV4-EV7</f>
        <v>29</v>
      </c>
      <c r="EW5" s="4">
        <f t="shared" ref="EW5" si="520">EW4-EW7</f>
        <v>29</v>
      </c>
      <c r="EX5" s="4">
        <f t="shared" ref="EX5" si="521">EX4-EX7</f>
        <v>29</v>
      </c>
      <c r="EY5" s="4">
        <f t="shared" ref="EY5" si="522">EY4-EY7</f>
        <v>27</v>
      </c>
      <c r="EZ5" s="4">
        <f t="shared" ref="EZ5" si="523">EZ4-EZ7</f>
        <v>27</v>
      </c>
      <c r="FA5" s="4">
        <f t="shared" ref="FA5" si="524">FA4-FA7</f>
        <v>27</v>
      </c>
      <c r="FB5" s="4">
        <f t="shared" ref="FB5" si="525">FB4-FB7</f>
        <v>23</v>
      </c>
      <c r="FC5" s="4">
        <f t="shared" ref="FC5" si="526">FC4-FC7</f>
        <v>23</v>
      </c>
      <c r="FD5" s="4">
        <f t="shared" ref="FD5" si="527">FD4-FD7</f>
        <v>23</v>
      </c>
      <c r="FE5" s="4">
        <f t="shared" ref="FE5" si="528">FE4-FE7</f>
        <v>21</v>
      </c>
      <c r="FF5" s="4">
        <f t="shared" ref="FF5" si="529">FF4-FF7</f>
        <v>3</v>
      </c>
      <c r="FG5" s="4">
        <f t="shared" ref="FG5" si="530">FG4-FG7</f>
        <v>21</v>
      </c>
      <c r="FH5" s="4">
        <f t="shared" ref="FH5" si="531">FH4-FH7</f>
        <v>29</v>
      </c>
      <c r="FI5" s="4">
        <f t="shared" ref="FI5" si="532">FI4-FI7</f>
        <v>27</v>
      </c>
      <c r="FJ5" s="4">
        <f t="shared" ref="FJ5" si="533">FJ4-FJ7</f>
        <v>27</v>
      </c>
      <c r="FK5" s="4">
        <f t="shared" ref="FK5" si="534">FK4-FK7</f>
        <v>25</v>
      </c>
      <c r="FL5" s="4">
        <f t="shared" ref="FL5" si="535">FL4-FL7</f>
        <v>25</v>
      </c>
      <c r="FM5" s="4">
        <f t="shared" ref="FM5" si="536">FM4-FM7</f>
        <v>25</v>
      </c>
      <c r="FN5" s="4">
        <f t="shared" ref="FN5" si="537">FN4-FN7</f>
        <v>25</v>
      </c>
      <c r="FO5" s="4">
        <f t="shared" ref="FO5" si="538">FO4-FO7</f>
        <v>25</v>
      </c>
      <c r="FP5" s="4">
        <f t="shared" ref="FP5" si="539">FP4-FP7</f>
        <v>25</v>
      </c>
      <c r="FQ5" s="4">
        <f t="shared" ref="FQ5" si="540">FQ4-FQ7</f>
        <v>23</v>
      </c>
      <c r="FR5" s="4">
        <f t="shared" ref="FR5" si="541">FR4-FR7</f>
        <v>23</v>
      </c>
      <c r="FS5" s="4">
        <f t="shared" ref="FS5" si="542">FS4-FS7</f>
        <v>21</v>
      </c>
      <c r="FT5" s="4">
        <f t="shared" ref="FT5" si="543">FT4-FT7</f>
        <v>21</v>
      </c>
      <c r="FU5" s="4">
        <f t="shared" ref="FU5" si="544">FU4-FU7</f>
        <v>21</v>
      </c>
      <c r="FV5" s="4">
        <f t="shared" ref="FV5" si="545">FV4-FV7</f>
        <v>21</v>
      </c>
      <c r="FW5" s="4">
        <f t="shared" ref="FW5" si="546">FW4-FW7</f>
        <v>-7</v>
      </c>
      <c r="FX5" s="4">
        <f t="shared" ref="FX5" si="547">FX4-FX7</f>
        <v>33</v>
      </c>
      <c r="FY5" s="4">
        <f t="shared" ref="FY5" si="548">FY4-FY7</f>
        <v>33</v>
      </c>
      <c r="FZ5" s="4">
        <f t="shared" ref="FZ5" si="549">FZ4-FZ7</f>
        <v>33</v>
      </c>
      <c r="GA5" s="4">
        <f t="shared" ref="GA5" si="550">GA4-GA7</f>
        <v>29</v>
      </c>
      <c r="GB5" s="4">
        <f t="shared" ref="GB5" si="551">GB4-GB7</f>
        <v>29</v>
      </c>
      <c r="GC5" s="4">
        <f t="shared" ref="GC5" si="552">GC4-GC7</f>
        <v>29</v>
      </c>
      <c r="GD5" s="4">
        <f t="shared" ref="GD5" si="553">GD4-GD7</f>
        <v>27</v>
      </c>
      <c r="GE5" s="4">
        <f t="shared" ref="GE5" si="554">GE4-GE7</f>
        <v>27</v>
      </c>
      <c r="GF5" s="4">
        <f t="shared" ref="GF5" si="555">GF4-GF7</f>
        <v>27</v>
      </c>
      <c r="GG5" s="4">
        <f t="shared" ref="GG5" si="556">GG4-GG7</f>
        <v>27</v>
      </c>
      <c r="GH5" s="4">
        <f t="shared" ref="GH5" si="557">GH4-GH7</f>
        <v>27</v>
      </c>
      <c r="GI5" s="4">
        <f t="shared" ref="GI5" si="558">GI4-GI7</f>
        <v>27</v>
      </c>
      <c r="GJ5" s="4">
        <f t="shared" ref="GJ5" si="559">GJ4-GJ7</f>
        <v>27</v>
      </c>
      <c r="GK5" s="4">
        <f t="shared" ref="GK5" si="560">GK4-GK7</f>
        <v>27</v>
      </c>
      <c r="GL5" s="4">
        <f t="shared" ref="GL5" si="561">GL4-GL7</f>
        <v>27</v>
      </c>
      <c r="GM5" s="4">
        <f t="shared" ref="GM5" si="562">GM4-GM7</f>
        <v>25</v>
      </c>
      <c r="GN5" s="4">
        <f t="shared" ref="GN5" si="563">GN4-GN7</f>
        <v>25</v>
      </c>
      <c r="GO5" s="4">
        <f t="shared" ref="GO5" si="564">GO4-GO7</f>
        <v>25</v>
      </c>
      <c r="GP5" s="4">
        <f t="shared" ref="GP5" si="565">GP4-GP7</f>
        <v>21</v>
      </c>
      <c r="GQ5" s="4">
        <f t="shared" ref="GQ5" si="566">GQ4-GQ7</f>
        <v>21</v>
      </c>
      <c r="GR5" s="4">
        <f t="shared" ref="GR5" si="567">GR4-GR7</f>
        <v>19</v>
      </c>
      <c r="GS5" s="4">
        <f t="shared" ref="GS5" si="568">GS4-GS7</f>
        <v>19</v>
      </c>
      <c r="GT5" s="4">
        <f t="shared" ref="GT5" si="569">GT4-GT7</f>
        <v>19</v>
      </c>
      <c r="GU5" s="4">
        <f t="shared" ref="GU5" si="570">GU4-GU7</f>
        <v>19</v>
      </c>
      <c r="GV5" s="4">
        <f t="shared" ref="GV5" si="571">GV4-GV7</f>
        <v>19</v>
      </c>
      <c r="GW5" s="4">
        <f t="shared" ref="GW5" si="572">GW4-GW7</f>
        <v>19</v>
      </c>
      <c r="GX5" s="4">
        <f t="shared" ref="GX5" si="573">GX4-GX7</f>
        <v>19</v>
      </c>
      <c r="GY5" s="4">
        <f t="shared" ref="GY5" si="574">GY4-GY7</f>
        <v>19</v>
      </c>
      <c r="GZ5" s="4">
        <f t="shared" ref="GZ5" si="575">GZ4-GZ7</f>
        <v>19</v>
      </c>
      <c r="HA5" s="4">
        <f t="shared" ref="HA5" si="576">HA4-HA7</f>
        <v>19</v>
      </c>
      <c r="HB5" s="4">
        <f t="shared" ref="HB5" si="577">HB4-HB7</f>
        <v>19</v>
      </c>
      <c r="HC5" s="4">
        <f t="shared" ref="HC5" si="578">HC4-HC7</f>
        <v>19</v>
      </c>
      <c r="HD5" s="4">
        <f t="shared" ref="HD5" si="579">HD4-HD7</f>
        <v>19</v>
      </c>
      <c r="HE5" s="4">
        <f t="shared" ref="HE5" si="580">HE4-HE7</f>
        <v>19</v>
      </c>
      <c r="HF5" s="4">
        <f t="shared" ref="HF5" si="581">HF4-HF7</f>
        <v>19</v>
      </c>
      <c r="HG5" s="4">
        <f t="shared" ref="HG5" si="582">HG4-HG7</f>
        <v>19</v>
      </c>
      <c r="HH5" s="4">
        <f t="shared" ref="HH5" si="583">HH4-HH7</f>
        <v>19</v>
      </c>
      <c r="HI5" s="4">
        <f t="shared" ref="HI5" si="584">HI4-HI7</f>
        <v>19</v>
      </c>
      <c r="HJ5" s="4">
        <f t="shared" ref="HJ5" si="585">HJ4-HJ7</f>
        <v>19</v>
      </c>
      <c r="HK5" s="4">
        <f t="shared" ref="HK5" si="586">HK4-HK7</f>
        <v>19</v>
      </c>
      <c r="HL5" s="4">
        <f t="shared" ref="HL5" si="587">HL4-HL7</f>
        <v>19</v>
      </c>
      <c r="HM5" s="4">
        <f t="shared" ref="HM5" si="588">HM4-HM7</f>
        <v>17</v>
      </c>
      <c r="HN5" s="4">
        <f t="shared" ref="HN5" si="589">HN4-HN7</f>
        <v>17</v>
      </c>
      <c r="HO5" s="4">
        <f t="shared" ref="HO5" si="590">HO4-HO7</f>
        <v>17</v>
      </c>
      <c r="HP5" s="4">
        <f t="shared" ref="HP5" si="591">HP4-HP7</f>
        <v>17</v>
      </c>
      <c r="HQ5" s="4">
        <f t="shared" ref="HQ5" si="592">HQ4-HQ7</f>
        <v>17</v>
      </c>
      <c r="HR5" s="4">
        <f t="shared" ref="HR5" si="593">HR4-HR7</f>
        <v>17</v>
      </c>
      <c r="HS5" s="4">
        <f t="shared" ref="HS5" si="594">HS4-HS7</f>
        <v>17</v>
      </c>
      <c r="HT5" s="4">
        <f t="shared" ref="HT5" si="595">HT4-HT7</f>
        <v>-39</v>
      </c>
      <c r="HU5" s="4">
        <f t="shared" ref="HU5" si="596">HU4-HU7</f>
        <v>49</v>
      </c>
      <c r="HV5" s="4">
        <f t="shared" ref="HV5" si="597">HV4-HV7</f>
        <v>49</v>
      </c>
      <c r="HW5" s="4">
        <f t="shared" ref="HW5" si="598">HW4-HW7</f>
        <v>45</v>
      </c>
      <c r="HX5" s="4">
        <f t="shared" ref="HX5" si="599">HX4-HX7</f>
        <v>45</v>
      </c>
      <c r="HY5" s="4">
        <f t="shared" ref="HY5" si="600">HY4-HY7</f>
        <v>45</v>
      </c>
      <c r="HZ5" s="4">
        <f t="shared" ref="HZ5" si="601">HZ4-HZ7</f>
        <v>45</v>
      </c>
      <c r="IA5" s="4">
        <f t="shared" ref="IA5" si="602">IA4-IA7</f>
        <v>45</v>
      </c>
      <c r="IB5" s="4">
        <f t="shared" ref="IB5" si="603">IB4-IB7</f>
        <v>45</v>
      </c>
      <c r="IC5" s="4">
        <f t="shared" ref="IC5" si="604">IC4-IC7</f>
        <v>45</v>
      </c>
      <c r="ID5" s="4">
        <f t="shared" ref="ID5" si="605">ID4-ID7</f>
        <v>45</v>
      </c>
      <c r="IE5" s="4">
        <f t="shared" ref="IE5" si="606">IE4-IE7</f>
        <v>45</v>
      </c>
      <c r="IF5" s="4">
        <f t="shared" ref="IF5" si="607">IF4-IF7</f>
        <v>43</v>
      </c>
      <c r="IG5" s="4">
        <f t="shared" ref="IG5" si="608">IG4-IG7</f>
        <v>43</v>
      </c>
      <c r="IH5" s="4">
        <f t="shared" ref="IH5" si="609">IH4-IH7</f>
        <v>41</v>
      </c>
      <c r="II5" s="4">
        <f t="shared" ref="II5" si="610">II4-II7</f>
        <v>41</v>
      </c>
      <c r="IJ5" s="4">
        <f t="shared" ref="IJ5" si="611">IJ4-IJ7</f>
        <v>41</v>
      </c>
      <c r="IK5" s="4">
        <f t="shared" ref="IK5" si="612">IK4-IK7</f>
        <v>37</v>
      </c>
      <c r="IL5" s="4">
        <f t="shared" ref="IL5" si="613">IL4-IL7</f>
        <v>37</v>
      </c>
      <c r="IM5" s="4">
        <f t="shared" ref="IM5" si="614">IM4-IM7</f>
        <v>37</v>
      </c>
      <c r="IN5" s="4">
        <f t="shared" ref="IN5" si="615">IN4-IN7</f>
        <v>37</v>
      </c>
      <c r="IO5" s="4">
        <f t="shared" ref="IO5" si="616">IO4-IO7</f>
        <v>33</v>
      </c>
      <c r="IP5" s="4">
        <f t="shared" ref="IP5" si="617">IP4-IP7</f>
        <v>33</v>
      </c>
      <c r="IQ5" s="4">
        <f t="shared" ref="IQ5" si="618">IQ4-IQ7</f>
        <v>33</v>
      </c>
      <c r="IR5" s="4">
        <f t="shared" ref="IR5" si="619">IR4-IR7</f>
        <v>31</v>
      </c>
      <c r="IS5" s="4">
        <f t="shared" ref="IS5" si="620">IS4-IS7</f>
        <v>31</v>
      </c>
      <c r="IT5" s="4">
        <f t="shared" ref="IT5" si="621">IT4-IT7</f>
        <v>31</v>
      </c>
      <c r="IU5" s="4">
        <f t="shared" ref="IU5" si="622">IU4-IU7</f>
        <v>31</v>
      </c>
      <c r="IV5" s="4">
        <f t="shared" ref="IV5" si="623">IV4-IV7</f>
        <v>27</v>
      </c>
      <c r="IW5" s="4">
        <f t="shared" ref="IW5" si="624">IW4-IW7</f>
        <v>25</v>
      </c>
      <c r="IX5" s="4">
        <f t="shared" ref="IX5" si="625">IX4-IX7</f>
        <v>25</v>
      </c>
      <c r="IY5" s="4">
        <f t="shared" ref="IY5" si="626">IY4-IY7</f>
        <v>23</v>
      </c>
      <c r="IZ5" s="4">
        <f t="shared" ref="IZ5" si="627">IZ4-IZ7</f>
        <v>23</v>
      </c>
      <c r="JA5" s="4">
        <f t="shared" ref="JA5" si="628">JA4-JA7</f>
        <v>23</v>
      </c>
      <c r="JB5" s="4">
        <f t="shared" ref="JB5" si="629">JB4-JB7</f>
        <v>23</v>
      </c>
      <c r="JC5" s="4">
        <f t="shared" ref="JC5" si="630">JC4-JC7</f>
        <v>-3</v>
      </c>
      <c r="JD5" s="4">
        <f t="shared" ref="JD5" si="631">JD4-JD7</f>
        <v>33</v>
      </c>
      <c r="JE5" s="4">
        <f t="shared" ref="JE5" si="632">JE4-JE7</f>
        <v>33</v>
      </c>
      <c r="JF5" s="4">
        <f t="shared" ref="JF5" si="633">JF4-JF7</f>
        <v>33</v>
      </c>
      <c r="JG5" s="4">
        <f t="shared" ref="JG5" si="634">JG4-JG7</f>
        <v>31</v>
      </c>
      <c r="JH5" s="4">
        <f t="shared" ref="JH5" si="635">JH4-JH7</f>
        <v>31</v>
      </c>
      <c r="JI5" s="4">
        <f t="shared" ref="JI5" si="636">JI4-JI7</f>
        <v>31</v>
      </c>
      <c r="JJ5" s="4">
        <f t="shared" ref="JJ5" si="637">JJ4-JJ7</f>
        <v>27</v>
      </c>
      <c r="JK5" s="4">
        <f t="shared" ref="JK5" si="638">JK4-JK7</f>
        <v>26</v>
      </c>
      <c r="JL5" s="4">
        <f t="shared" ref="JL5" si="639">JL4-JL7</f>
        <v>26</v>
      </c>
      <c r="JM5" s="4">
        <f t="shared" ref="JM5" si="640">JM4-JM7</f>
        <v>26</v>
      </c>
      <c r="JN5" s="4">
        <f t="shared" ref="JN5" si="641">JN4-JN7</f>
        <v>26</v>
      </c>
      <c r="JO5" s="4">
        <f t="shared" ref="JO5" si="642">JO4-JO7</f>
        <v>26</v>
      </c>
      <c r="JP5" s="4">
        <f t="shared" ref="JP5" si="643">JP4-JP7</f>
        <v>26</v>
      </c>
      <c r="JQ5" s="4">
        <f t="shared" ref="JQ5" si="644">JQ4-JQ7</f>
        <v>26</v>
      </c>
      <c r="JR5" s="4">
        <f t="shared" ref="JR5" si="645">JR4-JR7</f>
        <v>26</v>
      </c>
      <c r="JS5" s="4">
        <f t="shared" ref="JS5" si="646">JS4-JS7</f>
        <v>26</v>
      </c>
      <c r="JT5" s="4">
        <f t="shared" ref="JT5" si="647">JT4-JT7</f>
        <v>26</v>
      </c>
      <c r="JU5" s="4">
        <f t="shared" ref="JU5" si="648">JU4-JU7</f>
        <v>26</v>
      </c>
      <c r="JV5" s="4">
        <f t="shared" ref="JV5" si="649">JV4-JV7</f>
        <v>26</v>
      </c>
      <c r="JW5" s="4">
        <f t="shared" ref="JW5" si="650">JW4-JW7</f>
        <v>26</v>
      </c>
      <c r="JX5" s="4">
        <f t="shared" ref="JX5" si="651">JX4-JX7</f>
        <v>26</v>
      </c>
      <c r="JY5" s="4">
        <f t="shared" ref="JY5" si="652">JY4-JY7</f>
        <v>26</v>
      </c>
      <c r="JZ5" s="4">
        <f t="shared" ref="JZ5" si="653">JZ4-JZ7</f>
        <v>26</v>
      </c>
      <c r="KA5" s="4">
        <f t="shared" ref="KA5" si="654">KA4-KA7</f>
        <v>24</v>
      </c>
      <c r="KB5" s="4">
        <f t="shared" ref="KB5" si="655">KB4-KB7</f>
        <v>24</v>
      </c>
      <c r="KC5" s="4">
        <f t="shared" ref="KC5" si="656">KC4-KC7</f>
        <v>24</v>
      </c>
      <c r="KD5" s="4">
        <f t="shared" ref="KD5" si="657">KD4-KD7</f>
        <v>24</v>
      </c>
      <c r="KE5" s="4">
        <f t="shared" ref="KE5" si="658">KE4-KE7</f>
        <v>24</v>
      </c>
      <c r="KF5" s="4">
        <f t="shared" ref="KF5" si="659">KF4-KF7</f>
        <v>24</v>
      </c>
      <c r="KG5" s="4">
        <f t="shared" ref="KG5" si="660">KG4-KG7</f>
        <v>24</v>
      </c>
      <c r="KH5" s="4">
        <f t="shared" ref="KH5" si="661">KH4-KH7</f>
        <v>20</v>
      </c>
      <c r="KI5" s="4">
        <f t="shared" ref="KI5" si="662">KI4-KI7</f>
        <v>20</v>
      </c>
      <c r="KJ5" s="4">
        <f t="shared" ref="KJ5" si="663">KJ4-KJ7</f>
        <v>20</v>
      </c>
      <c r="KK5" s="4">
        <f t="shared" ref="KK5" si="664">KK4-KK7</f>
        <v>20</v>
      </c>
      <c r="KL5" s="4">
        <f t="shared" ref="KL5" si="665">KL4-KL7</f>
        <v>20</v>
      </c>
      <c r="KM5" s="4">
        <f t="shared" ref="KM5" si="666">KM4-KM7</f>
        <v>18</v>
      </c>
      <c r="KN5" s="4">
        <f t="shared" ref="KN5" si="667">KN4-KN7</f>
        <v>18</v>
      </c>
      <c r="KO5" s="4">
        <f t="shared" ref="KO5" si="668">KO4-KO7</f>
        <v>18</v>
      </c>
      <c r="KP5" s="4">
        <f t="shared" ref="KP5" si="669">KP4-KP7</f>
        <v>18</v>
      </c>
      <c r="KQ5" s="4">
        <f t="shared" ref="KQ5" si="670">KQ4-KQ7</f>
        <v>18</v>
      </c>
      <c r="KR5" s="4">
        <f t="shared" ref="KR5" si="671">KR4-KR7</f>
        <v>18</v>
      </c>
      <c r="KS5" s="4">
        <f t="shared" ref="KS5" si="672">KS4-KS7</f>
        <v>18</v>
      </c>
      <c r="KT5" s="4">
        <f t="shared" ref="KT5" si="673">KT4-KT7</f>
        <v>16</v>
      </c>
      <c r="KU5" s="4">
        <f t="shared" ref="KU5" si="674">KU4-KU7</f>
        <v>16</v>
      </c>
      <c r="KV5" s="4">
        <f t="shared" ref="KV5" si="675">KV4-KV7</f>
        <v>16</v>
      </c>
      <c r="KW5" s="4">
        <f t="shared" ref="KW5" si="676">KW4-KW7</f>
        <v>7</v>
      </c>
      <c r="KX5" s="4">
        <f t="shared" ref="KX5" si="677">KX4-KX7</f>
        <v>17</v>
      </c>
      <c r="KY5" s="4">
        <f t="shared" ref="KY5" si="678">KY4-KY7</f>
        <v>17</v>
      </c>
      <c r="KZ5" s="4">
        <f t="shared" ref="KZ5" si="679">KZ4-KZ7</f>
        <v>9</v>
      </c>
      <c r="LA5" s="4">
        <f t="shared" ref="LA5" si="680">LA4-LA7</f>
        <v>17</v>
      </c>
      <c r="LB5" s="4">
        <f t="shared" ref="LB5" si="681">LB4-LB7</f>
        <v>17</v>
      </c>
      <c r="LC5" s="4">
        <f t="shared" ref="LC5" si="682">LC4-LC7</f>
        <v>17</v>
      </c>
      <c r="LD5" s="4">
        <f t="shared" ref="LD5" si="683">LD4-LD7</f>
        <v>17</v>
      </c>
      <c r="LE5" s="4">
        <f t="shared" ref="LE5" si="684">LE4-LE7</f>
        <v>17</v>
      </c>
      <c r="LF5" s="4">
        <f t="shared" ref="LF5" si="685">LF4-LF7</f>
        <v>17</v>
      </c>
      <c r="LG5" s="4">
        <f t="shared" ref="LG5" si="686">LG4-LG7</f>
        <v>17</v>
      </c>
      <c r="LH5" s="4">
        <f t="shared" ref="LH5" si="687">LH4-LH7</f>
        <v>15</v>
      </c>
      <c r="LI5" s="4">
        <f t="shared" ref="LI5" si="688">LI4-LI7</f>
        <v>15</v>
      </c>
      <c r="LJ5" s="4">
        <f t="shared" ref="LJ5" si="689">LJ4-LJ7</f>
        <v>15</v>
      </c>
      <c r="LK5" s="4">
        <f t="shared" ref="LK5" si="690">LK4-LK7</f>
        <v>15</v>
      </c>
      <c r="LL5" s="4">
        <f t="shared" ref="LL5" si="691">LL4-LL7</f>
        <v>15</v>
      </c>
      <c r="LM5" s="4">
        <f t="shared" ref="LM5" si="692">LM4-LM7</f>
        <v>15</v>
      </c>
      <c r="LN5" s="4">
        <f t="shared" ref="LN5" si="693">LN4-LN7</f>
        <v>13</v>
      </c>
      <c r="LO5" s="4">
        <f t="shared" ref="LO5" si="694">LO4-LO7</f>
        <v>13</v>
      </c>
      <c r="LP5" s="4">
        <f t="shared" ref="LP5" si="695">LP4-LP7</f>
        <v>13</v>
      </c>
      <c r="LQ5" s="4">
        <f t="shared" ref="LQ5" si="696">LQ4-LQ7</f>
        <v>13</v>
      </c>
      <c r="LR5" s="4">
        <f t="shared" ref="LR5" si="697">LR4-LR7</f>
        <v>13</v>
      </c>
      <c r="LS5" s="4">
        <f t="shared" ref="LS5" si="698">LS4-LS7</f>
        <v>11</v>
      </c>
      <c r="LT5" s="4">
        <f t="shared" ref="LT5" si="699">LT4-LT7</f>
        <v>11</v>
      </c>
      <c r="LU5" s="4">
        <f t="shared" ref="LU5" si="700">LU4-LU7</f>
        <v>11</v>
      </c>
      <c r="LV5" s="4">
        <f t="shared" ref="LV5" si="701">LV4-LV7</f>
        <v>11</v>
      </c>
      <c r="LW5" s="4">
        <f t="shared" ref="LW5" si="702">LW4-LW7</f>
        <v>11</v>
      </c>
      <c r="LX5" s="4">
        <f t="shared" ref="LX5" si="703">LX4-LX7</f>
        <v>11</v>
      </c>
      <c r="LY5" s="4">
        <f t="shared" ref="LY5" si="704">LY4-LY7</f>
        <v>11</v>
      </c>
      <c r="LZ5" s="4">
        <f t="shared" ref="LZ5" si="705">LZ4-LZ7</f>
        <v>11</v>
      </c>
      <c r="MA5" s="4">
        <f t="shared" ref="MA5" si="706">MA4-MA7</f>
        <v>11</v>
      </c>
      <c r="MB5" s="4">
        <f t="shared" ref="MB5" si="707">MB4-MB7</f>
        <v>-27</v>
      </c>
      <c r="MC5" s="4">
        <f t="shared" ref="MC5" si="708">MC4-MC7</f>
        <v>31</v>
      </c>
      <c r="MD5" s="4">
        <f t="shared" ref="MD5" si="709">MD4-MD7</f>
        <v>31</v>
      </c>
      <c r="ME5" s="4">
        <f t="shared" ref="ME5" si="710">ME4-ME7</f>
        <v>29</v>
      </c>
      <c r="MF5" s="4">
        <f t="shared" ref="MF5" si="711">MF4-MF7</f>
        <v>29</v>
      </c>
      <c r="MG5" s="4">
        <f t="shared" ref="MG5" si="712">MG4-MG7</f>
        <v>29</v>
      </c>
      <c r="MH5" s="4">
        <f t="shared" ref="MH5" si="713">MH4-MH7</f>
        <v>29</v>
      </c>
      <c r="MI5" s="4">
        <f t="shared" ref="MI5" si="714">MI4-MI7</f>
        <v>27</v>
      </c>
      <c r="MJ5" s="4">
        <f t="shared" ref="MJ5" si="715">MJ4-MJ7</f>
        <v>27</v>
      </c>
      <c r="MK5" s="4">
        <f t="shared" ref="MK5" si="716">MK4-MK7</f>
        <v>27</v>
      </c>
      <c r="ML5" s="4">
        <f t="shared" ref="ML5" si="717">ML4-ML7</f>
        <v>25</v>
      </c>
      <c r="MM5" s="4">
        <f t="shared" ref="MM5" si="718">MM4-MM7</f>
        <v>25</v>
      </c>
      <c r="MN5" s="4">
        <f t="shared" ref="MN5" si="719">MN4-MN7</f>
        <v>25</v>
      </c>
      <c r="MO5" s="4">
        <f t="shared" ref="MO5" si="720">MO4-MO7</f>
        <v>25</v>
      </c>
      <c r="MP5" s="4">
        <f t="shared" ref="MP5" si="721">MP4-MP7</f>
        <v>21</v>
      </c>
      <c r="MQ5" s="4">
        <f t="shared" ref="MQ5" si="722">MQ4-MQ7</f>
        <v>21</v>
      </c>
      <c r="MR5" s="4">
        <f t="shared" ref="MR5" si="723">MR4-MR7</f>
        <v>21</v>
      </c>
      <c r="MS5" s="4">
        <f t="shared" ref="MS5" si="724">MS4-MS7</f>
        <v>21</v>
      </c>
      <c r="MT5" s="4">
        <f t="shared" ref="MT5" si="725">MT4-MT7</f>
        <v>21</v>
      </c>
      <c r="MU5" s="4">
        <f t="shared" ref="MU5" si="726">MU4-MU7</f>
        <v>21</v>
      </c>
      <c r="MV5" s="4">
        <f t="shared" ref="MV5" si="727">MV4-MV7</f>
        <v>21</v>
      </c>
      <c r="MW5" s="4">
        <f t="shared" ref="MW5" si="728">MW4-MW7</f>
        <v>19</v>
      </c>
      <c r="MX5" s="4">
        <f t="shared" ref="MX5" si="729">MX4-MX7</f>
        <v>19</v>
      </c>
      <c r="MY5" s="4">
        <f t="shared" ref="MY5" si="730">MY4-MY7</f>
        <v>1</v>
      </c>
      <c r="MZ5" s="4">
        <f t="shared" ref="MZ5" si="731">MZ4-MZ7</f>
        <v>25</v>
      </c>
      <c r="NA5" s="4">
        <f t="shared" ref="NA5" si="732">NA4-NA7</f>
        <v>23</v>
      </c>
      <c r="NB5" s="4">
        <f t="shared" ref="NB5" si="733">NB4-NB7</f>
        <v>23</v>
      </c>
      <c r="NC5" s="4">
        <f t="shared" ref="NC5" si="734">NC4-NC7</f>
        <v>23</v>
      </c>
      <c r="ND5" s="4">
        <f t="shared" ref="ND5" si="735">ND4-ND7</f>
        <v>21</v>
      </c>
      <c r="NE5" s="4">
        <f t="shared" ref="NE5" si="736">NE4-NE7</f>
        <v>21</v>
      </c>
      <c r="NF5" s="4">
        <f t="shared" ref="NF5" si="737">NF4-NF7</f>
        <v>19</v>
      </c>
      <c r="NG5" s="4">
        <f t="shared" ref="NG5" si="738">NG4-NG7</f>
        <v>19</v>
      </c>
      <c r="NH5" s="4">
        <f t="shared" ref="NH5" si="739">NH4-NH7</f>
        <v>19</v>
      </c>
      <c r="NJ5" s="4">
        <f>AVERAGE(B5:NH5)</f>
        <v>22.964959568733153</v>
      </c>
    </row>
    <row r="6" spans="1:377" x14ac:dyDescent="0.3">
      <c r="A6" s="4" t="s">
        <v>110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6</v>
      </c>
      <c r="AA6" s="4">
        <v>0</v>
      </c>
      <c r="AB6" s="4">
        <v>0</v>
      </c>
      <c r="AC6" s="4">
        <v>2</v>
      </c>
      <c r="AD6" s="4">
        <v>0</v>
      </c>
      <c r="AE6" s="4">
        <v>9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4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8</v>
      </c>
      <c r="AT6" s="4">
        <v>10</v>
      </c>
      <c r="AU6" s="4">
        <v>6</v>
      </c>
      <c r="AV6" s="4">
        <v>2</v>
      </c>
      <c r="AW6" s="4">
        <v>0</v>
      </c>
      <c r="AX6" s="4">
        <v>0</v>
      </c>
      <c r="AY6" s="4">
        <v>0</v>
      </c>
      <c r="AZ6" s="4">
        <v>2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6</v>
      </c>
      <c r="BH6" s="4">
        <v>0</v>
      </c>
      <c r="BI6" s="4">
        <v>0</v>
      </c>
      <c r="BJ6" s="4">
        <v>0</v>
      </c>
      <c r="BK6" s="4">
        <v>2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2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6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4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10</v>
      </c>
      <c r="CQ6" s="4">
        <v>0</v>
      </c>
      <c r="CR6" s="4">
        <v>0</v>
      </c>
      <c r="CS6" s="4">
        <v>2</v>
      </c>
      <c r="CT6" s="4">
        <v>0</v>
      </c>
      <c r="CU6" s="4">
        <v>0</v>
      </c>
      <c r="CV6" s="4">
        <v>0</v>
      </c>
      <c r="CW6" s="4">
        <v>4</v>
      </c>
      <c r="CX6" s="4">
        <v>0</v>
      </c>
      <c r="CY6" s="4">
        <v>0</v>
      </c>
      <c r="CZ6" s="4">
        <v>6</v>
      </c>
      <c r="DA6" s="4">
        <v>0</v>
      </c>
      <c r="DB6" s="4">
        <v>0</v>
      </c>
      <c r="DC6" s="4">
        <v>0</v>
      </c>
      <c r="DD6" s="4">
        <v>10</v>
      </c>
      <c r="DE6" s="4">
        <v>0</v>
      </c>
      <c r="DF6" s="4">
        <v>0</v>
      </c>
      <c r="DG6" s="4">
        <v>0</v>
      </c>
      <c r="DH6" s="4">
        <v>2</v>
      </c>
      <c r="DI6" s="4">
        <v>0</v>
      </c>
      <c r="DJ6" s="4">
        <v>0</v>
      </c>
      <c r="DK6" s="4">
        <v>4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2</v>
      </c>
      <c r="DU6" s="4">
        <v>0</v>
      </c>
      <c r="DV6" s="4">
        <v>0</v>
      </c>
      <c r="DW6" s="4">
        <v>0</v>
      </c>
      <c r="DX6" s="4">
        <v>0</v>
      </c>
      <c r="DY6" s="4">
        <v>2</v>
      </c>
      <c r="DZ6" s="4">
        <v>0</v>
      </c>
      <c r="EA6" s="4">
        <v>0</v>
      </c>
      <c r="EB6" s="4">
        <v>0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0</v>
      </c>
      <c r="EI6" s="4">
        <v>0</v>
      </c>
      <c r="EJ6" s="4">
        <v>0</v>
      </c>
      <c r="EK6" s="4">
        <v>2</v>
      </c>
      <c r="EL6" s="4">
        <v>0</v>
      </c>
      <c r="EM6" s="4">
        <v>0</v>
      </c>
      <c r="EN6" s="4">
        <v>0</v>
      </c>
      <c r="EO6" s="4">
        <v>0</v>
      </c>
      <c r="EP6" s="4">
        <v>0</v>
      </c>
      <c r="EQ6" s="4">
        <v>0</v>
      </c>
      <c r="ER6" s="4">
        <v>0</v>
      </c>
      <c r="ES6" s="4">
        <v>0</v>
      </c>
      <c r="ET6" s="4">
        <v>0</v>
      </c>
      <c r="EU6" s="4">
        <v>0</v>
      </c>
      <c r="EV6" s="4">
        <v>0</v>
      </c>
      <c r="EW6" s="4">
        <v>0</v>
      </c>
      <c r="EX6" s="4">
        <v>2</v>
      </c>
      <c r="EY6" s="4">
        <v>0</v>
      </c>
      <c r="EZ6" s="4">
        <v>0</v>
      </c>
      <c r="FA6" s="4">
        <v>4</v>
      </c>
      <c r="FB6" s="4">
        <v>0</v>
      </c>
      <c r="FC6" s="4">
        <v>0</v>
      </c>
      <c r="FD6" s="4">
        <v>2</v>
      </c>
      <c r="FE6" s="4">
        <v>7</v>
      </c>
      <c r="FF6" s="4">
        <v>0</v>
      </c>
      <c r="FG6" s="4">
        <v>0</v>
      </c>
      <c r="FH6" s="4">
        <v>2</v>
      </c>
      <c r="FI6" s="4">
        <v>0</v>
      </c>
      <c r="FJ6" s="4">
        <v>2</v>
      </c>
      <c r="FK6" s="4">
        <v>0</v>
      </c>
      <c r="FL6" s="4">
        <v>0</v>
      </c>
      <c r="FM6" s="4">
        <v>0</v>
      </c>
      <c r="FN6" s="4">
        <v>0</v>
      </c>
      <c r="FO6" s="4">
        <v>0</v>
      </c>
      <c r="FP6" s="4">
        <v>2</v>
      </c>
      <c r="FQ6" s="4">
        <v>0</v>
      </c>
      <c r="FR6" s="4">
        <v>2</v>
      </c>
      <c r="FS6" s="4">
        <v>0</v>
      </c>
      <c r="FT6" s="4">
        <v>0</v>
      </c>
      <c r="FU6" s="4">
        <v>0</v>
      </c>
      <c r="FV6" s="4">
        <v>8</v>
      </c>
      <c r="FW6" s="4">
        <v>0</v>
      </c>
      <c r="FX6" s="4">
        <v>0</v>
      </c>
      <c r="FY6" s="4">
        <v>0</v>
      </c>
      <c r="FZ6" s="4">
        <v>4</v>
      </c>
      <c r="GA6" s="4">
        <v>0</v>
      </c>
      <c r="GB6" s="4">
        <v>0</v>
      </c>
      <c r="GC6" s="4">
        <v>2</v>
      </c>
      <c r="GD6" s="4">
        <v>0</v>
      </c>
      <c r="GE6" s="4">
        <v>0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2</v>
      </c>
      <c r="GM6" s="4">
        <v>0</v>
      </c>
      <c r="GN6" s="4">
        <v>0</v>
      </c>
      <c r="GO6" s="4">
        <v>4</v>
      </c>
      <c r="GP6" s="4">
        <v>0</v>
      </c>
      <c r="GQ6" s="4">
        <v>2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0</v>
      </c>
      <c r="HH6" s="4">
        <v>0</v>
      </c>
      <c r="HI6" s="4">
        <v>0</v>
      </c>
      <c r="HJ6" s="4">
        <v>0</v>
      </c>
      <c r="HK6" s="4">
        <v>0</v>
      </c>
      <c r="HL6" s="4">
        <v>2</v>
      </c>
      <c r="HM6" s="4">
        <v>0</v>
      </c>
      <c r="HN6" s="4">
        <v>0</v>
      </c>
      <c r="HO6" s="4">
        <v>0</v>
      </c>
      <c r="HP6" s="4">
        <v>0</v>
      </c>
      <c r="HQ6" s="4">
        <v>0</v>
      </c>
      <c r="HR6" s="4">
        <v>0</v>
      </c>
      <c r="HS6" s="4">
        <v>12</v>
      </c>
      <c r="HT6" s="4">
        <v>0</v>
      </c>
      <c r="HU6" s="4">
        <v>0</v>
      </c>
      <c r="HV6" s="4">
        <v>4</v>
      </c>
      <c r="HW6" s="4">
        <v>0</v>
      </c>
      <c r="HX6" s="4">
        <v>0</v>
      </c>
      <c r="HY6" s="4">
        <v>0</v>
      </c>
      <c r="HZ6" s="4">
        <v>0</v>
      </c>
      <c r="IA6" s="4">
        <v>0</v>
      </c>
      <c r="IB6" s="4">
        <v>0</v>
      </c>
      <c r="IC6" s="4">
        <v>0</v>
      </c>
      <c r="ID6" s="4">
        <v>0</v>
      </c>
      <c r="IE6" s="4">
        <v>2</v>
      </c>
      <c r="IF6" s="4">
        <v>0</v>
      </c>
      <c r="IG6" s="4">
        <v>2</v>
      </c>
      <c r="IH6" s="4">
        <v>0</v>
      </c>
      <c r="II6" s="4">
        <v>0</v>
      </c>
      <c r="IJ6" s="4">
        <v>4</v>
      </c>
      <c r="IK6" s="4">
        <v>0</v>
      </c>
      <c r="IL6" s="4">
        <v>0</v>
      </c>
      <c r="IM6" s="4">
        <v>0</v>
      </c>
      <c r="IN6" s="4">
        <v>4</v>
      </c>
      <c r="IO6" s="4">
        <v>0</v>
      </c>
      <c r="IP6" s="4">
        <v>0</v>
      </c>
      <c r="IQ6" s="4">
        <v>2</v>
      </c>
      <c r="IR6" s="4">
        <v>0</v>
      </c>
      <c r="IS6" s="4">
        <v>0</v>
      </c>
      <c r="IT6" s="4">
        <v>0</v>
      </c>
      <c r="IU6" s="4">
        <v>4</v>
      </c>
      <c r="IV6" s="4">
        <v>2</v>
      </c>
      <c r="IW6" s="4">
        <v>0</v>
      </c>
      <c r="IX6" s="4">
        <v>2</v>
      </c>
      <c r="IY6" s="4">
        <v>0</v>
      </c>
      <c r="IZ6" s="4">
        <v>0</v>
      </c>
      <c r="JA6" s="4">
        <v>0</v>
      </c>
      <c r="JB6" s="4">
        <v>8</v>
      </c>
      <c r="JC6" s="4">
        <v>0</v>
      </c>
      <c r="JD6" s="4">
        <v>0</v>
      </c>
      <c r="JE6" s="4">
        <v>0</v>
      </c>
      <c r="JF6" s="4">
        <v>2</v>
      </c>
      <c r="JG6" s="4">
        <v>0</v>
      </c>
      <c r="JH6" s="4">
        <v>0</v>
      </c>
      <c r="JI6" s="4">
        <v>4</v>
      </c>
      <c r="JJ6" s="4">
        <v>1</v>
      </c>
      <c r="JK6" s="4">
        <v>0</v>
      </c>
      <c r="JL6" s="4">
        <v>0</v>
      </c>
      <c r="JM6" s="4">
        <v>0</v>
      </c>
      <c r="JN6" s="4">
        <v>0</v>
      </c>
      <c r="JO6" s="4">
        <v>0</v>
      </c>
      <c r="JP6" s="4">
        <v>0</v>
      </c>
      <c r="JQ6" s="4">
        <v>0</v>
      </c>
      <c r="JR6" s="4">
        <v>0</v>
      </c>
      <c r="JS6" s="4">
        <v>0</v>
      </c>
      <c r="JT6" s="4">
        <v>0</v>
      </c>
      <c r="JU6" s="4">
        <v>0</v>
      </c>
      <c r="JV6" s="4">
        <v>0</v>
      </c>
      <c r="JW6" s="4">
        <v>0</v>
      </c>
      <c r="JX6" s="4">
        <v>0</v>
      </c>
      <c r="JY6" s="4">
        <v>0</v>
      </c>
      <c r="JZ6" s="4">
        <v>2</v>
      </c>
      <c r="KA6" s="4">
        <v>0</v>
      </c>
      <c r="KB6" s="4">
        <v>0</v>
      </c>
      <c r="KC6" s="4">
        <v>0</v>
      </c>
      <c r="KD6" s="4">
        <v>0</v>
      </c>
      <c r="KE6" s="4">
        <v>0</v>
      </c>
      <c r="KF6" s="4">
        <v>0</v>
      </c>
      <c r="KG6" s="4">
        <v>4</v>
      </c>
      <c r="KH6" s="4">
        <v>0</v>
      </c>
      <c r="KI6" s="4">
        <v>0</v>
      </c>
      <c r="KJ6" s="4">
        <v>0</v>
      </c>
      <c r="KK6" s="4">
        <v>0</v>
      </c>
      <c r="KL6" s="4">
        <v>2</v>
      </c>
      <c r="KM6" s="4">
        <v>0</v>
      </c>
      <c r="KN6" s="4">
        <v>0</v>
      </c>
      <c r="KO6" s="4">
        <v>0</v>
      </c>
      <c r="KP6" s="4">
        <v>0</v>
      </c>
      <c r="KQ6" s="4">
        <v>0</v>
      </c>
      <c r="KR6" s="4">
        <v>0</v>
      </c>
      <c r="KS6" s="4">
        <v>2</v>
      </c>
      <c r="KT6" s="4">
        <v>0</v>
      </c>
      <c r="KU6" s="4">
        <v>0</v>
      </c>
      <c r="KV6" s="4">
        <v>4</v>
      </c>
      <c r="KW6" s="4">
        <v>0</v>
      </c>
      <c r="KX6" s="4">
        <v>0</v>
      </c>
      <c r="KY6" s="4">
        <v>4</v>
      </c>
      <c r="KZ6" s="4">
        <v>0</v>
      </c>
      <c r="LA6" s="4">
        <v>0</v>
      </c>
      <c r="LB6" s="4">
        <v>0</v>
      </c>
      <c r="LC6" s="4">
        <v>0</v>
      </c>
      <c r="LD6" s="4">
        <v>0</v>
      </c>
      <c r="LE6" s="4">
        <v>0</v>
      </c>
      <c r="LF6" s="4">
        <v>0</v>
      </c>
      <c r="LG6" s="4">
        <v>2</v>
      </c>
      <c r="LH6" s="4">
        <v>0</v>
      </c>
      <c r="LI6" s="4">
        <v>0</v>
      </c>
      <c r="LJ6" s="4">
        <v>0</v>
      </c>
      <c r="LK6" s="4">
        <v>0</v>
      </c>
      <c r="LL6" s="4">
        <v>0</v>
      </c>
      <c r="LM6" s="4">
        <v>2</v>
      </c>
      <c r="LN6" s="4">
        <v>0</v>
      </c>
      <c r="LO6" s="4">
        <v>0</v>
      </c>
      <c r="LP6" s="4">
        <v>0</v>
      </c>
      <c r="LQ6" s="4">
        <v>0</v>
      </c>
      <c r="LR6" s="4">
        <v>2</v>
      </c>
      <c r="LS6" s="4">
        <v>0</v>
      </c>
      <c r="LT6" s="4">
        <v>0</v>
      </c>
      <c r="LU6" s="4">
        <v>0</v>
      </c>
      <c r="LV6" s="4">
        <v>0</v>
      </c>
      <c r="LW6" s="4">
        <v>0</v>
      </c>
      <c r="LX6" s="4">
        <v>0</v>
      </c>
      <c r="LY6" s="4">
        <v>0</v>
      </c>
      <c r="LZ6" s="4">
        <v>0</v>
      </c>
      <c r="MA6" s="4">
        <v>8</v>
      </c>
      <c r="MB6" s="4">
        <v>2</v>
      </c>
      <c r="MC6" s="4">
        <v>0</v>
      </c>
      <c r="MD6" s="4">
        <v>2</v>
      </c>
      <c r="ME6" s="4">
        <v>0</v>
      </c>
      <c r="MF6" s="4">
        <v>0</v>
      </c>
      <c r="MG6" s="4">
        <v>0</v>
      </c>
      <c r="MH6" s="4">
        <v>2</v>
      </c>
      <c r="MI6" s="4">
        <v>0</v>
      </c>
      <c r="MJ6" s="4">
        <v>0</v>
      </c>
      <c r="MK6" s="4">
        <v>2</v>
      </c>
      <c r="ML6" s="4">
        <v>0</v>
      </c>
      <c r="MM6" s="4">
        <v>0</v>
      </c>
      <c r="MN6" s="4">
        <v>0</v>
      </c>
      <c r="MO6" s="4">
        <v>4</v>
      </c>
      <c r="MP6" s="4">
        <v>0</v>
      </c>
      <c r="MQ6" s="4">
        <v>0</v>
      </c>
      <c r="MR6" s="4">
        <v>0</v>
      </c>
      <c r="MS6" s="4">
        <v>0</v>
      </c>
      <c r="MT6" s="4">
        <v>0</v>
      </c>
      <c r="MU6" s="4">
        <v>0</v>
      </c>
      <c r="MV6" s="4">
        <v>2</v>
      </c>
      <c r="MW6" s="4">
        <v>0</v>
      </c>
      <c r="MX6" s="4">
        <v>6</v>
      </c>
      <c r="MY6" s="4">
        <v>0</v>
      </c>
      <c r="MZ6" s="4">
        <v>2</v>
      </c>
      <c r="NA6" s="4">
        <v>0</v>
      </c>
      <c r="NB6" s="4">
        <v>0</v>
      </c>
      <c r="NC6" s="4">
        <v>2</v>
      </c>
      <c r="ND6" s="4">
        <v>0</v>
      </c>
      <c r="NE6" s="4">
        <v>2</v>
      </c>
      <c r="NF6" s="4">
        <v>0</v>
      </c>
      <c r="NG6" s="4">
        <v>0</v>
      </c>
      <c r="NH6" s="4">
        <v>0</v>
      </c>
      <c r="NJ6" s="4">
        <f>SUM(B6:NH6)</f>
        <v>273</v>
      </c>
      <c r="NK6" s="4">
        <f>SUM(B6:NC6)</f>
        <v>271</v>
      </c>
    </row>
    <row r="7" spans="1:377" x14ac:dyDescent="0.3">
      <c r="A7" s="4" t="s">
        <v>333</v>
      </c>
      <c r="B7" s="4">
        <f t="shared" ref="B7:C7" si="740">IF(B11&gt;B4,B11-B4,0)</f>
        <v>0</v>
      </c>
      <c r="C7" s="4">
        <f t="shared" si="740"/>
        <v>0</v>
      </c>
      <c r="D7" s="4">
        <f t="shared" ref="D7:BO7" si="741">IF(D11&gt;D4,D11-D4,0)</f>
        <v>0</v>
      </c>
      <c r="E7" s="4">
        <f t="shared" si="741"/>
        <v>0</v>
      </c>
      <c r="F7" s="4">
        <f t="shared" si="741"/>
        <v>0</v>
      </c>
      <c r="G7" s="4">
        <f t="shared" si="741"/>
        <v>0</v>
      </c>
      <c r="H7" s="4">
        <f t="shared" si="741"/>
        <v>0</v>
      </c>
      <c r="I7" s="4">
        <f t="shared" si="741"/>
        <v>0</v>
      </c>
      <c r="J7" s="4">
        <f t="shared" si="741"/>
        <v>0</v>
      </c>
      <c r="K7" s="4">
        <f t="shared" si="741"/>
        <v>0</v>
      </c>
      <c r="L7" s="4">
        <f t="shared" si="741"/>
        <v>0</v>
      </c>
      <c r="M7" s="4">
        <f t="shared" si="741"/>
        <v>0</v>
      </c>
      <c r="N7" s="4">
        <f t="shared" si="741"/>
        <v>0</v>
      </c>
      <c r="O7" s="4">
        <f t="shared" si="741"/>
        <v>0</v>
      </c>
      <c r="P7" s="4">
        <f t="shared" si="741"/>
        <v>0</v>
      </c>
      <c r="Q7" s="4">
        <f t="shared" si="741"/>
        <v>0</v>
      </c>
      <c r="R7" s="4">
        <f t="shared" si="741"/>
        <v>0</v>
      </c>
      <c r="S7" s="4">
        <f t="shared" si="741"/>
        <v>0</v>
      </c>
      <c r="T7" s="4">
        <f t="shared" si="741"/>
        <v>0</v>
      </c>
      <c r="U7" s="4">
        <f t="shared" si="741"/>
        <v>0</v>
      </c>
      <c r="V7" s="4">
        <f t="shared" si="741"/>
        <v>0</v>
      </c>
      <c r="W7" s="4">
        <f t="shared" si="741"/>
        <v>0</v>
      </c>
      <c r="X7" s="4">
        <f t="shared" si="741"/>
        <v>0</v>
      </c>
      <c r="Y7" s="4">
        <f t="shared" si="741"/>
        <v>0</v>
      </c>
      <c r="Z7" s="4">
        <f t="shared" si="741"/>
        <v>0</v>
      </c>
      <c r="AA7" s="4">
        <f t="shared" si="741"/>
        <v>31</v>
      </c>
      <c r="AB7" s="4">
        <f t="shared" si="741"/>
        <v>0</v>
      </c>
      <c r="AC7" s="4">
        <f t="shared" si="741"/>
        <v>0</v>
      </c>
      <c r="AD7" s="4">
        <f t="shared" si="741"/>
        <v>0</v>
      </c>
      <c r="AE7" s="4">
        <f t="shared" si="741"/>
        <v>0</v>
      </c>
      <c r="AF7" s="4">
        <f t="shared" si="741"/>
        <v>23</v>
      </c>
      <c r="AG7" s="4">
        <f t="shared" si="741"/>
        <v>0</v>
      </c>
      <c r="AH7" s="4">
        <f t="shared" si="741"/>
        <v>0</v>
      </c>
      <c r="AI7" s="4">
        <f t="shared" si="741"/>
        <v>0</v>
      </c>
      <c r="AJ7" s="4">
        <f t="shared" si="741"/>
        <v>0</v>
      </c>
      <c r="AK7" s="4">
        <f t="shared" si="741"/>
        <v>0</v>
      </c>
      <c r="AL7" s="4">
        <f t="shared" si="741"/>
        <v>0</v>
      </c>
      <c r="AM7" s="4">
        <f t="shared" si="741"/>
        <v>0</v>
      </c>
      <c r="AN7" s="4">
        <f t="shared" si="741"/>
        <v>0</v>
      </c>
      <c r="AO7" s="4">
        <f t="shared" si="741"/>
        <v>0</v>
      </c>
      <c r="AP7" s="4">
        <f t="shared" si="741"/>
        <v>0</v>
      </c>
      <c r="AQ7" s="4">
        <f t="shared" si="741"/>
        <v>0</v>
      </c>
      <c r="AR7" s="4">
        <f t="shared" si="741"/>
        <v>0</v>
      </c>
      <c r="AS7" s="4">
        <f t="shared" si="741"/>
        <v>0</v>
      </c>
      <c r="AT7" s="4">
        <f t="shared" si="741"/>
        <v>10</v>
      </c>
      <c r="AU7" s="4">
        <f t="shared" si="741"/>
        <v>2</v>
      </c>
      <c r="AV7" s="4">
        <f t="shared" si="741"/>
        <v>10</v>
      </c>
      <c r="AW7" s="4">
        <f t="shared" si="741"/>
        <v>0</v>
      </c>
      <c r="AX7" s="4">
        <f t="shared" si="741"/>
        <v>0</v>
      </c>
      <c r="AY7" s="4">
        <f t="shared" si="741"/>
        <v>0</v>
      </c>
      <c r="AZ7" s="4">
        <f t="shared" si="741"/>
        <v>0</v>
      </c>
      <c r="BA7" s="4">
        <f t="shared" si="741"/>
        <v>0</v>
      </c>
      <c r="BB7" s="4">
        <f t="shared" si="741"/>
        <v>0</v>
      </c>
      <c r="BC7" s="4">
        <f t="shared" si="741"/>
        <v>0</v>
      </c>
      <c r="BD7" s="4">
        <f t="shared" si="741"/>
        <v>0</v>
      </c>
      <c r="BE7" s="4">
        <f t="shared" si="741"/>
        <v>0</v>
      </c>
      <c r="BF7" s="4">
        <f t="shared" si="741"/>
        <v>0</v>
      </c>
      <c r="BG7" s="4">
        <f t="shared" si="741"/>
        <v>0</v>
      </c>
      <c r="BH7" s="4">
        <f t="shared" si="741"/>
        <v>6</v>
      </c>
      <c r="BI7" s="4">
        <f t="shared" si="741"/>
        <v>0</v>
      </c>
      <c r="BJ7" s="4">
        <f t="shared" si="741"/>
        <v>0</v>
      </c>
      <c r="BK7" s="4">
        <f t="shared" si="741"/>
        <v>0</v>
      </c>
      <c r="BL7" s="4">
        <f t="shared" si="741"/>
        <v>0</v>
      </c>
      <c r="BM7" s="4">
        <f t="shared" si="741"/>
        <v>0</v>
      </c>
      <c r="BN7" s="4">
        <f t="shared" si="741"/>
        <v>0</v>
      </c>
      <c r="BO7" s="4">
        <f t="shared" si="741"/>
        <v>0</v>
      </c>
      <c r="BP7" s="4">
        <f t="shared" ref="BP7:EA7" si="742">IF(BP11&gt;BP4,BP11-BP4,0)</f>
        <v>0</v>
      </c>
      <c r="BQ7" s="4">
        <f t="shared" si="742"/>
        <v>0</v>
      </c>
      <c r="BR7" s="4">
        <f t="shared" si="742"/>
        <v>0</v>
      </c>
      <c r="BS7" s="4">
        <f t="shared" si="742"/>
        <v>0</v>
      </c>
      <c r="BT7" s="4">
        <f t="shared" si="742"/>
        <v>0</v>
      </c>
      <c r="BU7" s="4">
        <f t="shared" si="742"/>
        <v>0</v>
      </c>
      <c r="BV7" s="4">
        <f t="shared" si="742"/>
        <v>0</v>
      </c>
      <c r="BW7" s="4">
        <f t="shared" si="742"/>
        <v>0</v>
      </c>
      <c r="BX7" s="4">
        <f t="shared" si="742"/>
        <v>0</v>
      </c>
      <c r="BY7" s="4">
        <f t="shared" si="742"/>
        <v>0</v>
      </c>
      <c r="BZ7" s="4">
        <f t="shared" si="742"/>
        <v>0</v>
      </c>
      <c r="CA7" s="4">
        <f t="shared" si="742"/>
        <v>0</v>
      </c>
      <c r="CB7" s="4">
        <f t="shared" si="742"/>
        <v>0</v>
      </c>
      <c r="CC7" s="4">
        <f t="shared" si="742"/>
        <v>10</v>
      </c>
      <c r="CD7" s="4">
        <f t="shared" si="742"/>
        <v>0</v>
      </c>
      <c r="CE7" s="4">
        <f t="shared" si="742"/>
        <v>0</v>
      </c>
      <c r="CF7" s="4">
        <f t="shared" si="742"/>
        <v>0</v>
      </c>
      <c r="CG7" s="4">
        <f t="shared" si="742"/>
        <v>0</v>
      </c>
      <c r="CH7" s="4">
        <f t="shared" si="742"/>
        <v>0</v>
      </c>
      <c r="CI7" s="4">
        <f t="shared" si="742"/>
        <v>0</v>
      </c>
      <c r="CJ7" s="4">
        <f t="shared" si="742"/>
        <v>0</v>
      </c>
      <c r="CK7" s="4">
        <f t="shared" si="742"/>
        <v>0</v>
      </c>
      <c r="CL7" s="4">
        <f t="shared" si="742"/>
        <v>0</v>
      </c>
      <c r="CM7" s="4">
        <f t="shared" si="742"/>
        <v>0</v>
      </c>
      <c r="CN7" s="4">
        <f t="shared" si="742"/>
        <v>0</v>
      </c>
      <c r="CO7" s="4">
        <f t="shared" si="742"/>
        <v>0</v>
      </c>
      <c r="CP7" s="4">
        <f t="shared" si="742"/>
        <v>0</v>
      </c>
      <c r="CQ7" s="4">
        <f t="shared" si="742"/>
        <v>30</v>
      </c>
      <c r="CR7" s="4">
        <f t="shared" si="742"/>
        <v>0</v>
      </c>
      <c r="CS7" s="4">
        <f t="shared" si="742"/>
        <v>0</v>
      </c>
      <c r="CT7" s="4">
        <f t="shared" si="742"/>
        <v>0</v>
      </c>
      <c r="CU7" s="4">
        <f t="shared" si="742"/>
        <v>0</v>
      </c>
      <c r="CV7" s="4">
        <f t="shared" si="742"/>
        <v>0</v>
      </c>
      <c r="CW7" s="4">
        <f t="shared" si="742"/>
        <v>0</v>
      </c>
      <c r="CX7" s="4">
        <f t="shared" si="742"/>
        <v>0</v>
      </c>
      <c r="CY7" s="4">
        <f t="shared" si="742"/>
        <v>0</v>
      </c>
      <c r="CZ7" s="4">
        <f t="shared" si="742"/>
        <v>0</v>
      </c>
      <c r="DA7" s="4">
        <f t="shared" si="742"/>
        <v>0</v>
      </c>
      <c r="DB7" s="4">
        <f t="shared" si="742"/>
        <v>0</v>
      </c>
      <c r="DC7" s="4">
        <f t="shared" si="742"/>
        <v>0</v>
      </c>
      <c r="DD7" s="4">
        <f t="shared" si="742"/>
        <v>0</v>
      </c>
      <c r="DE7" s="4">
        <f t="shared" si="742"/>
        <v>22</v>
      </c>
      <c r="DF7" s="4">
        <f t="shared" si="742"/>
        <v>0</v>
      </c>
      <c r="DG7" s="4">
        <f t="shared" si="742"/>
        <v>0</v>
      </c>
      <c r="DH7" s="4">
        <f t="shared" si="742"/>
        <v>0</v>
      </c>
      <c r="DI7" s="4">
        <f t="shared" si="742"/>
        <v>0</v>
      </c>
      <c r="DJ7" s="4">
        <f t="shared" si="742"/>
        <v>0</v>
      </c>
      <c r="DK7" s="4">
        <f t="shared" si="742"/>
        <v>0</v>
      </c>
      <c r="DL7" s="4">
        <f t="shared" si="742"/>
        <v>0</v>
      </c>
      <c r="DM7" s="4">
        <f t="shared" si="742"/>
        <v>0</v>
      </c>
      <c r="DN7" s="4">
        <f t="shared" si="742"/>
        <v>0</v>
      </c>
      <c r="DO7" s="4">
        <f t="shared" si="742"/>
        <v>0</v>
      </c>
      <c r="DP7" s="4">
        <f t="shared" si="742"/>
        <v>0</v>
      </c>
      <c r="DQ7" s="4">
        <f t="shared" si="742"/>
        <v>0</v>
      </c>
      <c r="DR7" s="4">
        <f t="shared" si="742"/>
        <v>0</v>
      </c>
      <c r="DS7" s="4">
        <f t="shared" si="742"/>
        <v>0</v>
      </c>
      <c r="DT7" s="4">
        <f t="shared" si="742"/>
        <v>0</v>
      </c>
      <c r="DU7" s="4">
        <f t="shared" si="742"/>
        <v>0</v>
      </c>
      <c r="DV7" s="4">
        <f t="shared" si="742"/>
        <v>0</v>
      </c>
      <c r="DW7" s="4">
        <f t="shared" si="742"/>
        <v>0</v>
      </c>
      <c r="DX7" s="4">
        <f t="shared" si="742"/>
        <v>0</v>
      </c>
      <c r="DY7" s="4">
        <f t="shared" si="742"/>
        <v>0</v>
      </c>
      <c r="DZ7" s="4">
        <f t="shared" si="742"/>
        <v>0</v>
      </c>
      <c r="EA7" s="4">
        <f t="shared" si="742"/>
        <v>0</v>
      </c>
      <c r="EB7" s="4">
        <f t="shared" ref="EB7:GM7" si="743">IF(EB11&gt;EB4,EB11-EB4,0)</f>
        <v>0</v>
      </c>
      <c r="EC7" s="4">
        <f t="shared" si="743"/>
        <v>0</v>
      </c>
      <c r="ED7" s="4">
        <f t="shared" si="743"/>
        <v>0</v>
      </c>
      <c r="EE7" s="4">
        <f t="shared" si="743"/>
        <v>0</v>
      </c>
      <c r="EF7" s="4">
        <f t="shared" si="743"/>
        <v>0</v>
      </c>
      <c r="EG7" s="4">
        <f t="shared" si="743"/>
        <v>0</v>
      </c>
      <c r="EH7" s="4">
        <f t="shared" si="743"/>
        <v>0</v>
      </c>
      <c r="EI7" s="4">
        <f t="shared" si="743"/>
        <v>0</v>
      </c>
      <c r="EJ7" s="4">
        <f t="shared" si="743"/>
        <v>0</v>
      </c>
      <c r="EK7" s="4">
        <f t="shared" si="743"/>
        <v>0</v>
      </c>
      <c r="EL7" s="4">
        <f t="shared" si="743"/>
        <v>0</v>
      </c>
      <c r="EM7" s="4">
        <f t="shared" si="743"/>
        <v>0</v>
      </c>
      <c r="EN7" s="4">
        <f t="shared" si="743"/>
        <v>0</v>
      </c>
      <c r="EO7" s="4">
        <f t="shared" si="743"/>
        <v>0</v>
      </c>
      <c r="EP7" s="4">
        <f t="shared" si="743"/>
        <v>0</v>
      </c>
      <c r="EQ7" s="4">
        <f t="shared" si="743"/>
        <v>0</v>
      </c>
      <c r="ER7" s="4">
        <f t="shared" si="743"/>
        <v>0</v>
      </c>
      <c r="ES7" s="4">
        <f t="shared" si="743"/>
        <v>0</v>
      </c>
      <c r="ET7" s="4">
        <f t="shared" si="743"/>
        <v>0</v>
      </c>
      <c r="EU7" s="4">
        <f t="shared" si="743"/>
        <v>0</v>
      </c>
      <c r="EV7" s="4">
        <f t="shared" si="743"/>
        <v>0</v>
      </c>
      <c r="EW7" s="4">
        <f t="shared" si="743"/>
        <v>0</v>
      </c>
      <c r="EX7" s="4">
        <f t="shared" si="743"/>
        <v>0</v>
      </c>
      <c r="EY7" s="4">
        <f t="shared" si="743"/>
        <v>0</v>
      </c>
      <c r="EZ7" s="4">
        <f t="shared" si="743"/>
        <v>0</v>
      </c>
      <c r="FA7" s="4">
        <f t="shared" si="743"/>
        <v>0</v>
      </c>
      <c r="FB7" s="4">
        <f t="shared" si="743"/>
        <v>0</v>
      </c>
      <c r="FC7" s="4">
        <f t="shared" si="743"/>
        <v>0</v>
      </c>
      <c r="FD7" s="4">
        <f t="shared" si="743"/>
        <v>0</v>
      </c>
      <c r="FE7" s="4">
        <f t="shared" si="743"/>
        <v>0</v>
      </c>
      <c r="FF7" s="4">
        <f t="shared" si="743"/>
        <v>11</v>
      </c>
      <c r="FG7" s="4">
        <f t="shared" si="743"/>
        <v>4</v>
      </c>
      <c r="FH7" s="4">
        <f t="shared" si="743"/>
        <v>0</v>
      </c>
      <c r="FI7" s="4">
        <f t="shared" si="743"/>
        <v>0</v>
      </c>
      <c r="FJ7" s="4">
        <f t="shared" si="743"/>
        <v>0</v>
      </c>
      <c r="FK7" s="4">
        <f t="shared" si="743"/>
        <v>0</v>
      </c>
      <c r="FL7" s="4">
        <f t="shared" si="743"/>
        <v>0</v>
      </c>
      <c r="FM7" s="4">
        <f t="shared" si="743"/>
        <v>0</v>
      </c>
      <c r="FN7" s="4">
        <f t="shared" si="743"/>
        <v>0</v>
      </c>
      <c r="FO7" s="4">
        <f t="shared" si="743"/>
        <v>0</v>
      </c>
      <c r="FP7" s="4">
        <f t="shared" si="743"/>
        <v>0</v>
      </c>
      <c r="FQ7" s="4">
        <f t="shared" si="743"/>
        <v>0</v>
      </c>
      <c r="FR7" s="4">
        <f t="shared" si="743"/>
        <v>0</v>
      </c>
      <c r="FS7" s="4">
        <f t="shared" si="743"/>
        <v>0</v>
      </c>
      <c r="FT7" s="4">
        <f t="shared" si="743"/>
        <v>0</v>
      </c>
      <c r="FU7" s="4">
        <f t="shared" si="743"/>
        <v>0</v>
      </c>
      <c r="FV7" s="4">
        <f t="shared" si="743"/>
        <v>0</v>
      </c>
      <c r="FW7" s="4">
        <f t="shared" si="743"/>
        <v>20</v>
      </c>
      <c r="FX7" s="4">
        <f t="shared" si="743"/>
        <v>0</v>
      </c>
      <c r="FY7" s="4">
        <f t="shared" si="743"/>
        <v>0</v>
      </c>
      <c r="FZ7" s="4">
        <f t="shared" si="743"/>
        <v>0</v>
      </c>
      <c r="GA7" s="4">
        <f t="shared" si="743"/>
        <v>0</v>
      </c>
      <c r="GB7" s="4">
        <f t="shared" si="743"/>
        <v>0</v>
      </c>
      <c r="GC7" s="4">
        <f t="shared" si="743"/>
        <v>0</v>
      </c>
      <c r="GD7" s="4">
        <f t="shared" si="743"/>
        <v>0</v>
      </c>
      <c r="GE7" s="4">
        <f t="shared" si="743"/>
        <v>0</v>
      </c>
      <c r="GF7" s="4">
        <f t="shared" si="743"/>
        <v>0</v>
      </c>
      <c r="GG7" s="4">
        <f t="shared" si="743"/>
        <v>0</v>
      </c>
      <c r="GH7" s="4">
        <f t="shared" si="743"/>
        <v>0</v>
      </c>
      <c r="GI7" s="4">
        <f t="shared" si="743"/>
        <v>0</v>
      </c>
      <c r="GJ7" s="4">
        <f t="shared" si="743"/>
        <v>0</v>
      </c>
      <c r="GK7" s="4">
        <f t="shared" si="743"/>
        <v>0</v>
      </c>
      <c r="GL7" s="4">
        <f t="shared" si="743"/>
        <v>0</v>
      </c>
      <c r="GM7" s="4">
        <f t="shared" si="743"/>
        <v>0</v>
      </c>
      <c r="GN7" s="4">
        <f t="shared" ref="GN7:IY7" si="744">IF(GN11&gt;GN4,GN11-GN4,0)</f>
        <v>0</v>
      </c>
      <c r="GO7" s="4">
        <f t="shared" si="744"/>
        <v>0</v>
      </c>
      <c r="GP7" s="4">
        <f t="shared" si="744"/>
        <v>0</v>
      </c>
      <c r="GQ7" s="4">
        <f t="shared" si="744"/>
        <v>0</v>
      </c>
      <c r="GR7" s="4">
        <f t="shared" si="744"/>
        <v>0</v>
      </c>
      <c r="GS7" s="4">
        <f t="shared" si="744"/>
        <v>0</v>
      </c>
      <c r="GT7" s="4">
        <f t="shared" si="744"/>
        <v>0</v>
      </c>
      <c r="GU7" s="4">
        <f t="shared" si="744"/>
        <v>0</v>
      </c>
      <c r="GV7" s="4">
        <f t="shared" si="744"/>
        <v>0</v>
      </c>
      <c r="GW7" s="4">
        <f t="shared" si="744"/>
        <v>0</v>
      </c>
      <c r="GX7" s="4">
        <f t="shared" si="744"/>
        <v>0</v>
      </c>
      <c r="GY7" s="4">
        <f t="shared" si="744"/>
        <v>0</v>
      </c>
      <c r="GZ7" s="4">
        <f t="shared" si="744"/>
        <v>0</v>
      </c>
      <c r="HA7" s="4">
        <f t="shared" si="744"/>
        <v>0</v>
      </c>
      <c r="HB7" s="4">
        <f t="shared" si="744"/>
        <v>0</v>
      </c>
      <c r="HC7" s="4">
        <f t="shared" si="744"/>
        <v>0</v>
      </c>
      <c r="HD7" s="4">
        <f t="shared" si="744"/>
        <v>0</v>
      </c>
      <c r="HE7" s="4">
        <f t="shared" si="744"/>
        <v>0</v>
      </c>
      <c r="HF7" s="4">
        <f t="shared" si="744"/>
        <v>0</v>
      </c>
      <c r="HG7" s="4">
        <f t="shared" si="744"/>
        <v>0</v>
      </c>
      <c r="HH7" s="4">
        <f t="shared" si="744"/>
        <v>0</v>
      </c>
      <c r="HI7" s="4">
        <f t="shared" si="744"/>
        <v>0</v>
      </c>
      <c r="HJ7" s="4">
        <f t="shared" si="744"/>
        <v>0</v>
      </c>
      <c r="HK7" s="4">
        <f t="shared" si="744"/>
        <v>0</v>
      </c>
      <c r="HL7" s="4">
        <f t="shared" si="744"/>
        <v>0</v>
      </c>
      <c r="HM7" s="4">
        <f t="shared" si="744"/>
        <v>0</v>
      </c>
      <c r="HN7" s="4">
        <f t="shared" si="744"/>
        <v>0</v>
      </c>
      <c r="HO7" s="4">
        <f t="shared" si="744"/>
        <v>0</v>
      </c>
      <c r="HP7" s="4">
        <f t="shared" si="744"/>
        <v>0</v>
      </c>
      <c r="HQ7" s="4">
        <f t="shared" si="744"/>
        <v>0</v>
      </c>
      <c r="HR7" s="4">
        <f t="shared" si="744"/>
        <v>0</v>
      </c>
      <c r="HS7" s="4">
        <f t="shared" si="744"/>
        <v>0</v>
      </c>
      <c r="HT7" s="4">
        <f t="shared" si="744"/>
        <v>44</v>
      </c>
      <c r="HU7" s="4">
        <f t="shared" si="744"/>
        <v>0</v>
      </c>
      <c r="HV7" s="4">
        <f t="shared" si="744"/>
        <v>0</v>
      </c>
      <c r="HW7" s="4">
        <f t="shared" si="744"/>
        <v>0</v>
      </c>
      <c r="HX7" s="4">
        <f t="shared" si="744"/>
        <v>0</v>
      </c>
      <c r="HY7" s="4">
        <f t="shared" si="744"/>
        <v>0</v>
      </c>
      <c r="HZ7" s="4">
        <f t="shared" si="744"/>
        <v>0</v>
      </c>
      <c r="IA7" s="4">
        <f t="shared" si="744"/>
        <v>0</v>
      </c>
      <c r="IB7" s="4">
        <f t="shared" si="744"/>
        <v>0</v>
      </c>
      <c r="IC7" s="4">
        <f t="shared" si="744"/>
        <v>0</v>
      </c>
      <c r="ID7" s="4">
        <f t="shared" si="744"/>
        <v>0</v>
      </c>
      <c r="IE7" s="4">
        <f t="shared" si="744"/>
        <v>0</v>
      </c>
      <c r="IF7" s="4">
        <f t="shared" si="744"/>
        <v>0</v>
      </c>
      <c r="IG7" s="4">
        <f t="shared" si="744"/>
        <v>0</v>
      </c>
      <c r="IH7" s="4">
        <f t="shared" si="744"/>
        <v>0</v>
      </c>
      <c r="II7" s="4">
        <f t="shared" si="744"/>
        <v>0</v>
      </c>
      <c r="IJ7" s="4">
        <f t="shared" si="744"/>
        <v>0</v>
      </c>
      <c r="IK7" s="4">
        <f t="shared" si="744"/>
        <v>0</v>
      </c>
      <c r="IL7" s="4">
        <f t="shared" si="744"/>
        <v>0</v>
      </c>
      <c r="IM7" s="4">
        <f t="shared" si="744"/>
        <v>0</v>
      </c>
      <c r="IN7" s="4">
        <f t="shared" si="744"/>
        <v>0</v>
      </c>
      <c r="IO7" s="4">
        <f t="shared" si="744"/>
        <v>0</v>
      </c>
      <c r="IP7" s="4">
        <f t="shared" si="744"/>
        <v>0</v>
      </c>
      <c r="IQ7" s="4">
        <f t="shared" si="744"/>
        <v>0</v>
      </c>
      <c r="IR7" s="4">
        <f t="shared" si="744"/>
        <v>0</v>
      </c>
      <c r="IS7" s="4">
        <f t="shared" si="744"/>
        <v>0</v>
      </c>
      <c r="IT7" s="4">
        <f t="shared" si="744"/>
        <v>0</v>
      </c>
      <c r="IU7" s="4">
        <f t="shared" si="744"/>
        <v>0</v>
      </c>
      <c r="IV7" s="4">
        <f t="shared" si="744"/>
        <v>0</v>
      </c>
      <c r="IW7" s="4">
        <f t="shared" si="744"/>
        <v>0</v>
      </c>
      <c r="IX7" s="4">
        <f t="shared" si="744"/>
        <v>0</v>
      </c>
      <c r="IY7" s="4">
        <f t="shared" si="744"/>
        <v>0</v>
      </c>
      <c r="IZ7" s="4">
        <f t="shared" ref="IZ7:LK7" si="745">IF(IZ11&gt;IZ4,IZ11-IZ4,0)</f>
        <v>0</v>
      </c>
      <c r="JA7" s="4">
        <f t="shared" si="745"/>
        <v>0</v>
      </c>
      <c r="JB7" s="4">
        <f t="shared" si="745"/>
        <v>0</v>
      </c>
      <c r="JC7" s="4">
        <f t="shared" si="745"/>
        <v>18</v>
      </c>
      <c r="JD7" s="4">
        <f t="shared" si="745"/>
        <v>0</v>
      </c>
      <c r="JE7" s="4">
        <f t="shared" si="745"/>
        <v>0</v>
      </c>
      <c r="JF7" s="4">
        <f t="shared" si="745"/>
        <v>0</v>
      </c>
      <c r="JG7" s="4">
        <f t="shared" si="745"/>
        <v>0</v>
      </c>
      <c r="JH7" s="4">
        <f t="shared" si="745"/>
        <v>0</v>
      </c>
      <c r="JI7" s="4">
        <f t="shared" si="745"/>
        <v>0</v>
      </c>
      <c r="JJ7" s="4">
        <f t="shared" si="745"/>
        <v>0</v>
      </c>
      <c r="JK7" s="4">
        <f t="shared" si="745"/>
        <v>0</v>
      </c>
      <c r="JL7" s="4">
        <f t="shared" si="745"/>
        <v>0</v>
      </c>
      <c r="JM7" s="4">
        <f t="shared" si="745"/>
        <v>0</v>
      </c>
      <c r="JN7" s="4">
        <f t="shared" si="745"/>
        <v>0</v>
      </c>
      <c r="JO7" s="4">
        <f t="shared" si="745"/>
        <v>0</v>
      </c>
      <c r="JP7" s="4">
        <f t="shared" si="745"/>
        <v>0</v>
      </c>
      <c r="JQ7" s="4">
        <f t="shared" si="745"/>
        <v>0</v>
      </c>
      <c r="JR7" s="4">
        <f t="shared" si="745"/>
        <v>0</v>
      </c>
      <c r="JS7" s="4">
        <f t="shared" si="745"/>
        <v>0</v>
      </c>
      <c r="JT7" s="4">
        <f t="shared" si="745"/>
        <v>0</v>
      </c>
      <c r="JU7" s="4">
        <f t="shared" si="745"/>
        <v>0</v>
      </c>
      <c r="JV7" s="4">
        <f t="shared" si="745"/>
        <v>0</v>
      </c>
      <c r="JW7" s="4">
        <f t="shared" si="745"/>
        <v>0</v>
      </c>
      <c r="JX7" s="4">
        <f t="shared" si="745"/>
        <v>0</v>
      </c>
      <c r="JY7" s="4">
        <f t="shared" si="745"/>
        <v>0</v>
      </c>
      <c r="JZ7" s="4">
        <f t="shared" si="745"/>
        <v>0</v>
      </c>
      <c r="KA7" s="4">
        <f t="shared" si="745"/>
        <v>0</v>
      </c>
      <c r="KB7" s="4">
        <f t="shared" si="745"/>
        <v>0</v>
      </c>
      <c r="KC7" s="4">
        <f t="shared" si="745"/>
        <v>0</v>
      </c>
      <c r="KD7" s="4">
        <f t="shared" si="745"/>
        <v>0</v>
      </c>
      <c r="KE7" s="4">
        <f t="shared" si="745"/>
        <v>0</v>
      </c>
      <c r="KF7" s="4">
        <f t="shared" si="745"/>
        <v>0</v>
      </c>
      <c r="KG7" s="4">
        <f t="shared" si="745"/>
        <v>0</v>
      </c>
      <c r="KH7" s="4">
        <f t="shared" si="745"/>
        <v>0</v>
      </c>
      <c r="KI7" s="4">
        <f t="shared" si="745"/>
        <v>0</v>
      </c>
      <c r="KJ7" s="4">
        <f t="shared" si="745"/>
        <v>0</v>
      </c>
      <c r="KK7" s="4">
        <f t="shared" si="745"/>
        <v>0</v>
      </c>
      <c r="KL7" s="4">
        <f t="shared" si="745"/>
        <v>0</v>
      </c>
      <c r="KM7" s="4">
        <f t="shared" si="745"/>
        <v>0</v>
      </c>
      <c r="KN7" s="4">
        <f t="shared" si="745"/>
        <v>0</v>
      </c>
      <c r="KO7" s="4">
        <f t="shared" si="745"/>
        <v>0</v>
      </c>
      <c r="KP7" s="4">
        <f t="shared" si="745"/>
        <v>0</v>
      </c>
      <c r="KQ7" s="4">
        <f t="shared" si="745"/>
        <v>0</v>
      </c>
      <c r="KR7" s="4">
        <f t="shared" si="745"/>
        <v>0</v>
      </c>
      <c r="KS7" s="4">
        <f t="shared" si="745"/>
        <v>0</v>
      </c>
      <c r="KT7" s="4">
        <f t="shared" si="745"/>
        <v>0</v>
      </c>
      <c r="KU7" s="4">
        <f t="shared" si="745"/>
        <v>0</v>
      </c>
      <c r="KV7" s="4">
        <f t="shared" si="745"/>
        <v>0</v>
      </c>
      <c r="KW7" s="4">
        <f t="shared" si="745"/>
        <v>5</v>
      </c>
      <c r="KX7" s="4">
        <f t="shared" si="745"/>
        <v>0</v>
      </c>
      <c r="KY7" s="4">
        <f t="shared" si="745"/>
        <v>0</v>
      </c>
      <c r="KZ7" s="4">
        <f t="shared" si="745"/>
        <v>4</v>
      </c>
      <c r="LA7" s="4">
        <f t="shared" si="745"/>
        <v>0</v>
      </c>
      <c r="LB7" s="4">
        <f t="shared" si="745"/>
        <v>0</v>
      </c>
      <c r="LC7" s="4">
        <f t="shared" si="745"/>
        <v>0</v>
      </c>
      <c r="LD7" s="4">
        <f t="shared" si="745"/>
        <v>0</v>
      </c>
      <c r="LE7" s="4">
        <f t="shared" si="745"/>
        <v>0</v>
      </c>
      <c r="LF7" s="4">
        <f t="shared" si="745"/>
        <v>0</v>
      </c>
      <c r="LG7" s="4">
        <f t="shared" si="745"/>
        <v>0</v>
      </c>
      <c r="LH7" s="4">
        <f t="shared" si="745"/>
        <v>0</v>
      </c>
      <c r="LI7" s="4">
        <f t="shared" si="745"/>
        <v>0</v>
      </c>
      <c r="LJ7" s="4">
        <f t="shared" si="745"/>
        <v>0</v>
      </c>
      <c r="LK7" s="4">
        <f t="shared" si="745"/>
        <v>0</v>
      </c>
      <c r="LL7" s="4">
        <f t="shared" ref="LL7:NH7" si="746">IF(LL11&gt;LL4,LL11-LL4,0)</f>
        <v>0</v>
      </c>
      <c r="LM7" s="4">
        <f t="shared" si="746"/>
        <v>0</v>
      </c>
      <c r="LN7" s="4">
        <f t="shared" si="746"/>
        <v>0</v>
      </c>
      <c r="LO7" s="4">
        <f t="shared" si="746"/>
        <v>0</v>
      </c>
      <c r="LP7" s="4">
        <f t="shared" si="746"/>
        <v>0</v>
      </c>
      <c r="LQ7" s="4">
        <f t="shared" si="746"/>
        <v>0</v>
      </c>
      <c r="LR7" s="4">
        <f t="shared" si="746"/>
        <v>0</v>
      </c>
      <c r="LS7" s="4">
        <f t="shared" si="746"/>
        <v>0</v>
      </c>
      <c r="LT7" s="4">
        <f t="shared" si="746"/>
        <v>0</v>
      </c>
      <c r="LU7" s="4">
        <f t="shared" si="746"/>
        <v>0</v>
      </c>
      <c r="LV7" s="4">
        <f t="shared" si="746"/>
        <v>0</v>
      </c>
      <c r="LW7" s="4">
        <f t="shared" si="746"/>
        <v>0</v>
      </c>
      <c r="LX7" s="4">
        <f t="shared" si="746"/>
        <v>0</v>
      </c>
      <c r="LY7" s="4">
        <f t="shared" si="746"/>
        <v>0</v>
      </c>
      <c r="LZ7" s="4">
        <f t="shared" si="746"/>
        <v>0</v>
      </c>
      <c r="MA7" s="4">
        <f t="shared" si="746"/>
        <v>0</v>
      </c>
      <c r="MB7" s="4">
        <f t="shared" si="746"/>
        <v>30</v>
      </c>
      <c r="MC7" s="4">
        <f t="shared" si="746"/>
        <v>0</v>
      </c>
      <c r="MD7" s="4">
        <f t="shared" si="746"/>
        <v>0</v>
      </c>
      <c r="ME7" s="4">
        <f t="shared" si="746"/>
        <v>0</v>
      </c>
      <c r="MF7" s="4">
        <f t="shared" si="746"/>
        <v>0</v>
      </c>
      <c r="MG7" s="4">
        <f t="shared" si="746"/>
        <v>0</v>
      </c>
      <c r="MH7" s="4">
        <f t="shared" si="746"/>
        <v>0</v>
      </c>
      <c r="MI7" s="4">
        <f t="shared" si="746"/>
        <v>0</v>
      </c>
      <c r="MJ7" s="4">
        <f t="shared" si="746"/>
        <v>0</v>
      </c>
      <c r="MK7" s="4">
        <f t="shared" si="746"/>
        <v>0</v>
      </c>
      <c r="ML7" s="4">
        <f t="shared" si="746"/>
        <v>0</v>
      </c>
      <c r="MM7" s="4">
        <f t="shared" si="746"/>
        <v>0</v>
      </c>
      <c r="MN7" s="4">
        <f t="shared" si="746"/>
        <v>0</v>
      </c>
      <c r="MO7" s="4">
        <f t="shared" si="746"/>
        <v>0</v>
      </c>
      <c r="MP7" s="4">
        <f t="shared" si="746"/>
        <v>0</v>
      </c>
      <c r="MQ7" s="4">
        <f t="shared" si="746"/>
        <v>0</v>
      </c>
      <c r="MR7" s="4">
        <f t="shared" si="746"/>
        <v>0</v>
      </c>
      <c r="MS7" s="4">
        <f t="shared" si="746"/>
        <v>0</v>
      </c>
      <c r="MT7" s="4">
        <f t="shared" si="746"/>
        <v>0</v>
      </c>
      <c r="MU7" s="4">
        <f t="shared" si="746"/>
        <v>0</v>
      </c>
      <c r="MV7" s="4">
        <f t="shared" si="746"/>
        <v>0</v>
      </c>
      <c r="MW7" s="4">
        <f t="shared" si="746"/>
        <v>0</v>
      </c>
      <c r="MX7" s="4">
        <f t="shared" si="746"/>
        <v>0</v>
      </c>
      <c r="MY7" s="4">
        <f t="shared" si="746"/>
        <v>12</v>
      </c>
      <c r="MZ7" s="4">
        <f t="shared" si="746"/>
        <v>0</v>
      </c>
      <c r="NA7" s="4">
        <f t="shared" si="746"/>
        <v>0</v>
      </c>
      <c r="NB7" s="4">
        <f t="shared" si="746"/>
        <v>0</v>
      </c>
      <c r="NC7" s="4">
        <f t="shared" si="746"/>
        <v>0</v>
      </c>
      <c r="ND7" s="4">
        <f t="shared" si="746"/>
        <v>0</v>
      </c>
      <c r="NE7" s="4">
        <f t="shared" si="746"/>
        <v>0</v>
      </c>
      <c r="NF7" s="4">
        <f t="shared" si="746"/>
        <v>0</v>
      </c>
      <c r="NG7" s="4">
        <f t="shared" si="746"/>
        <v>0</v>
      </c>
      <c r="NH7" s="4">
        <f t="shared" si="746"/>
        <v>0</v>
      </c>
      <c r="NJ7" s="4">
        <f>SUM(B7:NH7)</f>
        <v>292</v>
      </c>
      <c r="NK7" s="4">
        <f>SUM(B7:NC7)</f>
        <v>292</v>
      </c>
      <c r="NL7" s="45">
        <f>NJ7*8644</f>
        <v>2524048</v>
      </c>
      <c r="NM7" s="4">
        <f>NJ7*12.34%*4142</f>
        <v>149247.85760000002</v>
      </c>
    </row>
    <row r="8" spans="1:377" x14ac:dyDescent="0.3">
      <c r="A8" s="4" t="s">
        <v>70</v>
      </c>
      <c r="B8" s="4">
        <f>IF(B6&gt;B5,B6-B5,0)</f>
        <v>0</v>
      </c>
      <c r="C8" s="4">
        <f t="shared" ref="C8:BN8" si="747">IF(C6&gt;C5,C6-C5,0)</f>
        <v>0</v>
      </c>
      <c r="D8" s="4">
        <f t="shared" si="747"/>
        <v>0</v>
      </c>
      <c r="E8" s="4">
        <f t="shared" si="747"/>
        <v>0</v>
      </c>
      <c r="F8" s="4">
        <f t="shared" si="747"/>
        <v>0</v>
      </c>
      <c r="G8" s="4">
        <f t="shared" si="747"/>
        <v>0</v>
      </c>
      <c r="H8" s="4">
        <f t="shared" si="747"/>
        <v>0</v>
      </c>
      <c r="I8" s="4">
        <f t="shared" si="747"/>
        <v>0</v>
      </c>
      <c r="J8" s="4">
        <f t="shared" si="747"/>
        <v>0</v>
      </c>
      <c r="K8" s="4">
        <f t="shared" si="747"/>
        <v>0</v>
      </c>
      <c r="L8" s="4">
        <f t="shared" si="747"/>
        <v>0</v>
      </c>
      <c r="M8" s="4">
        <f t="shared" si="747"/>
        <v>0</v>
      </c>
      <c r="N8" s="4">
        <f t="shared" si="747"/>
        <v>0</v>
      </c>
      <c r="O8" s="4">
        <f t="shared" si="747"/>
        <v>0</v>
      </c>
      <c r="P8" s="4">
        <f t="shared" si="747"/>
        <v>0</v>
      </c>
      <c r="Q8" s="4">
        <f t="shared" si="747"/>
        <v>0</v>
      </c>
      <c r="R8" s="4">
        <f t="shared" si="747"/>
        <v>0</v>
      </c>
      <c r="S8" s="4">
        <f t="shared" si="747"/>
        <v>0</v>
      </c>
      <c r="T8" s="4">
        <f t="shared" si="747"/>
        <v>0</v>
      </c>
      <c r="U8" s="4">
        <f t="shared" si="747"/>
        <v>0</v>
      </c>
      <c r="V8" s="4">
        <f t="shared" si="747"/>
        <v>0</v>
      </c>
      <c r="W8" s="4">
        <f t="shared" si="747"/>
        <v>0</v>
      </c>
      <c r="X8" s="4">
        <f t="shared" si="747"/>
        <v>0</v>
      </c>
      <c r="Y8" s="4">
        <f t="shared" si="747"/>
        <v>0</v>
      </c>
      <c r="Z8" s="4">
        <f t="shared" si="747"/>
        <v>6</v>
      </c>
      <c r="AA8" s="4">
        <f t="shared" si="747"/>
        <v>37</v>
      </c>
      <c r="AB8" s="4">
        <f t="shared" si="747"/>
        <v>0</v>
      </c>
      <c r="AC8" s="4">
        <f t="shared" si="747"/>
        <v>0</v>
      </c>
      <c r="AD8" s="4">
        <f t="shared" si="747"/>
        <v>0</v>
      </c>
      <c r="AE8" s="4">
        <f t="shared" si="747"/>
        <v>0</v>
      </c>
      <c r="AF8" s="4">
        <f t="shared" si="747"/>
        <v>9</v>
      </c>
      <c r="AG8" s="4">
        <f t="shared" si="747"/>
        <v>0</v>
      </c>
      <c r="AH8" s="4">
        <f t="shared" si="747"/>
        <v>0</v>
      </c>
      <c r="AI8" s="4">
        <f t="shared" si="747"/>
        <v>0</v>
      </c>
      <c r="AJ8" s="4">
        <f t="shared" si="747"/>
        <v>0</v>
      </c>
      <c r="AK8" s="4">
        <f t="shared" si="747"/>
        <v>0</v>
      </c>
      <c r="AL8" s="4">
        <f t="shared" si="747"/>
        <v>0</v>
      </c>
      <c r="AM8" s="4">
        <f t="shared" si="747"/>
        <v>0</v>
      </c>
      <c r="AN8" s="4">
        <f t="shared" si="747"/>
        <v>0</v>
      </c>
      <c r="AO8" s="4">
        <f t="shared" si="747"/>
        <v>0</v>
      </c>
      <c r="AP8" s="4">
        <f t="shared" si="747"/>
        <v>0</v>
      </c>
      <c r="AQ8" s="4">
        <f t="shared" si="747"/>
        <v>0</v>
      </c>
      <c r="AR8" s="4">
        <f t="shared" si="747"/>
        <v>0</v>
      </c>
      <c r="AS8" s="4">
        <f t="shared" si="747"/>
        <v>0</v>
      </c>
      <c r="AT8" s="4">
        <f t="shared" si="747"/>
        <v>0</v>
      </c>
      <c r="AU8" s="4">
        <f t="shared" si="747"/>
        <v>0</v>
      </c>
      <c r="AV8" s="4">
        <f t="shared" si="747"/>
        <v>0</v>
      </c>
      <c r="AW8" s="4">
        <f t="shared" si="747"/>
        <v>0</v>
      </c>
      <c r="AX8" s="4">
        <f t="shared" si="747"/>
        <v>0</v>
      </c>
      <c r="AY8" s="4">
        <f t="shared" si="747"/>
        <v>0</v>
      </c>
      <c r="AZ8" s="4">
        <f t="shared" si="747"/>
        <v>0</v>
      </c>
      <c r="BA8" s="4">
        <f t="shared" si="747"/>
        <v>0</v>
      </c>
      <c r="BB8" s="4">
        <f t="shared" si="747"/>
        <v>0</v>
      </c>
      <c r="BC8" s="4">
        <f t="shared" si="747"/>
        <v>0</v>
      </c>
      <c r="BD8" s="4">
        <f t="shared" si="747"/>
        <v>0</v>
      </c>
      <c r="BE8" s="4">
        <f t="shared" si="747"/>
        <v>0</v>
      </c>
      <c r="BF8" s="4">
        <f t="shared" si="747"/>
        <v>0</v>
      </c>
      <c r="BG8" s="4">
        <f t="shared" si="747"/>
        <v>0</v>
      </c>
      <c r="BH8" s="4">
        <f t="shared" si="747"/>
        <v>0</v>
      </c>
      <c r="BI8" s="4">
        <f t="shared" si="747"/>
        <v>0</v>
      </c>
      <c r="BJ8" s="4">
        <f t="shared" si="747"/>
        <v>0</v>
      </c>
      <c r="BK8" s="4">
        <f t="shared" si="747"/>
        <v>0</v>
      </c>
      <c r="BL8" s="4">
        <f t="shared" si="747"/>
        <v>0</v>
      </c>
      <c r="BM8" s="4">
        <f t="shared" si="747"/>
        <v>0</v>
      </c>
      <c r="BN8" s="4">
        <f t="shared" si="747"/>
        <v>0</v>
      </c>
      <c r="BO8" s="4">
        <f t="shared" ref="BO8:DZ8" si="748">IF(BO6&gt;BO5,BO6-BO5,0)</f>
        <v>0</v>
      </c>
      <c r="BP8" s="4">
        <f t="shared" si="748"/>
        <v>0</v>
      </c>
      <c r="BQ8" s="4">
        <f t="shared" si="748"/>
        <v>0</v>
      </c>
      <c r="BR8" s="4">
        <f t="shared" si="748"/>
        <v>0</v>
      </c>
      <c r="BS8" s="4">
        <f t="shared" si="748"/>
        <v>0</v>
      </c>
      <c r="BT8" s="4">
        <f t="shared" si="748"/>
        <v>0</v>
      </c>
      <c r="BU8" s="4">
        <f t="shared" si="748"/>
        <v>0</v>
      </c>
      <c r="BV8" s="4">
        <f t="shared" si="748"/>
        <v>0</v>
      </c>
      <c r="BW8" s="4">
        <f t="shared" si="748"/>
        <v>0</v>
      </c>
      <c r="BX8" s="4">
        <f t="shared" si="748"/>
        <v>0</v>
      </c>
      <c r="BY8" s="4">
        <f t="shared" si="748"/>
        <v>0</v>
      </c>
      <c r="BZ8" s="4">
        <f t="shared" si="748"/>
        <v>0</v>
      </c>
      <c r="CA8" s="4">
        <f t="shared" si="748"/>
        <v>0</v>
      </c>
      <c r="CB8" s="4">
        <f t="shared" si="748"/>
        <v>0</v>
      </c>
      <c r="CC8" s="4">
        <f t="shared" si="748"/>
        <v>0</v>
      </c>
      <c r="CD8" s="4">
        <f t="shared" si="748"/>
        <v>0</v>
      </c>
      <c r="CE8" s="4">
        <f t="shared" si="748"/>
        <v>0</v>
      </c>
      <c r="CF8" s="4">
        <f t="shared" si="748"/>
        <v>0</v>
      </c>
      <c r="CG8" s="4">
        <f t="shared" si="748"/>
        <v>0</v>
      </c>
      <c r="CH8" s="4">
        <f t="shared" si="748"/>
        <v>0</v>
      </c>
      <c r="CI8" s="4">
        <f t="shared" si="748"/>
        <v>0</v>
      </c>
      <c r="CJ8" s="4">
        <f t="shared" si="748"/>
        <v>0</v>
      </c>
      <c r="CK8" s="4">
        <f t="shared" si="748"/>
        <v>0</v>
      </c>
      <c r="CL8" s="4">
        <f t="shared" si="748"/>
        <v>0</v>
      </c>
      <c r="CM8" s="4">
        <f t="shared" si="748"/>
        <v>0</v>
      </c>
      <c r="CN8" s="4">
        <f t="shared" si="748"/>
        <v>0</v>
      </c>
      <c r="CO8" s="4">
        <f t="shared" si="748"/>
        <v>0</v>
      </c>
      <c r="CP8" s="4">
        <f t="shared" si="748"/>
        <v>0</v>
      </c>
      <c r="CQ8" s="4">
        <f t="shared" si="748"/>
        <v>19</v>
      </c>
      <c r="CR8" s="4">
        <f t="shared" si="748"/>
        <v>0</v>
      </c>
      <c r="CS8" s="4">
        <f t="shared" si="748"/>
        <v>0</v>
      </c>
      <c r="CT8" s="4">
        <f t="shared" si="748"/>
        <v>0</v>
      </c>
      <c r="CU8" s="4">
        <f t="shared" si="748"/>
        <v>0</v>
      </c>
      <c r="CV8" s="4">
        <f t="shared" si="748"/>
        <v>0</v>
      </c>
      <c r="CW8" s="4">
        <f t="shared" si="748"/>
        <v>0</v>
      </c>
      <c r="CX8" s="4">
        <f t="shared" si="748"/>
        <v>0</v>
      </c>
      <c r="CY8" s="4">
        <f t="shared" si="748"/>
        <v>0</v>
      </c>
      <c r="CZ8" s="4">
        <f t="shared" si="748"/>
        <v>0</v>
      </c>
      <c r="DA8" s="4">
        <f t="shared" si="748"/>
        <v>0</v>
      </c>
      <c r="DB8" s="4">
        <f t="shared" si="748"/>
        <v>0</v>
      </c>
      <c r="DC8" s="4">
        <f t="shared" si="748"/>
        <v>0</v>
      </c>
      <c r="DD8" s="4">
        <f t="shared" si="748"/>
        <v>0</v>
      </c>
      <c r="DE8" s="4">
        <f t="shared" si="748"/>
        <v>3</v>
      </c>
      <c r="DF8" s="4">
        <f t="shared" si="748"/>
        <v>0</v>
      </c>
      <c r="DG8" s="4">
        <f t="shared" si="748"/>
        <v>0</v>
      </c>
      <c r="DH8" s="4">
        <f t="shared" si="748"/>
        <v>0</v>
      </c>
      <c r="DI8" s="4">
        <f t="shared" si="748"/>
        <v>0</v>
      </c>
      <c r="DJ8" s="4">
        <f t="shared" si="748"/>
        <v>0</v>
      </c>
      <c r="DK8" s="4">
        <f t="shared" si="748"/>
        <v>0</v>
      </c>
      <c r="DL8" s="4">
        <f t="shared" si="748"/>
        <v>0</v>
      </c>
      <c r="DM8" s="4">
        <f t="shared" si="748"/>
        <v>0</v>
      </c>
      <c r="DN8" s="4">
        <f t="shared" si="748"/>
        <v>0</v>
      </c>
      <c r="DO8" s="4">
        <f t="shared" si="748"/>
        <v>0</v>
      </c>
      <c r="DP8" s="4">
        <f t="shared" si="748"/>
        <v>0</v>
      </c>
      <c r="DQ8" s="4">
        <f t="shared" si="748"/>
        <v>0</v>
      </c>
      <c r="DR8" s="4">
        <f t="shared" si="748"/>
        <v>0</v>
      </c>
      <c r="DS8" s="4">
        <f t="shared" si="748"/>
        <v>0</v>
      </c>
      <c r="DT8" s="4">
        <f t="shared" si="748"/>
        <v>0</v>
      </c>
      <c r="DU8" s="4">
        <f t="shared" si="748"/>
        <v>0</v>
      </c>
      <c r="DV8" s="4">
        <f t="shared" si="748"/>
        <v>0</v>
      </c>
      <c r="DW8" s="4">
        <f t="shared" si="748"/>
        <v>0</v>
      </c>
      <c r="DX8" s="4">
        <f t="shared" si="748"/>
        <v>0</v>
      </c>
      <c r="DY8" s="4">
        <f t="shared" si="748"/>
        <v>0</v>
      </c>
      <c r="DZ8" s="4">
        <f t="shared" si="748"/>
        <v>0</v>
      </c>
      <c r="EA8" s="4">
        <f t="shared" ref="EA8:GL8" si="749">IF(EA6&gt;EA5,EA6-EA5,0)</f>
        <v>0</v>
      </c>
      <c r="EB8" s="4">
        <f t="shared" si="749"/>
        <v>0</v>
      </c>
      <c r="EC8" s="4">
        <f t="shared" si="749"/>
        <v>0</v>
      </c>
      <c r="ED8" s="4">
        <f t="shared" si="749"/>
        <v>0</v>
      </c>
      <c r="EE8" s="4">
        <f t="shared" si="749"/>
        <v>0</v>
      </c>
      <c r="EF8" s="4">
        <f t="shared" si="749"/>
        <v>0</v>
      </c>
      <c r="EG8" s="4">
        <f t="shared" si="749"/>
        <v>0</v>
      </c>
      <c r="EH8" s="4">
        <f t="shared" si="749"/>
        <v>0</v>
      </c>
      <c r="EI8" s="4">
        <f t="shared" si="749"/>
        <v>0</v>
      </c>
      <c r="EJ8" s="4">
        <f t="shared" si="749"/>
        <v>0</v>
      </c>
      <c r="EK8" s="4">
        <f t="shared" si="749"/>
        <v>0</v>
      </c>
      <c r="EL8" s="4">
        <f t="shared" si="749"/>
        <v>0</v>
      </c>
      <c r="EM8" s="4">
        <f t="shared" si="749"/>
        <v>0</v>
      </c>
      <c r="EN8" s="4">
        <f t="shared" si="749"/>
        <v>0</v>
      </c>
      <c r="EO8" s="4">
        <f t="shared" si="749"/>
        <v>0</v>
      </c>
      <c r="EP8" s="4">
        <f t="shared" si="749"/>
        <v>0</v>
      </c>
      <c r="EQ8" s="4">
        <f t="shared" si="749"/>
        <v>0</v>
      </c>
      <c r="ER8" s="4">
        <f t="shared" si="749"/>
        <v>0</v>
      </c>
      <c r="ES8" s="4">
        <f t="shared" si="749"/>
        <v>0</v>
      </c>
      <c r="ET8" s="4">
        <f t="shared" si="749"/>
        <v>0</v>
      </c>
      <c r="EU8" s="4">
        <f t="shared" si="749"/>
        <v>0</v>
      </c>
      <c r="EV8" s="4">
        <f t="shared" si="749"/>
        <v>0</v>
      </c>
      <c r="EW8" s="4">
        <f t="shared" si="749"/>
        <v>0</v>
      </c>
      <c r="EX8" s="4">
        <f t="shared" si="749"/>
        <v>0</v>
      </c>
      <c r="EY8" s="4">
        <f t="shared" si="749"/>
        <v>0</v>
      </c>
      <c r="EZ8" s="4">
        <f t="shared" si="749"/>
        <v>0</v>
      </c>
      <c r="FA8" s="4">
        <f t="shared" si="749"/>
        <v>0</v>
      </c>
      <c r="FB8" s="4">
        <f t="shared" si="749"/>
        <v>0</v>
      </c>
      <c r="FC8" s="4">
        <f t="shared" si="749"/>
        <v>0</v>
      </c>
      <c r="FD8" s="4">
        <f t="shared" si="749"/>
        <v>0</v>
      </c>
      <c r="FE8" s="4">
        <f t="shared" si="749"/>
        <v>0</v>
      </c>
      <c r="FF8" s="4">
        <f t="shared" si="749"/>
        <v>0</v>
      </c>
      <c r="FG8" s="4">
        <f t="shared" si="749"/>
        <v>0</v>
      </c>
      <c r="FH8" s="4">
        <f t="shared" si="749"/>
        <v>0</v>
      </c>
      <c r="FI8" s="4">
        <f t="shared" si="749"/>
        <v>0</v>
      </c>
      <c r="FJ8" s="4">
        <f t="shared" si="749"/>
        <v>0</v>
      </c>
      <c r="FK8" s="4">
        <f t="shared" si="749"/>
        <v>0</v>
      </c>
      <c r="FL8" s="4">
        <f t="shared" si="749"/>
        <v>0</v>
      </c>
      <c r="FM8" s="4">
        <f t="shared" si="749"/>
        <v>0</v>
      </c>
      <c r="FN8" s="4">
        <f t="shared" si="749"/>
        <v>0</v>
      </c>
      <c r="FO8" s="4">
        <f t="shared" si="749"/>
        <v>0</v>
      </c>
      <c r="FP8" s="4">
        <f t="shared" si="749"/>
        <v>0</v>
      </c>
      <c r="FQ8" s="4">
        <f t="shared" si="749"/>
        <v>0</v>
      </c>
      <c r="FR8" s="4">
        <f t="shared" si="749"/>
        <v>0</v>
      </c>
      <c r="FS8" s="4">
        <f t="shared" si="749"/>
        <v>0</v>
      </c>
      <c r="FT8" s="4">
        <f t="shared" si="749"/>
        <v>0</v>
      </c>
      <c r="FU8" s="4">
        <f t="shared" si="749"/>
        <v>0</v>
      </c>
      <c r="FV8" s="4">
        <f t="shared" si="749"/>
        <v>0</v>
      </c>
      <c r="FW8" s="4">
        <f t="shared" si="749"/>
        <v>7</v>
      </c>
      <c r="FX8" s="4">
        <f t="shared" si="749"/>
        <v>0</v>
      </c>
      <c r="FY8" s="4">
        <f t="shared" si="749"/>
        <v>0</v>
      </c>
      <c r="FZ8" s="4">
        <f t="shared" si="749"/>
        <v>0</v>
      </c>
      <c r="GA8" s="4">
        <f t="shared" si="749"/>
        <v>0</v>
      </c>
      <c r="GB8" s="4">
        <f t="shared" si="749"/>
        <v>0</v>
      </c>
      <c r="GC8" s="4">
        <f t="shared" si="749"/>
        <v>0</v>
      </c>
      <c r="GD8" s="4">
        <f t="shared" si="749"/>
        <v>0</v>
      </c>
      <c r="GE8" s="4">
        <f t="shared" si="749"/>
        <v>0</v>
      </c>
      <c r="GF8" s="4">
        <f t="shared" si="749"/>
        <v>0</v>
      </c>
      <c r="GG8" s="4">
        <f t="shared" si="749"/>
        <v>0</v>
      </c>
      <c r="GH8" s="4">
        <f t="shared" si="749"/>
        <v>0</v>
      </c>
      <c r="GI8" s="4">
        <f t="shared" si="749"/>
        <v>0</v>
      </c>
      <c r="GJ8" s="4">
        <f t="shared" si="749"/>
        <v>0</v>
      </c>
      <c r="GK8" s="4">
        <f t="shared" si="749"/>
        <v>0</v>
      </c>
      <c r="GL8" s="4">
        <f t="shared" si="749"/>
        <v>0</v>
      </c>
      <c r="GM8" s="4">
        <f t="shared" ref="GM8:IX8" si="750">IF(GM6&gt;GM5,GM6-GM5,0)</f>
        <v>0</v>
      </c>
      <c r="GN8" s="4">
        <f t="shared" si="750"/>
        <v>0</v>
      </c>
      <c r="GO8" s="4">
        <f t="shared" si="750"/>
        <v>0</v>
      </c>
      <c r="GP8" s="4">
        <f t="shared" si="750"/>
        <v>0</v>
      </c>
      <c r="GQ8" s="4">
        <f t="shared" si="750"/>
        <v>0</v>
      </c>
      <c r="GR8" s="4">
        <f t="shared" si="750"/>
        <v>0</v>
      </c>
      <c r="GS8" s="4">
        <f t="shared" si="750"/>
        <v>0</v>
      </c>
      <c r="GT8" s="4">
        <f t="shared" si="750"/>
        <v>0</v>
      </c>
      <c r="GU8" s="4">
        <f t="shared" si="750"/>
        <v>0</v>
      </c>
      <c r="GV8" s="4">
        <f t="shared" si="750"/>
        <v>0</v>
      </c>
      <c r="GW8" s="4">
        <f t="shared" si="750"/>
        <v>0</v>
      </c>
      <c r="GX8" s="4">
        <f t="shared" si="750"/>
        <v>0</v>
      </c>
      <c r="GY8" s="4">
        <f t="shared" si="750"/>
        <v>0</v>
      </c>
      <c r="GZ8" s="4">
        <f t="shared" si="750"/>
        <v>0</v>
      </c>
      <c r="HA8" s="4">
        <f t="shared" si="750"/>
        <v>0</v>
      </c>
      <c r="HB8" s="4">
        <f t="shared" si="750"/>
        <v>0</v>
      </c>
      <c r="HC8" s="4">
        <f t="shared" si="750"/>
        <v>0</v>
      </c>
      <c r="HD8" s="4">
        <f t="shared" si="750"/>
        <v>0</v>
      </c>
      <c r="HE8" s="4">
        <f t="shared" si="750"/>
        <v>0</v>
      </c>
      <c r="HF8" s="4">
        <f t="shared" si="750"/>
        <v>0</v>
      </c>
      <c r="HG8" s="4">
        <f t="shared" si="750"/>
        <v>0</v>
      </c>
      <c r="HH8" s="4">
        <f t="shared" si="750"/>
        <v>0</v>
      </c>
      <c r="HI8" s="4">
        <f t="shared" si="750"/>
        <v>0</v>
      </c>
      <c r="HJ8" s="4">
        <f t="shared" si="750"/>
        <v>0</v>
      </c>
      <c r="HK8" s="4">
        <f t="shared" si="750"/>
        <v>0</v>
      </c>
      <c r="HL8" s="4">
        <f t="shared" si="750"/>
        <v>0</v>
      </c>
      <c r="HM8" s="4">
        <f t="shared" si="750"/>
        <v>0</v>
      </c>
      <c r="HN8" s="4">
        <f t="shared" si="750"/>
        <v>0</v>
      </c>
      <c r="HO8" s="4">
        <f t="shared" si="750"/>
        <v>0</v>
      </c>
      <c r="HP8" s="4">
        <f t="shared" si="750"/>
        <v>0</v>
      </c>
      <c r="HQ8" s="4">
        <f t="shared" si="750"/>
        <v>0</v>
      </c>
      <c r="HR8" s="4">
        <f t="shared" si="750"/>
        <v>0</v>
      </c>
      <c r="HS8" s="4">
        <f t="shared" si="750"/>
        <v>0</v>
      </c>
      <c r="HT8" s="4">
        <f t="shared" si="750"/>
        <v>39</v>
      </c>
      <c r="HU8" s="4">
        <f t="shared" si="750"/>
        <v>0</v>
      </c>
      <c r="HV8" s="4">
        <f t="shared" si="750"/>
        <v>0</v>
      </c>
      <c r="HW8" s="4">
        <f t="shared" si="750"/>
        <v>0</v>
      </c>
      <c r="HX8" s="4">
        <f t="shared" si="750"/>
        <v>0</v>
      </c>
      <c r="HY8" s="4">
        <f t="shared" si="750"/>
        <v>0</v>
      </c>
      <c r="HZ8" s="4">
        <f t="shared" si="750"/>
        <v>0</v>
      </c>
      <c r="IA8" s="4">
        <f t="shared" si="750"/>
        <v>0</v>
      </c>
      <c r="IB8" s="4">
        <f t="shared" si="750"/>
        <v>0</v>
      </c>
      <c r="IC8" s="4">
        <f t="shared" si="750"/>
        <v>0</v>
      </c>
      <c r="ID8" s="4">
        <f t="shared" si="750"/>
        <v>0</v>
      </c>
      <c r="IE8" s="4">
        <f t="shared" si="750"/>
        <v>0</v>
      </c>
      <c r="IF8" s="4">
        <f t="shared" si="750"/>
        <v>0</v>
      </c>
      <c r="IG8" s="4">
        <f t="shared" si="750"/>
        <v>0</v>
      </c>
      <c r="IH8" s="4">
        <f t="shared" si="750"/>
        <v>0</v>
      </c>
      <c r="II8" s="4">
        <f t="shared" si="750"/>
        <v>0</v>
      </c>
      <c r="IJ8" s="4">
        <f t="shared" si="750"/>
        <v>0</v>
      </c>
      <c r="IK8" s="4">
        <f t="shared" si="750"/>
        <v>0</v>
      </c>
      <c r="IL8" s="4">
        <f t="shared" si="750"/>
        <v>0</v>
      </c>
      <c r="IM8" s="4">
        <f t="shared" si="750"/>
        <v>0</v>
      </c>
      <c r="IN8" s="4">
        <f t="shared" si="750"/>
        <v>0</v>
      </c>
      <c r="IO8" s="4">
        <f t="shared" si="750"/>
        <v>0</v>
      </c>
      <c r="IP8" s="4">
        <f t="shared" si="750"/>
        <v>0</v>
      </c>
      <c r="IQ8" s="4">
        <f t="shared" si="750"/>
        <v>0</v>
      </c>
      <c r="IR8" s="4">
        <f t="shared" si="750"/>
        <v>0</v>
      </c>
      <c r="IS8" s="4">
        <f t="shared" si="750"/>
        <v>0</v>
      </c>
      <c r="IT8" s="4">
        <f t="shared" si="750"/>
        <v>0</v>
      </c>
      <c r="IU8" s="4">
        <f t="shared" si="750"/>
        <v>0</v>
      </c>
      <c r="IV8" s="4">
        <f t="shared" si="750"/>
        <v>0</v>
      </c>
      <c r="IW8" s="4">
        <f t="shared" si="750"/>
        <v>0</v>
      </c>
      <c r="IX8" s="4">
        <f t="shared" si="750"/>
        <v>0</v>
      </c>
      <c r="IY8" s="4">
        <f t="shared" ref="IY8:LJ8" si="751">IF(IY6&gt;IY5,IY6-IY5,0)</f>
        <v>0</v>
      </c>
      <c r="IZ8" s="4">
        <f t="shared" si="751"/>
        <v>0</v>
      </c>
      <c r="JA8" s="4">
        <f t="shared" si="751"/>
        <v>0</v>
      </c>
      <c r="JB8" s="4">
        <f t="shared" si="751"/>
        <v>0</v>
      </c>
      <c r="JC8" s="4">
        <f t="shared" si="751"/>
        <v>3</v>
      </c>
      <c r="JD8" s="4">
        <f t="shared" si="751"/>
        <v>0</v>
      </c>
      <c r="JE8" s="4">
        <f t="shared" si="751"/>
        <v>0</v>
      </c>
      <c r="JF8" s="4">
        <f t="shared" si="751"/>
        <v>0</v>
      </c>
      <c r="JG8" s="4">
        <f t="shared" si="751"/>
        <v>0</v>
      </c>
      <c r="JH8" s="4">
        <f t="shared" si="751"/>
        <v>0</v>
      </c>
      <c r="JI8" s="4">
        <f t="shared" si="751"/>
        <v>0</v>
      </c>
      <c r="JJ8" s="4">
        <f t="shared" si="751"/>
        <v>0</v>
      </c>
      <c r="JK8" s="4">
        <f t="shared" si="751"/>
        <v>0</v>
      </c>
      <c r="JL8" s="4">
        <f t="shared" si="751"/>
        <v>0</v>
      </c>
      <c r="JM8" s="4">
        <f t="shared" si="751"/>
        <v>0</v>
      </c>
      <c r="JN8" s="4">
        <f t="shared" si="751"/>
        <v>0</v>
      </c>
      <c r="JO8" s="4">
        <f t="shared" si="751"/>
        <v>0</v>
      </c>
      <c r="JP8" s="4">
        <f t="shared" si="751"/>
        <v>0</v>
      </c>
      <c r="JQ8" s="4">
        <f t="shared" si="751"/>
        <v>0</v>
      </c>
      <c r="JR8" s="4">
        <f t="shared" si="751"/>
        <v>0</v>
      </c>
      <c r="JS8" s="4">
        <f t="shared" si="751"/>
        <v>0</v>
      </c>
      <c r="JT8" s="4">
        <f t="shared" si="751"/>
        <v>0</v>
      </c>
      <c r="JU8" s="4">
        <f t="shared" si="751"/>
        <v>0</v>
      </c>
      <c r="JV8" s="4">
        <f t="shared" si="751"/>
        <v>0</v>
      </c>
      <c r="JW8" s="4">
        <f t="shared" si="751"/>
        <v>0</v>
      </c>
      <c r="JX8" s="4">
        <f t="shared" si="751"/>
        <v>0</v>
      </c>
      <c r="JY8" s="4">
        <f t="shared" si="751"/>
        <v>0</v>
      </c>
      <c r="JZ8" s="4">
        <f t="shared" si="751"/>
        <v>0</v>
      </c>
      <c r="KA8" s="4">
        <f t="shared" si="751"/>
        <v>0</v>
      </c>
      <c r="KB8" s="4">
        <f t="shared" si="751"/>
        <v>0</v>
      </c>
      <c r="KC8" s="4">
        <f t="shared" si="751"/>
        <v>0</v>
      </c>
      <c r="KD8" s="4">
        <f t="shared" si="751"/>
        <v>0</v>
      </c>
      <c r="KE8" s="4">
        <f t="shared" si="751"/>
        <v>0</v>
      </c>
      <c r="KF8" s="4">
        <f t="shared" si="751"/>
        <v>0</v>
      </c>
      <c r="KG8" s="4">
        <f t="shared" si="751"/>
        <v>0</v>
      </c>
      <c r="KH8" s="4">
        <f t="shared" si="751"/>
        <v>0</v>
      </c>
      <c r="KI8" s="4">
        <f t="shared" si="751"/>
        <v>0</v>
      </c>
      <c r="KJ8" s="4">
        <f t="shared" si="751"/>
        <v>0</v>
      </c>
      <c r="KK8" s="4">
        <f t="shared" si="751"/>
        <v>0</v>
      </c>
      <c r="KL8" s="4">
        <f t="shared" si="751"/>
        <v>0</v>
      </c>
      <c r="KM8" s="4">
        <f t="shared" si="751"/>
        <v>0</v>
      </c>
      <c r="KN8" s="4">
        <f t="shared" si="751"/>
        <v>0</v>
      </c>
      <c r="KO8" s="4">
        <f t="shared" si="751"/>
        <v>0</v>
      </c>
      <c r="KP8" s="4">
        <f t="shared" si="751"/>
        <v>0</v>
      </c>
      <c r="KQ8" s="4">
        <f t="shared" si="751"/>
        <v>0</v>
      </c>
      <c r="KR8" s="4">
        <f t="shared" si="751"/>
        <v>0</v>
      </c>
      <c r="KS8" s="4">
        <f t="shared" si="751"/>
        <v>0</v>
      </c>
      <c r="KT8" s="4">
        <f t="shared" si="751"/>
        <v>0</v>
      </c>
      <c r="KU8" s="4">
        <f t="shared" si="751"/>
        <v>0</v>
      </c>
      <c r="KV8" s="4">
        <f t="shared" si="751"/>
        <v>0</v>
      </c>
      <c r="KW8" s="4">
        <f t="shared" si="751"/>
        <v>0</v>
      </c>
      <c r="KX8" s="4">
        <f t="shared" si="751"/>
        <v>0</v>
      </c>
      <c r="KY8" s="4">
        <f t="shared" si="751"/>
        <v>0</v>
      </c>
      <c r="KZ8" s="4">
        <f t="shared" si="751"/>
        <v>0</v>
      </c>
      <c r="LA8" s="4">
        <f t="shared" si="751"/>
        <v>0</v>
      </c>
      <c r="LB8" s="4">
        <f t="shared" si="751"/>
        <v>0</v>
      </c>
      <c r="LC8" s="4">
        <f t="shared" si="751"/>
        <v>0</v>
      </c>
      <c r="LD8" s="4">
        <f t="shared" si="751"/>
        <v>0</v>
      </c>
      <c r="LE8" s="4">
        <f t="shared" si="751"/>
        <v>0</v>
      </c>
      <c r="LF8" s="4">
        <f t="shared" si="751"/>
        <v>0</v>
      </c>
      <c r="LG8" s="4">
        <f t="shared" si="751"/>
        <v>0</v>
      </c>
      <c r="LH8" s="4">
        <f t="shared" si="751"/>
        <v>0</v>
      </c>
      <c r="LI8" s="4">
        <f t="shared" si="751"/>
        <v>0</v>
      </c>
      <c r="LJ8" s="4">
        <f t="shared" si="751"/>
        <v>0</v>
      </c>
      <c r="LK8" s="4">
        <f t="shared" ref="LK8:NH8" si="752">IF(LK6&gt;LK5,LK6-LK5,0)</f>
        <v>0</v>
      </c>
      <c r="LL8" s="4">
        <f t="shared" si="752"/>
        <v>0</v>
      </c>
      <c r="LM8" s="4">
        <f t="shared" si="752"/>
        <v>0</v>
      </c>
      <c r="LN8" s="4">
        <f t="shared" si="752"/>
        <v>0</v>
      </c>
      <c r="LO8" s="4">
        <f t="shared" si="752"/>
        <v>0</v>
      </c>
      <c r="LP8" s="4">
        <f t="shared" si="752"/>
        <v>0</v>
      </c>
      <c r="LQ8" s="4">
        <f t="shared" si="752"/>
        <v>0</v>
      </c>
      <c r="LR8" s="4">
        <f t="shared" si="752"/>
        <v>0</v>
      </c>
      <c r="LS8" s="4">
        <f t="shared" si="752"/>
        <v>0</v>
      </c>
      <c r="LT8" s="4">
        <f t="shared" si="752"/>
        <v>0</v>
      </c>
      <c r="LU8" s="4">
        <f t="shared" si="752"/>
        <v>0</v>
      </c>
      <c r="LV8" s="4">
        <f t="shared" si="752"/>
        <v>0</v>
      </c>
      <c r="LW8" s="4">
        <f t="shared" si="752"/>
        <v>0</v>
      </c>
      <c r="LX8" s="4">
        <f t="shared" si="752"/>
        <v>0</v>
      </c>
      <c r="LY8" s="4">
        <f t="shared" si="752"/>
        <v>0</v>
      </c>
      <c r="LZ8" s="4">
        <f t="shared" si="752"/>
        <v>0</v>
      </c>
      <c r="MA8" s="4">
        <f t="shared" si="752"/>
        <v>0</v>
      </c>
      <c r="MB8" s="4">
        <f t="shared" si="752"/>
        <v>29</v>
      </c>
      <c r="MC8" s="4">
        <f t="shared" si="752"/>
        <v>0</v>
      </c>
      <c r="MD8" s="4">
        <f t="shared" si="752"/>
        <v>0</v>
      </c>
      <c r="ME8" s="4">
        <f t="shared" si="752"/>
        <v>0</v>
      </c>
      <c r="MF8" s="4">
        <f t="shared" si="752"/>
        <v>0</v>
      </c>
      <c r="MG8" s="4">
        <f t="shared" si="752"/>
        <v>0</v>
      </c>
      <c r="MH8" s="4">
        <f t="shared" si="752"/>
        <v>0</v>
      </c>
      <c r="MI8" s="4">
        <f t="shared" si="752"/>
        <v>0</v>
      </c>
      <c r="MJ8" s="4">
        <f t="shared" si="752"/>
        <v>0</v>
      </c>
      <c r="MK8" s="4">
        <f t="shared" si="752"/>
        <v>0</v>
      </c>
      <c r="ML8" s="4">
        <f t="shared" si="752"/>
        <v>0</v>
      </c>
      <c r="MM8" s="4">
        <f t="shared" si="752"/>
        <v>0</v>
      </c>
      <c r="MN8" s="4">
        <f t="shared" si="752"/>
        <v>0</v>
      </c>
      <c r="MO8" s="4">
        <f t="shared" si="752"/>
        <v>0</v>
      </c>
      <c r="MP8" s="4">
        <f t="shared" si="752"/>
        <v>0</v>
      </c>
      <c r="MQ8" s="4">
        <f t="shared" si="752"/>
        <v>0</v>
      </c>
      <c r="MR8" s="4">
        <f t="shared" si="752"/>
        <v>0</v>
      </c>
      <c r="MS8" s="4">
        <f t="shared" si="752"/>
        <v>0</v>
      </c>
      <c r="MT8" s="4">
        <f t="shared" si="752"/>
        <v>0</v>
      </c>
      <c r="MU8" s="4">
        <f t="shared" si="752"/>
        <v>0</v>
      </c>
      <c r="MV8" s="4">
        <f t="shared" si="752"/>
        <v>0</v>
      </c>
      <c r="MW8" s="4">
        <f t="shared" si="752"/>
        <v>0</v>
      </c>
      <c r="MX8" s="4">
        <f t="shared" si="752"/>
        <v>0</v>
      </c>
      <c r="MY8" s="4">
        <f t="shared" si="752"/>
        <v>0</v>
      </c>
      <c r="MZ8" s="4">
        <f t="shared" si="752"/>
        <v>0</v>
      </c>
      <c r="NA8" s="4">
        <f t="shared" si="752"/>
        <v>0</v>
      </c>
      <c r="NB8" s="4">
        <f t="shared" si="752"/>
        <v>0</v>
      </c>
      <c r="NC8" s="4">
        <f t="shared" si="752"/>
        <v>0</v>
      </c>
      <c r="ND8" s="4">
        <f t="shared" si="752"/>
        <v>0</v>
      </c>
      <c r="NE8" s="4">
        <f t="shared" si="752"/>
        <v>0</v>
      </c>
      <c r="NF8" s="4">
        <f t="shared" si="752"/>
        <v>0</v>
      </c>
      <c r="NG8" s="4">
        <f t="shared" si="752"/>
        <v>0</v>
      </c>
      <c r="NH8" s="4">
        <f t="shared" si="752"/>
        <v>0</v>
      </c>
      <c r="NJ8" s="4">
        <f>SUM(B8:NH8)</f>
        <v>152</v>
      </c>
      <c r="NL8" s="4">
        <f>NJ8*8644</f>
        <v>1313888</v>
      </c>
    </row>
    <row r="9" spans="1:377" x14ac:dyDescent="0.3">
      <c r="A9" s="4" t="s">
        <v>9</v>
      </c>
      <c r="B9" s="4">
        <f>ROUNDUP((1+1)*AVERAGE(B6),0)</f>
        <v>0</v>
      </c>
      <c r="C9" s="4">
        <f>ROUNDUP((1+1)*AVERAGE(B6:C6),0)</f>
        <v>0</v>
      </c>
      <c r="D9" s="4">
        <f>ROUNDUP((1+1)*AVERAGE(B6:C6),0)</f>
        <v>0</v>
      </c>
      <c r="E9" s="4">
        <f t="shared" ref="E9:BP9" si="753">ROUNDUP((1+1)*AVERAGE(C6:D6),0)</f>
        <v>0</v>
      </c>
      <c r="F9" s="4">
        <f t="shared" si="753"/>
        <v>0</v>
      </c>
      <c r="G9" s="4">
        <f t="shared" si="753"/>
        <v>0</v>
      </c>
      <c r="H9" s="4">
        <f t="shared" si="753"/>
        <v>0</v>
      </c>
      <c r="I9" s="4">
        <f t="shared" si="753"/>
        <v>0</v>
      </c>
      <c r="J9" s="4">
        <f t="shared" si="753"/>
        <v>0</v>
      </c>
      <c r="K9" s="4">
        <f t="shared" si="753"/>
        <v>0</v>
      </c>
      <c r="L9" s="4">
        <f t="shared" si="753"/>
        <v>0</v>
      </c>
      <c r="M9" s="4">
        <f t="shared" si="753"/>
        <v>0</v>
      </c>
      <c r="N9" s="4">
        <f t="shared" si="753"/>
        <v>0</v>
      </c>
      <c r="O9" s="4">
        <f t="shared" si="753"/>
        <v>0</v>
      </c>
      <c r="P9" s="4">
        <f t="shared" si="753"/>
        <v>0</v>
      </c>
      <c r="Q9" s="4">
        <f t="shared" si="753"/>
        <v>0</v>
      </c>
      <c r="R9" s="4">
        <f t="shared" si="753"/>
        <v>0</v>
      </c>
      <c r="S9" s="4">
        <f t="shared" si="753"/>
        <v>0</v>
      </c>
      <c r="T9" s="4">
        <f t="shared" si="753"/>
        <v>0</v>
      </c>
      <c r="U9" s="4">
        <f t="shared" si="753"/>
        <v>0</v>
      </c>
      <c r="V9" s="4">
        <f t="shared" si="753"/>
        <v>0</v>
      </c>
      <c r="W9" s="4">
        <f t="shared" si="753"/>
        <v>0</v>
      </c>
      <c r="X9" s="4">
        <f t="shared" si="753"/>
        <v>0</v>
      </c>
      <c r="Y9" s="4">
        <f t="shared" si="753"/>
        <v>0</v>
      </c>
      <c r="Z9" s="4">
        <f t="shared" si="753"/>
        <v>0</v>
      </c>
      <c r="AA9" s="4">
        <f t="shared" si="753"/>
        <v>6</v>
      </c>
      <c r="AB9" s="4">
        <f t="shared" si="753"/>
        <v>6</v>
      </c>
      <c r="AC9" s="4">
        <f t="shared" si="753"/>
        <v>0</v>
      </c>
      <c r="AD9" s="4">
        <f t="shared" si="753"/>
        <v>2</v>
      </c>
      <c r="AE9" s="4">
        <f t="shared" si="753"/>
        <v>2</v>
      </c>
      <c r="AF9" s="4">
        <f t="shared" si="753"/>
        <v>9</v>
      </c>
      <c r="AG9" s="4">
        <f t="shared" si="753"/>
        <v>9</v>
      </c>
      <c r="AH9" s="4">
        <f t="shared" si="753"/>
        <v>0</v>
      </c>
      <c r="AI9" s="4">
        <f t="shared" si="753"/>
        <v>0</v>
      </c>
      <c r="AJ9" s="4">
        <f t="shared" si="753"/>
        <v>0</v>
      </c>
      <c r="AK9" s="4">
        <f t="shared" si="753"/>
        <v>0</v>
      </c>
      <c r="AL9" s="4">
        <f t="shared" si="753"/>
        <v>0</v>
      </c>
      <c r="AM9" s="4">
        <f t="shared" si="753"/>
        <v>4</v>
      </c>
      <c r="AN9" s="4">
        <f t="shared" si="753"/>
        <v>4</v>
      </c>
      <c r="AO9" s="4">
        <f t="shared" si="753"/>
        <v>2</v>
      </c>
      <c r="AP9" s="4">
        <f t="shared" si="753"/>
        <v>2</v>
      </c>
      <c r="AQ9" s="4">
        <f t="shared" si="753"/>
        <v>0</v>
      </c>
      <c r="AR9" s="4">
        <f t="shared" si="753"/>
        <v>0</v>
      </c>
      <c r="AS9" s="4">
        <f t="shared" si="753"/>
        <v>0</v>
      </c>
      <c r="AT9" s="4">
        <f t="shared" si="753"/>
        <v>8</v>
      </c>
      <c r="AU9" s="4">
        <f t="shared" si="753"/>
        <v>18</v>
      </c>
      <c r="AV9" s="4">
        <f t="shared" si="753"/>
        <v>16</v>
      </c>
      <c r="AW9" s="4">
        <f t="shared" si="753"/>
        <v>8</v>
      </c>
      <c r="AX9" s="4">
        <f t="shared" si="753"/>
        <v>2</v>
      </c>
      <c r="AY9" s="4">
        <f t="shared" si="753"/>
        <v>0</v>
      </c>
      <c r="AZ9" s="4">
        <f t="shared" si="753"/>
        <v>0</v>
      </c>
      <c r="BA9" s="4">
        <f t="shared" si="753"/>
        <v>2</v>
      </c>
      <c r="BB9" s="4">
        <f t="shared" si="753"/>
        <v>2</v>
      </c>
      <c r="BC9" s="4">
        <f t="shared" si="753"/>
        <v>0</v>
      </c>
      <c r="BD9" s="4">
        <f t="shared" si="753"/>
        <v>0</v>
      </c>
      <c r="BE9" s="4">
        <f t="shared" si="753"/>
        <v>0</v>
      </c>
      <c r="BF9" s="4">
        <f t="shared" si="753"/>
        <v>0</v>
      </c>
      <c r="BG9" s="4">
        <f t="shared" si="753"/>
        <v>0</v>
      </c>
      <c r="BH9" s="4">
        <f t="shared" si="753"/>
        <v>6</v>
      </c>
      <c r="BI9" s="4">
        <f t="shared" si="753"/>
        <v>6</v>
      </c>
      <c r="BJ9" s="4">
        <f t="shared" si="753"/>
        <v>0</v>
      </c>
      <c r="BK9" s="4">
        <f t="shared" si="753"/>
        <v>0</v>
      </c>
      <c r="BL9" s="4">
        <f t="shared" si="753"/>
        <v>2</v>
      </c>
      <c r="BM9" s="4">
        <f t="shared" si="753"/>
        <v>2</v>
      </c>
      <c r="BN9" s="4">
        <f t="shared" si="753"/>
        <v>0</v>
      </c>
      <c r="BO9" s="4">
        <f t="shared" si="753"/>
        <v>0</v>
      </c>
      <c r="BP9" s="4">
        <f t="shared" si="753"/>
        <v>0</v>
      </c>
      <c r="BQ9" s="4">
        <f t="shared" ref="BQ9:EB9" si="754">ROUNDUP((1+1)*AVERAGE(BO6:BP6),0)</f>
        <v>0</v>
      </c>
      <c r="BR9" s="4">
        <f t="shared" si="754"/>
        <v>2</v>
      </c>
      <c r="BS9" s="4">
        <f t="shared" si="754"/>
        <v>2</v>
      </c>
      <c r="BT9" s="4">
        <f t="shared" si="754"/>
        <v>0</v>
      </c>
      <c r="BU9" s="4">
        <f t="shared" si="754"/>
        <v>0</v>
      </c>
      <c r="BV9" s="4">
        <f t="shared" si="754"/>
        <v>0</v>
      </c>
      <c r="BW9" s="4">
        <f t="shared" si="754"/>
        <v>0</v>
      </c>
      <c r="BX9" s="4">
        <f t="shared" si="754"/>
        <v>0</v>
      </c>
      <c r="BY9" s="4">
        <f t="shared" si="754"/>
        <v>0</v>
      </c>
      <c r="BZ9" s="4">
        <f t="shared" si="754"/>
        <v>0</v>
      </c>
      <c r="CA9" s="4">
        <f t="shared" si="754"/>
        <v>0</v>
      </c>
      <c r="CB9" s="4">
        <f t="shared" si="754"/>
        <v>0</v>
      </c>
      <c r="CC9" s="4">
        <f t="shared" si="754"/>
        <v>6</v>
      </c>
      <c r="CD9" s="4">
        <f t="shared" si="754"/>
        <v>6</v>
      </c>
      <c r="CE9" s="4">
        <f t="shared" si="754"/>
        <v>0</v>
      </c>
      <c r="CF9" s="4">
        <f t="shared" si="754"/>
        <v>0</v>
      </c>
      <c r="CG9" s="4">
        <f t="shared" si="754"/>
        <v>0</v>
      </c>
      <c r="CH9" s="4">
        <f t="shared" si="754"/>
        <v>0</v>
      </c>
      <c r="CI9" s="4">
        <f t="shared" si="754"/>
        <v>0</v>
      </c>
      <c r="CJ9" s="4">
        <f t="shared" si="754"/>
        <v>4</v>
      </c>
      <c r="CK9" s="4">
        <f t="shared" si="754"/>
        <v>4</v>
      </c>
      <c r="CL9" s="4">
        <f t="shared" si="754"/>
        <v>0</v>
      </c>
      <c r="CM9" s="4">
        <f t="shared" si="754"/>
        <v>0</v>
      </c>
      <c r="CN9" s="4">
        <f t="shared" si="754"/>
        <v>0</v>
      </c>
      <c r="CO9" s="4">
        <f t="shared" si="754"/>
        <v>0</v>
      </c>
      <c r="CP9" s="4">
        <f t="shared" si="754"/>
        <v>0</v>
      </c>
      <c r="CQ9" s="4">
        <f t="shared" si="754"/>
        <v>10</v>
      </c>
      <c r="CR9" s="4">
        <f t="shared" si="754"/>
        <v>10</v>
      </c>
      <c r="CS9" s="4">
        <f t="shared" si="754"/>
        <v>0</v>
      </c>
      <c r="CT9" s="4">
        <f t="shared" si="754"/>
        <v>2</v>
      </c>
      <c r="CU9" s="4">
        <f t="shared" si="754"/>
        <v>2</v>
      </c>
      <c r="CV9" s="4">
        <f t="shared" si="754"/>
        <v>0</v>
      </c>
      <c r="CW9" s="4">
        <f t="shared" si="754"/>
        <v>0</v>
      </c>
      <c r="CX9" s="4">
        <f t="shared" si="754"/>
        <v>4</v>
      </c>
      <c r="CY9" s="4">
        <f t="shared" si="754"/>
        <v>4</v>
      </c>
      <c r="CZ9" s="4">
        <f t="shared" si="754"/>
        <v>0</v>
      </c>
      <c r="DA9" s="4">
        <f t="shared" si="754"/>
        <v>6</v>
      </c>
      <c r="DB9" s="4">
        <f t="shared" si="754"/>
        <v>6</v>
      </c>
      <c r="DC9" s="4">
        <f t="shared" si="754"/>
        <v>0</v>
      </c>
      <c r="DD9" s="4">
        <f t="shared" si="754"/>
        <v>0</v>
      </c>
      <c r="DE9" s="4">
        <f t="shared" si="754"/>
        <v>10</v>
      </c>
      <c r="DF9" s="4">
        <f t="shared" si="754"/>
        <v>10</v>
      </c>
      <c r="DG9" s="4">
        <f t="shared" si="754"/>
        <v>0</v>
      </c>
      <c r="DH9" s="4">
        <f t="shared" si="754"/>
        <v>0</v>
      </c>
      <c r="DI9" s="4">
        <f t="shared" si="754"/>
        <v>2</v>
      </c>
      <c r="DJ9" s="4">
        <f t="shared" si="754"/>
        <v>2</v>
      </c>
      <c r="DK9" s="4">
        <f t="shared" si="754"/>
        <v>0</v>
      </c>
      <c r="DL9" s="4">
        <f t="shared" si="754"/>
        <v>4</v>
      </c>
      <c r="DM9" s="4">
        <f t="shared" si="754"/>
        <v>4</v>
      </c>
      <c r="DN9" s="4">
        <f t="shared" si="754"/>
        <v>0</v>
      </c>
      <c r="DO9" s="4">
        <f t="shared" si="754"/>
        <v>0</v>
      </c>
      <c r="DP9" s="4">
        <f t="shared" si="754"/>
        <v>0</v>
      </c>
      <c r="DQ9" s="4">
        <f t="shared" si="754"/>
        <v>0</v>
      </c>
      <c r="DR9" s="4">
        <f t="shared" si="754"/>
        <v>0</v>
      </c>
      <c r="DS9" s="4">
        <f t="shared" si="754"/>
        <v>0</v>
      </c>
      <c r="DT9" s="4">
        <f t="shared" si="754"/>
        <v>0</v>
      </c>
      <c r="DU9" s="4">
        <f t="shared" si="754"/>
        <v>2</v>
      </c>
      <c r="DV9" s="4">
        <f t="shared" si="754"/>
        <v>2</v>
      </c>
      <c r="DW9" s="4">
        <f t="shared" si="754"/>
        <v>0</v>
      </c>
      <c r="DX9" s="4">
        <f t="shared" si="754"/>
        <v>0</v>
      </c>
      <c r="DY9" s="4">
        <f t="shared" si="754"/>
        <v>0</v>
      </c>
      <c r="DZ9" s="4">
        <f t="shared" si="754"/>
        <v>2</v>
      </c>
      <c r="EA9" s="4">
        <f t="shared" si="754"/>
        <v>2</v>
      </c>
      <c r="EB9" s="4">
        <f t="shared" si="754"/>
        <v>0</v>
      </c>
      <c r="EC9" s="4">
        <f t="shared" ref="EC9:GN9" si="755">ROUNDUP((1+1)*AVERAGE(EA6:EB6),0)</f>
        <v>0</v>
      </c>
      <c r="ED9" s="4">
        <f t="shared" si="755"/>
        <v>0</v>
      </c>
      <c r="EE9" s="4">
        <f t="shared" si="755"/>
        <v>0</v>
      </c>
      <c r="EF9" s="4">
        <f t="shared" si="755"/>
        <v>0</v>
      </c>
      <c r="EG9" s="4">
        <f t="shared" si="755"/>
        <v>0</v>
      </c>
      <c r="EH9" s="4">
        <f t="shared" si="755"/>
        <v>0</v>
      </c>
      <c r="EI9" s="4">
        <f t="shared" si="755"/>
        <v>0</v>
      </c>
      <c r="EJ9" s="4">
        <f t="shared" si="755"/>
        <v>0</v>
      </c>
      <c r="EK9" s="4">
        <f t="shared" si="755"/>
        <v>0</v>
      </c>
      <c r="EL9" s="4">
        <f t="shared" si="755"/>
        <v>2</v>
      </c>
      <c r="EM9" s="4">
        <f t="shared" si="755"/>
        <v>2</v>
      </c>
      <c r="EN9" s="4">
        <f t="shared" si="755"/>
        <v>0</v>
      </c>
      <c r="EO9" s="4">
        <f t="shared" si="755"/>
        <v>0</v>
      </c>
      <c r="EP9" s="4">
        <f t="shared" si="755"/>
        <v>0</v>
      </c>
      <c r="EQ9" s="4">
        <f t="shared" si="755"/>
        <v>0</v>
      </c>
      <c r="ER9" s="4">
        <f t="shared" si="755"/>
        <v>0</v>
      </c>
      <c r="ES9" s="4">
        <f t="shared" si="755"/>
        <v>0</v>
      </c>
      <c r="ET9" s="4">
        <f t="shared" si="755"/>
        <v>0</v>
      </c>
      <c r="EU9" s="4">
        <f t="shared" si="755"/>
        <v>0</v>
      </c>
      <c r="EV9" s="4">
        <f t="shared" si="755"/>
        <v>0</v>
      </c>
      <c r="EW9" s="4">
        <f t="shared" si="755"/>
        <v>0</v>
      </c>
      <c r="EX9" s="4">
        <f t="shared" si="755"/>
        <v>0</v>
      </c>
      <c r="EY9" s="4">
        <f t="shared" si="755"/>
        <v>2</v>
      </c>
      <c r="EZ9" s="4">
        <f t="shared" si="755"/>
        <v>2</v>
      </c>
      <c r="FA9" s="4">
        <f t="shared" si="755"/>
        <v>0</v>
      </c>
      <c r="FB9" s="4">
        <f t="shared" si="755"/>
        <v>4</v>
      </c>
      <c r="FC9" s="4">
        <f t="shared" si="755"/>
        <v>4</v>
      </c>
      <c r="FD9" s="4">
        <f t="shared" si="755"/>
        <v>0</v>
      </c>
      <c r="FE9" s="4">
        <f t="shared" si="755"/>
        <v>2</v>
      </c>
      <c r="FF9" s="4">
        <f t="shared" si="755"/>
        <v>9</v>
      </c>
      <c r="FG9" s="4">
        <f t="shared" si="755"/>
        <v>7</v>
      </c>
      <c r="FH9" s="4">
        <f t="shared" si="755"/>
        <v>0</v>
      </c>
      <c r="FI9" s="4">
        <f t="shared" si="755"/>
        <v>2</v>
      </c>
      <c r="FJ9" s="4">
        <f t="shared" si="755"/>
        <v>2</v>
      </c>
      <c r="FK9" s="4">
        <f t="shared" si="755"/>
        <v>2</v>
      </c>
      <c r="FL9" s="4">
        <f t="shared" si="755"/>
        <v>2</v>
      </c>
      <c r="FM9" s="4">
        <f t="shared" si="755"/>
        <v>0</v>
      </c>
      <c r="FN9" s="4">
        <f t="shared" si="755"/>
        <v>0</v>
      </c>
      <c r="FO9" s="4">
        <f t="shared" si="755"/>
        <v>0</v>
      </c>
      <c r="FP9" s="4">
        <f t="shared" si="755"/>
        <v>0</v>
      </c>
      <c r="FQ9" s="4">
        <f t="shared" si="755"/>
        <v>2</v>
      </c>
      <c r="FR9" s="4">
        <f t="shared" si="755"/>
        <v>2</v>
      </c>
      <c r="FS9" s="4">
        <f t="shared" si="755"/>
        <v>2</v>
      </c>
      <c r="FT9" s="4">
        <f t="shared" si="755"/>
        <v>2</v>
      </c>
      <c r="FU9" s="4">
        <f t="shared" si="755"/>
        <v>0</v>
      </c>
      <c r="FV9" s="4">
        <f t="shared" si="755"/>
        <v>0</v>
      </c>
      <c r="FW9" s="4">
        <f t="shared" si="755"/>
        <v>8</v>
      </c>
      <c r="FX9" s="4">
        <f t="shared" si="755"/>
        <v>8</v>
      </c>
      <c r="FY9" s="4">
        <f t="shared" si="755"/>
        <v>0</v>
      </c>
      <c r="FZ9" s="4">
        <f t="shared" si="755"/>
        <v>0</v>
      </c>
      <c r="GA9" s="4">
        <f t="shared" si="755"/>
        <v>4</v>
      </c>
      <c r="GB9" s="4">
        <f t="shared" si="755"/>
        <v>4</v>
      </c>
      <c r="GC9" s="4">
        <f t="shared" si="755"/>
        <v>0</v>
      </c>
      <c r="GD9" s="4">
        <f t="shared" si="755"/>
        <v>2</v>
      </c>
      <c r="GE9" s="4">
        <f t="shared" si="755"/>
        <v>2</v>
      </c>
      <c r="GF9" s="4">
        <f t="shared" si="755"/>
        <v>0</v>
      </c>
      <c r="GG9" s="4">
        <f t="shared" si="755"/>
        <v>0</v>
      </c>
      <c r="GH9" s="4">
        <f t="shared" si="755"/>
        <v>0</v>
      </c>
      <c r="GI9" s="4">
        <f t="shared" si="755"/>
        <v>0</v>
      </c>
      <c r="GJ9" s="4">
        <f t="shared" si="755"/>
        <v>0</v>
      </c>
      <c r="GK9" s="4">
        <f t="shared" si="755"/>
        <v>0</v>
      </c>
      <c r="GL9" s="4">
        <f t="shared" si="755"/>
        <v>0</v>
      </c>
      <c r="GM9" s="4">
        <f t="shared" si="755"/>
        <v>2</v>
      </c>
      <c r="GN9" s="4">
        <f t="shared" si="755"/>
        <v>2</v>
      </c>
      <c r="GO9" s="4">
        <f t="shared" ref="GO9:IZ9" si="756">ROUNDUP((1+1)*AVERAGE(GM6:GN6),0)</f>
        <v>0</v>
      </c>
      <c r="GP9" s="4">
        <f t="shared" si="756"/>
        <v>4</v>
      </c>
      <c r="GQ9" s="4">
        <f t="shared" si="756"/>
        <v>4</v>
      </c>
      <c r="GR9" s="4">
        <f t="shared" si="756"/>
        <v>2</v>
      </c>
      <c r="GS9" s="4">
        <f t="shared" si="756"/>
        <v>2</v>
      </c>
      <c r="GT9" s="4">
        <f t="shared" si="756"/>
        <v>0</v>
      </c>
      <c r="GU9" s="4">
        <f t="shared" si="756"/>
        <v>0</v>
      </c>
      <c r="GV9" s="4">
        <f t="shared" si="756"/>
        <v>0</v>
      </c>
      <c r="GW9" s="4">
        <f t="shared" si="756"/>
        <v>0</v>
      </c>
      <c r="GX9" s="4">
        <f t="shared" si="756"/>
        <v>0</v>
      </c>
      <c r="GY9" s="4">
        <f t="shared" si="756"/>
        <v>0</v>
      </c>
      <c r="GZ9" s="4">
        <f t="shared" si="756"/>
        <v>0</v>
      </c>
      <c r="HA9" s="4">
        <f t="shared" si="756"/>
        <v>0</v>
      </c>
      <c r="HB9" s="4">
        <f t="shared" si="756"/>
        <v>0</v>
      </c>
      <c r="HC9" s="4">
        <f t="shared" si="756"/>
        <v>0</v>
      </c>
      <c r="HD9" s="4">
        <f t="shared" si="756"/>
        <v>0</v>
      </c>
      <c r="HE9" s="4">
        <f t="shared" si="756"/>
        <v>0</v>
      </c>
      <c r="HF9" s="4">
        <f t="shared" si="756"/>
        <v>0</v>
      </c>
      <c r="HG9" s="4">
        <f t="shared" si="756"/>
        <v>0</v>
      </c>
      <c r="HH9" s="4">
        <f t="shared" si="756"/>
        <v>0</v>
      </c>
      <c r="HI9" s="4">
        <f t="shared" si="756"/>
        <v>0</v>
      </c>
      <c r="HJ9" s="4">
        <f t="shared" si="756"/>
        <v>0</v>
      </c>
      <c r="HK9" s="4">
        <f t="shared" si="756"/>
        <v>0</v>
      </c>
      <c r="HL9" s="4">
        <f t="shared" si="756"/>
        <v>0</v>
      </c>
      <c r="HM9" s="4">
        <f t="shared" si="756"/>
        <v>2</v>
      </c>
      <c r="HN9" s="4">
        <f t="shared" si="756"/>
        <v>2</v>
      </c>
      <c r="HO9" s="4">
        <f t="shared" si="756"/>
        <v>0</v>
      </c>
      <c r="HP9" s="4">
        <f t="shared" si="756"/>
        <v>0</v>
      </c>
      <c r="HQ9" s="4">
        <f t="shared" si="756"/>
        <v>0</v>
      </c>
      <c r="HR9" s="4">
        <f t="shared" si="756"/>
        <v>0</v>
      </c>
      <c r="HS9" s="4">
        <f t="shared" si="756"/>
        <v>0</v>
      </c>
      <c r="HT9" s="4">
        <f t="shared" si="756"/>
        <v>12</v>
      </c>
      <c r="HU9" s="4">
        <f t="shared" si="756"/>
        <v>12</v>
      </c>
      <c r="HV9" s="4">
        <f t="shared" si="756"/>
        <v>0</v>
      </c>
      <c r="HW9" s="4">
        <f t="shared" si="756"/>
        <v>4</v>
      </c>
      <c r="HX9" s="4">
        <f t="shared" si="756"/>
        <v>4</v>
      </c>
      <c r="HY9" s="4">
        <f t="shared" si="756"/>
        <v>0</v>
      </c>
      <c r="HZ9" s="4">
        <f t="shared" si="756"/>
        <v>0</v>
      </c>
      <c r="IA9" s="4">
        <f t="shared" si="756"/>
        <v>0</v>
      </c>
      <c r="IB9" s="4">
        <f t="shared" si="756"/>
        <v>0</v>
      </c>
      <c r="IC9" s="4">
        <f t="shared" si="756"/>
        <v>0</v>
      </c>
      <c r="ID9" s="4">
        <f t="shared" si="756"/>
        <v>0</v>
      </c>
      <c r="IE9" s="4">
        <f t="shared" si="756"/>
        <v>0</v>
      </c>
      <c r="IF9" s="4">
        <f t="shared" si="756"/>
        <v>2</v>
      </c>
      <c r="IG9" s="4">
        <f t="shared" si="756"/>
        <v>2</v>
      </c>
      <c r="IH9" s="4">
        <f t="shared" si="756"/>
        <v>2</v>
      </c>
      <c r="II9" s="4">
        <f t="shared" si="756"/>
        <v>2</v>
      </c>
      <c r="IJ9" s="4">
        <f t="shared" si="756"/>
        <v>0</v>
      </c>
      <c r="IK9" s="4">
        <f t="shared" si="756"/>
        <v>4</v>
      </c>
      <c r="IL9" s="4">
        <f t="shared" si="756"/>
        <v>4</v>
      </c>
      <c r="IM9" s="4">
        <f t="shared" si="756"/>
        <v>0</v>
      </c>
      <c r="IN9" s="4">
        <f t="shared" si="756"/>
        <v>0</v>
      </c>
      <c r="IO9" s="4">
        <f t="shared" si="756"/>
        <v>4</v>
      </c>
      <c r="IP9" s="4">
        <f t="shared" si="756"/>
        <v>4</v>
      </c>
      <c r="IQ9" s="4">
        <f t="shared" si="756"/>
        <v>0</v>
      </c>
      <c r="IR9" s="4">
        <f t="shared" si="756"/>
        <v>2</v>
      </c>
      <c r="IS9" s="4">
        <f t="shared" si="756"/>
        <v>2</v>
      </c>
      <c r="IT9" s="4">
        <f t="shared" si="756"/>
        <v>0</v>
      </c>
      <c r="IU9" s="4">
        <f t="shared" si="756"/>
        <v>0</v>
      </c>
      <c r="IV9" s="4">
        <f t="shared" si="756"/>
        <v>4</v>
      </c>
      <c r="IW9" s="4">
        <f t="shared" si="756"/>
        <v>6</v>
      </c>
      <c r="IX9" s="4">
        <f t="shared" si="756"/>
        <v>2</v>
      </c>
      <c r="IY9" s="4">
        <f t="shared" si="756"/>
        <v>2</v>
      </c>
      <c r="IZ9" s="4">
        <f t="shared" si="756"/>
        <v>2</v>
      </c>
      <c r="JA9" s="4">
        <f t="shared" ref="JA9:LL9" si="757">ROUNDUP((1+1)*AVERAGE(IY6:IZ6),0)</f>
        <v>0</v>
      </c>
      <c r="JB9" s="4">
        <f t="shared" si="757"/>
        <v>0</v>
      </c>
      <c r="JC9" s="4">
        <f t="shared" si="757"/>
        <v>8</v>
      </c>
      <c r="JD9" s="4">
        <f t="shared" si="757"/>
        <v>8</v>
      </c>
      <c r="JE9" s="4">
        <f t="shared" si="757"/>
        <v>0</v>
      </c>
      <c r="JF9" s="4">
        <f t="shared" si="757"/>
        <v>0</v>
      </c>
      <c r="JG9" s="4">
        <f t="shared" si="757"/>
        <v>2</v>
      </c>
      <c r="JH9" s="4">
        <f t="shared" si="757"/>
        <v>2</v>
      </c>
      <c r="JI9" s="4">
        <f t="shared" si="757"/>
        <v>0</v>
      </c>
      <c r="JJ9" s="4">
        <f t="shared" si="757"/>
        <v>4</v>
      </c>
      <c r="JK9" s="4">
        <f t="shared" si="757"/>
        <v>5</v>
      </c>
      <c r="JL9" s="4">
        <f t="shared" si="757"/>
        <v>1</v>
      </c>
      <c r="JM9" s="4">
        <f t="shared" si="757"/>
        <v>0</v>
      </c>
      <c r="JN9" s="4">
        <f t="shared" si="757"/>
        <v>0</v>
      </c>
      <c r="JO9" s="4">
        <f t="shared" si="757"/>
        <v>0</v>
      </c>
      <c r="JP9" s="4">
        <f t="shared" si="757"/>
        <v>0</v>
      </c>
      <c r="JQ9" s="4">
        <f t="shared" si="757"/>
        <v>0</v>
      </c>
      <c r="JR9" s="4">
        <f t="shared" si="757"/>
        <v>0</v>
      </c>
      <c r="JS9" s="4">
        <f t="shared" si="757"/>
        <v>0</v>
      </c>
      <c r="JT9" s="4">
        <f t="shared" si="757"/>
        <v>0</v>
      </c>
      <c r="JU9" s="4">
        <f t="shared" si="757"/>
        <v>0</v>
      </c>
      <c r="JV9" s="4">
        <f t="shared" si="757"/>
        <v>0</v>
      </c>
      <c r="JW9" s="4">
        <f t="shared" si="757"/>
        <v>0</v>
      </c>
      <c r="JX9" s="4">
        <f t="shared" si="757"/>
        <v>0</v>
      </c>
      <c r="JY9" s="4">
        <f t="shared" si="757"/>
        <v>0</v>
      </c>
      <c r="JZ9" s="4">
        <f t="shared" si="757"/>
        <v>0</v>
      </c>
      <c r="KA9" s="4">
        <f t="shared" si="757"/>
        <v>2</v>
      </c>
      <c r="KB9" s="4">
        <f t="shared" si="757"/>
        <v>2</v>
      </c>
      <c r="KC9" s="4">
        <f t="shared" si="757"/>
        <v>0</v>
      </c>
      <c r="KD9" s="4">
        <f t="shared" si="757"/>
        <v>0</v>
      </c>
      <c r="KE9" s="4">
        <f t="shared" si="757"/>
        <v>0</v>
      </c>
      <c r="KF9" s="4">
        <f t="shared" si="757"/>
        <v>0</v>
      </c>
      <c r="KG9" s="4">
        <f t="shared" si="757"/>
        <v>0</v>
      </c>
      <c r="KH9" s="4">
        <f t="shared" si="757"/>
        <v>4</v>
      </c>
      <c r="KI9" s="4">
        <f t="shared" si="757"/>
        <v>4</v>
      </c>
      <c r="KJ9" s="4">
        <f t="shared" si="757"/>
        <v>0</v>
      </c>
      <c r="KK9" s="4">
        <f t="shared" si="757"/>
        <v>0</v>
      </c>
      <c r="KL9" s="4">
        <f t="shared" si="757"/>
        <v>0</v>
      </c>
      <c r="KM9" s="4">
        <f t="shared" si="757"/>
        <v>2</v>
      </c>
      <c r="KN9" s="4">
        <f t="shared" si="757"/>
        <v>2</v>
      </c>
      <c r="KO9" s="4">
        <f t="shared" si="757"/>
        <v>0</v>
      </c>
      <c r="KP9" s="4">
        <f t="shared" si="757"/>
        <v>0</v>
      </c>
      <c r="KQ9" s="4">
        <f t="shared" si="757"/>
        <v>0</v>
      </c>
      <c r="KR9" s="4">
        <f t="shared" si="757"/>
        <v>0</v>
      </c>
      <c r="KS9" s="4">
        <f t="shared" si="757"/>
        <v>0</v>
      </c>
      <c r="KT9" s="4">
        <f t="shared" si="757"/>
        <v>2</v>
      </c>
      <c r="KU9" s="4">
        <f t="shared" si="757"/>
        <v>2</v>
      </c>
      <c r="KV9" s="4">
        <f t="shared" si="757"/>
        <v>0</v>
      </c>
      <c r="KW9" s="4">
        <f t="shared" si="757"/>
        <v>4</v>
      </c>
      <c r="KX9" s="4">
        <f t="shared" si="757"/>
        <v>4</v>
      </c>
      <c r="KY9" s="4">
        <f t="shared" si="757"/>
        <v>0</v>
      </c>
      <c r="KZ9" s="4">
        <f t="shared" si="757"/>
        <v>4</v>
      </c>
      <c r="LA9" s="4">
        <f t="shared" si="757"/>
        <v>4</v>
      </c>
      <c r="LB9" s="4">
        <f t="shared" si="757"/>
        <v>0</v>
      </c>
      <c r="LC9" s="4">
        <f t="shared" si="757"/>
        <v>0</v>
      </c>
      <c r="LD9" s="4">
        <f t="shared" si="757"/>
        <v>0</v>
      </c>
      <c r="LE9" s="4">
        <f t="shared" si="757"/>
        <v>0</v>
      </c>
      <c r="LF9" s="4">
        <f t="shared" si="757"/>
        <v>0</v>
      </c>
      <c r="LG9" s="4">
        <f t="shared" si="757"/>
        <v>0</v>
      </c>
      <c r="LH9" s="4">
        <f t="shared" si="757"/>
        <v>2</v>
      </c>
      <c r="LI9" s="4">
        <f t="shared" si="757"/>
        <v>2</v>
      </c>
      <c r="LJ9" s="4">
        <f t="shared" si="757"/>
        <v>0</v>
      </c>
      <c r="LK9" s="4">
        <f t="shared" si="757"/>
        <v>0</v>
      </c>
      <c r="LL9" s="4">
        <f t="shared" si="757"/>
        <v>0</v>
      </c>
      <c r="LM9" s="4">
        <f t="shared" ref="LM9:NH9" si="758">ROUNDUP((1+1)*AVERAGE(LK6:LL6),0)</f>
        <v>0</v>
      </c>
      <c r="LN9" s="4">
        <f t="shared" si="758"/>
        <v>2</v>
      </c>
      <c r="LO9" s="4">
        <f t="shared" si="758"/>
        <v>2</v>
      </c>
      <c r="LP9" s="4">
        <f t="shared" si="758"/>
        <v>0</v>
      </c>
      <c r="LQ9" s="4">
        <f t="shared" si="758"/>
        <v>0</v>
      </c>
      <c r="LR9" s="4">
        <f t="shared" si="758"/>
        <v>0</v>
      </c>
      <c r="LS9" s="4">
        <f t="shared" si="758"/>
        <v>2</v>
      </c>
      <c r="LT9" s="4">
        <f t="shared" si="758"/>
        <v>2</v>
      </c>
      <c r="LU9" s="4">
        <f t="shared" si="758"/>
        <v>0</v>
      </c>
      <c r="LV9" s="4">
        <f t="shared" si="758"/>
        <v>0</v>
      </c>
      <c r="LW9" s="4">
        <f t="shared" si="758"/>
        <v>0</v>
      </c>
      <c r="LX9" s="4">
        <f t="shared" si="758"/>
        <v>0</v>
      </c>
      <c r="LY9" s="4">
        <f t="shared" si="758"/>
        <v>0</v>
      </c>
      <c r="LZ9" s="4">
        <f t="shared" si="758"/>
        <v>0</v>
      </c>
      <c r="MA9" s="4">
        <f t="shared" si="758"/>
        <v>0</v>
      </c>
      <c r="MB9" s="4">
        <f t="shared" si="758"/>
        <v>8</v>
      </c>
      <c r="MC9" s="4">
        <f t="shared" si="758"/>
        <v>10</v>
      </c>
      <c r="MD9" s="4">
        <f t="shared" si="758"/>
        <v>2</v>
      </c>
      <c r="ME9" s="4">
        <f t="shared" si="758"/>
        <v>2</v>
      </c>
      <c r="MF9" s="4">
        <f t="shared" si="758"/>
        <v>2</v>
      </c>
      <c r="MG9" s="4">
        <f t="shared" si="758"/>
        <v>0</v>
      </c>
      <c r="MH9" s="4">
        <f t="shared" si="758"/>
        <v>0</v>
      </c>
      <c r="MI9" s="4">
        <f t="shared" si="758"/>
        <v>2</v>
      </c>
      <c r="MJ9" s="4">
        <f t="shared" si="758"/>
        <v>2</v>
      </c>
      <c r="MK9" s="4">
        <f t="shared" si="758"/>
        <v>0</v>
      </c>
      <c r="ML9" s="4">
        <f t="shared" si="758"/>
        <v>2</v>
      </c>
      <c r="MM9" s="4">
        <f t="shared" si="758"/>
        <v>2</v>
      </c>
      <c r="MN9" s="4">
        <f t="shared" si="758"/>
        <v>0</v>
      </c>
      <c r="MO9" s="4">
        <f t="shared" si="758"/>
        <v>0</v>
      </c>
      <c r="MP9" s="4">
        <f t="shared" si="758"/>
        <v>4</v>
      </c>
      <c r="MQ9" s="4">
        <f t="shared" si="758"/>
        <v>4</v>
      </c>
      <c r="MR9" s="4">
        <f t="shared" si="758"/>
        <v>0</v>
      </c>
      <c r="MS9" s="4">
        <f t="shared" si="758"/>
        <v>0</v>
      </c>
      <c r="MT9" s="4">
        <f t="shared" si="758"/>
        <v>0</v>
      </c>
      <c r="MU9" s="4">
        <f t="shared" si="758"/>
        <v>0</v>
      </c>
      <c r="MV9" s="4">
        <f t="shared" si="758"/>
        <v>0</v>
      </c>
      <c r="MW9" s="4">
        <f t="shared" si="758"/>
        <v>2</v>
      </c>
      <c r="MX9" s="4">
        <f t="shared" si="758"/>
        <v>2</v>
      </c>
      <c r="MY9" s="4">
        <f t="shared" si="758"/>
        <v>6</v>
      </c>
      <c r="MZ9" s="4">
        <f t="shared" si="758"/>
        <v>6</v>
      </c>
      <c r="NA9" s="4">
        <f t="shared" si="758"/>
        <v>2</v>
      </c>
      <c r="NB9" s="4">
        <f t="shared" si="758"/>
        <v>2</v>
      </c>
      <c r="NC9" s="4">
        <f t="shared" si="758"/>
        <v>0</v>
      </c>
      <c r="ND9" s="4">
        <f t="shared" si="758"/>
        <v>2</v>
      </c>
      <c r="NE9" s="4">
        <f t="shared" si="758"/>
        <v>2</v>
      </c>
      <c r="NF9" s="4">
        <f t="shared" si="758"/>
        <v>2</v>
      </c>
      <c r="NG9" s="4">
        <f t="shared" si="758"/>
        <v>2</v>
      </c>
      <c r="NH9" s="4">
        <f t="shared" si="758"/>
        <v>0</v>
      </c>
    </row>
    <row r="10" spans="1:377" x14ac:dyDescent="0.3">
      <c r="A10" s="4" t="s">
        <v>10</v>
      </c>
      <c r="B10" s="4">
        <v>0</v>
      </c>
      <c r="C10" s="4">
        <f>ROUNDUP(3.08*(STDEV(B6:C6)*SQRT(2)),0)</f>
        <v>0</v>
      </c>
      <c r="D10" s="4">
        <f>ROUNDUP(3.08*(STDEV(B6:C6)*SQRT(2)),0)</f>
        <v>0</v>
      </c>
      <c r="E10" s="4">
        <f t="shared" ref="E10:BP10" si="759">ROUNDUP(3.08*(STDEV(C6:D6)*SQRT(2)),0)</f>
        <v>0</v>
      </c>
      <c r="F10" s="4">
        <f t="shared" si="759"/>
        <v>0</v>
      </c>
      <c r="G10" s="4">
        <f t="shared" si="759"/>
        <v>0</v>
      </c>
      <c r="H10" s="4">
        <f t="shared" si="759"/>
        <v>0</v>
      </c>
      <c r="I10" s="4">
        <f t="shared" si="759"/>
        <v>0</v>
      </c>
      <c r="J10" s="4">
        <f t="shared" si="759"/>
        <v>0</v>
      </c>
      <c r="K10" s="4">
        <f t="shared" si="759"/>
        <v>0</v>
      </c>
      <c r="L10" s="4">
        <f t="shared" si="759"/>
        <v>0</v>
      </c>
      <c r="M10" s="4">
        <f t="shared" si="759"/>
        <v>0</v>
      </c>
      <c r="N10" s="4">
        <f t="shared" si="759"/>
        <v>0</v>
      </c>
      <c r="O10" s="4">
        <f t="shared" si="759"/>
        <v>0</v>
      </c>
      <c r="P10" s="4">
        <f t="shared" si="759"/>
        <v>0</v>
      </c>
      <c r="Q10" s="4">
        <f t="shared" si="759"/>
        <v>0</v>
      </c>
      <c r="R10" s="4">
        <f t="shared" si="759"/>
        <v>0</v>
      </c>
      <c r="S10" s="4">
        <f t="shared" si="759"/>
        <v>0</v>
      </c>
      <c r="T10" s="4">
        <f t="shared" si="759"/>
        <v>0</v>
      </c>
      <c r="U10" s="4">
        <f t="shared" si="759"/>
        <v>0</v>
      </c>
      <c r="V10" s="4">
        <f t="shared" si="759"/>
        <v>0</v>
      </c>
      <c r="W10" s="4">
        <f t="shared" si="759"/>
        <v>0</v>
      </c>
      <c r="X10" s="4">
        <f t="shared" si="759"/>
        <v>0</v>
      </c>
      <c r="Y10" s="4">
        <f t="shared" si="759"/>
        <v>0</v>
      </c>
      <c r="Z10" s="4">
        <f t="shared" si="759"/>
        <v>0</v>
      </c>
      <c r="AA10" s="4">
        <f t="shared" si="759"/>
        <v>19</v>
      </c>
      <c r="AB10" s="4">
        <f t="shared" si="759"/>
        <v>19</v>
      </c>
      <c r="AC10" s="4">
        <f t="shared" si="759"/>
        <v>0</v>
      </c>
      <c r="AD10" s="4">
        <f t="shared" si="759"/>
        <v>7</v>
      </c>
      <c r="AE10" s="4">
        <f t="shared" si="759"/>
        <v>7</v>
      </c>
      <c r="AF10" s="4">
        <f t="shared" si="759"/>
        <v>28</v>
      </c>
      <c r="AG10" s="4">
        <f t="shared" si="759"/>
        <v>28</v>
      </c>
      <c r="AH10" s="4">
        <f t="shared" si="759"/>
        <v>0</v>
      </c>
      <c r="AI10" s="4">
        <f t="shared" si="759"/>
        <v>0</v>
      </c>
      <c r="AJ10" s="4">
        <f t="shared" si="759"/>
        <v>0</v>
      </c>
      <c r="AK10" s="4">
        <f t="shared" si="759"/>
        <v>0</v>
      </c>
      <c r="AL10" s="4">
        <f t="shared" si="759"/>
        <v>0</v>
      </c>
      <c r="AM10" s="4">
        <f t="shared" si="759"/>
        <v>13</v>
      </c>
      <c r="AN10" s="4">
        <f t="shared" si="759"/>
        <v>13</v>
      </c>
      <c r="AO10" s="4">
        <f t="shared" si="759"/>
        <v>7</v>
      </c>
      <c r="AP10" s="4">
        <f t="shared" si="759"/>
        <v>7</v>
      </c>
      <c r="AQ10" s="4">
        <f t="shared" si="759"/>
        <v>0</v>
      </c>
      <c r="AR10" s="4">
        <f t="shared" si="759"/>
        <v>0</v>
      </c>
      <c r="AS10" s="4">
        <f t="shared" si="759"/>
        <v>0</v>
      </c>
      <c r="AT10" s="4">
        <f t="shared" si="759"/>
        <v>25</v>
      </c>
      <c r="AU10" s="4">
        <f t="shared" si="759"/>
        <v>7</v>
      </c>
      <c r="AV10" s="4">
        <f t="shared" si="759"/>
        <v>13</v>
      </c>
      <c r="AW10" s="4">
        <f t="shared" si="759"/>
        <v>13</v>
      </c>
      <c r="AX10" s="4">
        <f t="shared" si="759"/>
        <v>7</v>
      </c>
      <c r="AY10" s="4">
        <f t="shared" si="759"/>
        <v>0</v>
      </c>
      <c r="AZ10" s="4">
        <f t="shared" si="759"/>
        <v>0</v>
      </c>
      <c r="BA10" s="4">
        <f t="shared" si="759"/>
        <v>7</v>
      </c>
      <c r="BB10" s="4">
        <f t="shared" si="759"/>
        <v>7</v>
      </c>
      <c r="BC10" s="4">
        <f t="shared" si="759"/>
        <v>0</v>
      </c>
      <c r="BD10" s="4">
        <f t="shared" si="759"/>
        <v>0</v>
      </c>
      <c r="BE10" s="4">
        <f t="shared" si="759"/>
        <v>0</v>
      </c>
      <c r="BF10" s="4">
        <f t="shared" si="759"/>
        <v>0</v>
      </c>
      <c r="BG10" s="4">
        <f t="shared" si="759"/>
        <v>0</v>
      </c>
      <c r="BH10" s="4">
        <f t="shared" si="759"/>
        <v>19</v>
      </c>
      <c r="BI10" s="4">
        <f t="shared" si="759"/>
        <v>19</v>
      </c>
      <c r="BJ10" s="4">
        <f t="shared" si="759"/>
        <v>0</v>
      </c>
      <c r="BK10" s="4">
        <f t="shared" si="759"/>
        <v>0</v>
      </c>
      <c r="BL10" s="4">
        <f t="shared" si="759"/>
        <v>7</v>
      </c>
      <c r="BM10" s="4">
        <f t="shared" si="759"/>
        <v>7</v>
      </c>
      <c r="BN10" s="4">
        <f t="shared" si="759"/>
        <v>0</v>
      </c>
      <c r="BO10" s="4">
        <f t="shared" si="759"/>
        <v>0</v>
      </c>
      <c r="BP10" s="4">
        <f t="shared" si="759"/>
        <v>0</v>
      </c>
      <c r="BQ10" s="4">
        <f t="shared" ref="BQ10:EB10" si="760">ROUNDUP(3.08*(STDEV(BO6:BP6)*SQRT(2)),0)</f>
        <v>0</v>
      </c>
      <c r="BR10" s="4">
        <f t="shared" si="760"/>
        <v>7</v>
      </c>
      <c r="BS10" s="4">
        <f t="shared" si="760"/>
        <v>7</v>
      </c>
      <c r="BT10" s="4">
        <f t="shared" si="760"/>
        <v>0</v>
      </c>
      <c r="BU10" s="4">
        <f t="shared" si="760"/>
        <v>0</v>
      </c>
      <c r="BV10" s="4">
        <f t="shared" si="760"/>
        <v>0</v>
      </c>
      <c r="BW10" s="4">
        <f t="shared" si="760"/>
        <v>0</v>
      </c>
      <c r="BX10" s="4">
        <f t="shared" si="760"/>
        <v>0</v>
      </c>
      <c r="BY10" s="4">
        <f t="shared" si="760"/>
        <v>0</v>
      </c>
      <c r="BZ10" s="4">
        <f t="shared" si="760"/>
        <v>0</v>
      </c>
      <c r="CA10" s="4">
        <f t="shared" si="760"/>
        <v>0</v>
      </c>
      <c r="CB10" s="4">
        <f t="shared" si="760"/>
        <v>0</v>
      </c>
      <c r="CC10" s="4">
        <f t="shared" si="760"/>
        <v>19</v>
      </c>
      <c r="CD10" s="4">
        <f t="shared" si="760"/>
        <v>19</v>
      </c>
      <c r="CE10" s="4">
        <f t="shared" si="760"/>
        <v>0</v>
      </c>
      <c r="CF10" s="4">
        <f t="shared" si="760"/>
        <v>0</v>
      </c>
      <c r="CG10" s="4">
        <f t="shared" si="760"/>
        <v>0</v>
      </c>
      <c r="CH10" s="4">
        <f t="shared" si="760"/>
        <v>0</v>
      </c>
      <c r="CI10" s="4">
        <f t="shared" si="760"/>
        <v>0</v>
      </c>
      <c r="CJ10" s="4">
        <f t="shared" si="760"/>
        <v>13</v>
      </c>
      <c r="CK10" s="4">
        <f t="shared" si="760"/>
        <v>13</v>
      </c>
      <c r="CL10" s="4">
        <f t="shared" si="760"/>
        <v>0</v>
      </c>
      <c r="CM10" s="4">
        <f t="shared" si="760"/>
        <v>0</v>
      </c>
      <c r="CN10" s="4">
        <f t="shared" si="760"/>
        <v>0</v>
      </c>
      <c r="CO10" s="4">
        <f t="shared" si="760"/>
        <v>0</v>
      </c>
      <c r="CP10" s="4">
        <f t="shared" si="760"/>
        <v>0</v>
      </c>
      <c r="CQ10" s="4">
        <f t="shared" si="760"/>
        <v>31</v>
      </c>
      <c r="CR10" s="4">
        <f t="shared" si="760"/>
        <v>31</v>
      </c>
      <c r="CS10" s="4">
        <f t="shared" si="760"/>
        <v>0</v>
      </c>
      <c r="CT10" s="4">
        <f t="shared" si="760"/>
        <v>7</v>
      </c>
      <c r="CU10" s="4">
        <f t="shared" si="760"/>
        <v>7</v>
      </c>
      <c r="CV10" s="4">
        <f t="shared" si="760"/>
        <v>0</v>
      </c>
      <c r="CW10" s="4">
        <f t="shared" si="760"/>
        <v>0</v>
      </c>
      <c r="CX10" s="4">
        <f t="shared" si="760"/>
        <v>13</v>
      </c>
      <c r="CY10" s="4">
        <f t="shared" si="760"/>
        <v>13</v>
      </c>
      <c r="CZ10" s="4">
        <f t="shared" si="760"/>
        <v>0</v>
      </c>
      <c r="DA10" s="4">
        <f t="shared" si="760"/>
        <v>19</v>
      </c>
      <c r="DB10" s="4">
        <f t="shared" si="760"/>
        <v>19</v>
      </c>
      <c r="DC10" s="4">
        <f t="shared" si="760"/>
        <v>0</v>
      </c>
      <c r="DD10" s="4">
        <f t="shared" si="760"/>
        <v>0</v>
      </c>
      <c r="DE10" s="4">
        <f t="shared" si="760"/>
        <v>31</v>
      </c>
      <c r="DF10" s="4">
        <f t="shared" si="760"/>
        <v>31</v>
      </c>
      <c r="DG10" s="4">
        <f t="shared" si="760"/>
        <v>0</v>
      </c>
      <c r="DH10" s="4">
        <f t="shared" si="760"/>
        <v>0</v>
      </c>
      <c r="DI10" s="4">
        <f t="shared" si="760"/>
        <v>7</v>
      </c>
      <c r="DJ10" s="4">
        <f t="shared" si="760"/>
        <v>7</v>
      </c>
      <c r="DK10" s="4">
        <f t="shared" si="760"/>
        <v>0</v>
      </c>
      <c r="DL10" s="4">
        <f t="shared" si="760"/>
        <v>13</v>
      </c>
      <c r="DM10" s="4">
        <f t="shared" si="760"/>
        <v>13</v>
      </c>
      <c r="DN10" s="4">
        <f t="shared" si="760"/>
        <v>0</v>
      </c>
      <c r="DO10" s="4">
        <f t="shared" si="760"/>
        <v>0</v>
      </c>
      <c r="DP10" s="4">
        <f t="shared" si="760"/>
        <v>0</v>
      </c>
      <c r="DQ10" s="4">
        <f t="shared" si="760"/>
        <v>0</v>
      </c>
      <c r="DR10" s="4">
        <f t="shared" si="760"/>
        <v>0</v>
      </c>
      <c r="DS10" s="4">
        <f t="shared" si="760"/>
        <v>0</v>
      </c>
      <c r="DT10" s="4">
        <f t="shared" si="760"/>
        <v>0</v>
      </c>
      <c r="DU10" s="4">
        <f t="shared" si="760"/>
        <v>7</v>
      </c>
      <c r="DV10" s="4">
        <f t="shared" si="760"/>
        <v>7</v>
      </c>
      <c r="DW10" s="4">
        <f t="shared" si="760"/>
        <v>0</v>
      </c>
      <c r="DX10" s="4">
        <f t="shared" si="760"/>
        <v>0</v>
      </c>
      <c r="DY10" s="4">
        <f t="shared" si="760"/>
        <v>0</v>
      </c>
      <c r="DZ10" s="4">
        <f t="shared" si="760"/>
        <v>7</v>
      </c>
      <c r="EA10" s="4">
        <f t="shared" si="760"/>
        <v>7</v>
      </c>
      <c r="EB10" s="4">
        <f t="shared" si="760"/>
        <v>0</v>
      </c>
      <c r="EC10" s="4">
        <f t="shared" ref="EC10:GN10" si="761">ROUNDUP(3.08*(STDEV(EA6:EB6)*SQRT(2)),0)</f>
        <v>0</v>
      </c>
      <c r="ED10" s="4">
        <f t="shared" si="761"/>
        <v>0</v>
      </c>
      <c r="EE10" s="4">
        <f t="shared" si="761"/>
        <v>0</v>
      </c>
      <c r="EF10" s="4">
        <f t="shared" si="761"/>
        <v>0</v>
      </c>
      <c r="EG10" s="4">
        <f t="shared" si="761"/>
        <v>0</v>
      </c>
      <c r="EH10" s="4">
        <f t="shared" si="761"/>
        <v>0</v>
      </c>
      <c r="EI10" s="4">
        <f t="shared" si="761"/>
        <v>0</v>
      </c>
      <c r="EJ10" s="4">
        <f t="shared" si="761"/>
        <v>0</v>
      </c>
      <c r="EK10" s="4">
        <f t="shared" si="761"/>
        <v>0</v>
      </c>
      <c r="EL10" s="4">
        <f t="shared" si="761"/>
        <v>7</v>
      </c>
      <c r="EM10" s="4">
        <f t="shared" si="761"/>
        <v>7</v>
      </c>
      <c r="EN10" s="4">
        <f t="shared" si="761"/>
        <v>0</v>
      </c>
      <c r="EO10" s="4">
        <f t="shared" si="761"/>
        <v>0</v>
      </c>
      <c r="EP10" s="4">
        <f t="shared" si="761"/>
        <v>0</v>
      </c>
      <c r="EQ10" s="4">
        <f t="shared" si="761"/>
        <v>0</v>
      </c>
      <c r="ER10" s="4">
        <f t="shared" si="761"/>
        <v>0</v>
      </c>
      <c r="ES10" s="4">
        <f t="shared" si="761"/>
        <v>0</v>
      </c>
      <c r="ET10" s="4">
        <f t="shared" si="761"/>
        <v>0</v>
      </c>
      <c r="EU10" s="4">
        <f t="shared" si="761"/>
        <v>0</v>
      </c>
      <c r="EV10" s="4">
        <f t="shared" si="761"/>
        <v>0</v>
      </c>
      <c r="EW10" s="4">
        <f t="shared" si="761"/>
        <v>0</v>
      </c>
      <c r="EX10" s="4">
        <f t="shared" si="761"/>
        <v>0</v>
      </c>
      <c r="EY10" s="4">
        <f t="shared" si="761"/>
        <v>7</v>
      </c>
      <c r="EZ10" s="4">
        <f t="shared" si="761"/>
        <v>7</v>
      </c>
      <c r="FA10" s="4">
        <f t="shared" si="761"/>
        <v>0</v>
      </c>
      <c r="FB10" s="4">
        <f t="shared" si="761"/>
        <v>13</v>
      </c>
      <c r="FC10" s="4">
        <f t="shared" si="761"/>
        <v>13</v>
      </c>
      <c r="FD10" s="4">
        <f t="shared" si="761"/>
        <v>0</v>
      </c>
      <c r="FE10" s="4">
        <f t="shared" si="761"/>
        <v>7</v>
      </c>
      <c r="FF10" s="4">
        <f t="shared" si="761"/>
        <v>16</v>
      </c>
      <c r="FG10" s="4">
        <f t="shared" si="761"/>
        <v>22</v>
      </c>
      <c r="FH10" s="4">
        <f t="shared" si="761"/>
        <v>0</v>
      </c>
      <c r="FI10" s="4">
        <f t="shared" si="761"/>
        <v>7</v>
      </c>
      <c r="FJ10" s="4">
        <f t="shared" si="761"/>
        <v>7</v>
      </c>
      <c r="FK10" s="4">
        <f t="shared" si="761"/>
        <v>7</v>
      </c>
      <c r="FL10" s="4">
        <f t="shared" si="761"/>
        <v>7</v>
      </c>
      <c r="FM10" s="4">
        <f t="shared" si="761"/>
        <v>0</v>
      </c>
      <c r="FN10" s="4">
        <f t="shared" si="761"/>
        <v>0</v>
      </c>
      <c r="FO10" s="4">
        <f t="shared" si="761"/>
        <v>0</v>
      </c>
      <c r="FP10" s="4">
        <f t="shared" si="761"/>
        <v>0</v>
      </c>
      <c r="FQ10" s="4">
        <f t="shared" si="761"/>
        <v>7</v>
      </c>
      <c r="FR10" s="4">
        <f t="shared" si="761"/>
        <v>7</v>
      </c>
      <c r="FS10" s="4">
        <f t="shared" si="761"/>
        <v>7</v>
      </c>
      <c r="FT10" s="4">
        <f t="shared" si="761"/>
        <v>7</v>
      </c>
      <c r="FU10" s="4">
        <f t="shared" si="761"/>
        <v>0</v>
      </c>
      <c r="FV10" s="4">
        <f t="shared" si="761"/>
        <v>0</v>
      </c>
      <c r="FW10" s="4">
        <f t="shared" si="761"/>
        <v>25</v>
      </c>
      <c r="FX10" s="4">
        <f t="shared" si="761"/>
        <v>25</v>
      </c>
      <c r="FY10" s="4">
        <f t="shared" si="761"/>
        <v>0</v>
      </c>
      <c r="FZ10" s="4">
        <f t="shared" si="761"/>
        <v>0</v>
      </c>
      <c r="GA10" s="4">
        <f t="shared" si="761"/>
        <v>13</v>
      </c>
      <c r="GB10" s="4">
        <f t="shared" si="761"/>
        <v>13</v>
      </c>
      <c r="GC10" s="4">
        <f t="shared" si="761"/>
        <v>0</v>
      </c>
      <c r="GD10" s="4">
        <f t="shared" si="761"/>
        <v>7</v>
      </c>
      <c r="GE10" s="4">
        <f t="shared" si="761"/>
        <v>7</v>
      </c>
      <c r="GF10" s="4">
        <f t="shared" si="761"/>
        <v>0</v>
      </c>
      <c r="GG10" s="4">
        <f t="shared" si="761"/>
        <v>0</v>
      </c>
      <c r="GH10" s="4">
        <f t="shared" si="761"/>
        <v>0</v>
      </c>
      <c r="GI10" s="4">
        <f t="shared" si="761"/>
        <v>0</v>
      </c>
      <c r="GJ10" s="4">
        <f t="shared" si="761"/>
        <v>0</v>
      </c>
      <c r="GK10" s="4">
        <f t="shared" si="761"/>
        <v>0</v>
      </c>
      <c r="GL10" s="4">
        <f t="shared" si="761"/>
        <v>0</v>
      </c>
      <c r="GM10" s="4">
        <f t="shared" si="761"/>
        <v>7</v>
      </c>
      <c r="GN10" s="4">
        <f t="shared" si="761"/>
        <v>7</v>
      </c>
      <c r="GO10" s="4">
        <f t="shared" ref="GO10:IZ10" si="762">ROUNDUP(3.08*(STDEV(GM6:GN6)*SQRT(2)),0)</f>
        <v>0</v>
      </c>
      <c r="GP10" s="4">
        <f t="shared" si="762"/>
        <v>13</v>
      </c>
      <c r="GQ10" s="4">
        <f t="shared" si="762"/>
        <v>13</v>
      </c>
      <c r="GR10" s="4">
        <f t="shared" si="762"/>
        <v>7</v>
      </c>
      <c r="GS10" s="4">
        <f t="shared" si="762"/>
        <v>7</v>
      </c>
      <c r="GT10" s="4">
        <f t="shared" si="762"/>
        <v>0</v>
      </c>
      <c r="GU10" s="4">
        <f t="shared" si="762"/>
        <v>0</v>
      </c>
      <c r="GV10" s="4">
        <f t="shared" si="762"/>
        <v>0</v>
      </c>
      <c r="GW10" s="4">
        <f t="shared" si="762"/>
        <v>0</v>
      </c>
      <c r="GX10" s="4">
        <f t="shared" si="762"/>
        <v>0</v>
      </c>
      <c r="GY10" s="4">
        <f t="shared" si="762"/>
        <v>0</v>
      </c>
      <c r="GZ10" s="4">
        <f t="shared" si="762"/>
        <v>0</v>
      </c>
      <c r="HA10" s="4">
        <f t="shared" si="762"/>
        <v>0</v>
      </c>
      <c r="HB10" s="4">
        <f t="shared" si="762"/>
        <v>0</v>
      </c>
      <c r="HC10" s="4">
        <f t="shared" si="762"/>
        <v>0</v>
      </c>
      <c r="HD10" s="4">
        <f t="shared" si="762"/>
        <v>0</v>
      </c>
      <c r="HE10" s="4">
        <f t="shared" si="762"/>
        <v>0</v>
      </c>
      <c r="HF10" s="4">
        <f t="shared" si="762"/>
        <v>0</v>
      </c>
      <c r="HG10" s="4">
        <f t="shared" si="762"/>
        <v>0</v>
      </c>
      <c r="HH10" s="4">
        <f t="shared" si="762"/>
        <v>0</v>
      </c>
      <c r="HI10" s="4">
        <f t="shared" si="762"/>
        <v>0</v>
      </c>
      <c r="HJ10" s="4">
        <f t="shared" si="762"/>
        <v>0</v>
      </c>
      <c r="HK10" s="4">
        <f t="shared" si="762"/>
        <v>0</v>
      </c>
      <c r="HL10" s="4">
        <f t="shared" si="762"/>
        <v>0</v>
      </c>
      <c r="HM10" s="4">
        <f t="shared" si="762"/>
        <v>7</v>
      </c>
      <c r="HN10" s="4">
        <f t="shared" si="762"/>
        <v>7</v>
      </c>
      <c r="HO10" s="4">
        <f t="shared" si="762"/>
        <v>0</v>
      </c>
      <c r="HP10" s="4">
        <f t="shared" si="762"/>
        <v>0</v>
      </c>
      <c r="HQ10" s="4">
        <f t="shared" si="762"/>
        <v>0</v>
      </c>
      <c r="HR10" s="4">
        <f t="shared" si="762"/>
        <v>0</v>
      </c>
      <c r="HS10" s="4">
        <f t="shared" si="762"/>
        <v>0</v>
      </c>
      <c r="HT10" s="4">
        <f t="shared" si="762"/>
        <v>37</v>
      </c>
      <c r="HU10" s="4">
        <f t="shared" si="762"/>
        <v>37</v>
      </c>
      <c r="HV10" s="4">
        <f t="shared" si="762"/>
        <v>0</v>
      </c>
      <c r="HW10" s="4">
        <f t="shared" si="762"/>
        <v>13</v>
      </c>
      <c r="HX10" s="4">
        <f t="shared" si="762"/>
        <v>13</v>
      </c>
      <c r="HY10" s="4">
        <f t="shared" si="762"/>
        <v>0</v>
      </c>
      <c r="HZ10" s="4">
        <f t="shared" si="762"/>
        <v>0</v>
      </c>
      <c r="IA10" s="4">
        <f t="shared" si="762"/>
        <v>0</v>
      </c>
      <c r="IB10" s="4">
        <f t="shared" si="762"/>
        <v>0</v>
      </c>
      <c r="IC10" s="4">
        <f t="shared" si="762"/>
        <v>0</v>
      </c>
      <c r="ID10" s="4">
        <f t="shared" si="762"/>
        <v>0</v>
      </c>
      <c r="IE10" s="4">
        <f t="shared" si="762"/>
        <v>0</v>
      </c>
      <c r="IF10" s="4">
        <f t="shared" si="762"/>
        <v>7</v>
      </c>
      <c r="IG10" s="4">
        <f t="shared" si="762"/>
        <v>7</v>
      </c>
      <c r="IH10" s="4">
        <f t="shared" si="762"/>
        <v>7</v>
      </c>
      <c r="II10" s="4">
        <f t="shared" si="762"/>
        <v>7</v>
      </c>
      <c r="IJ10" s="4">
        <f t="shared" si="762"/>
        <v>0</v>
      </c>
      <c r="IK10" s="4">
        <f t="shared" si="762"/>
        <v>13</v>
      </c>
      <c r="IL10" s="4">
        <f t="shared" si="762"/>
        <v>13</v>
      </c>
      <c r="IM10" s="4">
        <f t="shared" si="762"/>
        <v>0</v>
      </c>
      <c r="IN10" s="4">
        <f t="shared" si="762"/>
        <v>0</v>
      </c>
      <c r="IO10" s="4">
        <f t="shared" si="762"/>
        <v>13</v>
      </c>
      <c r="IP10" s="4">
        <f t="shared" si="762"/>
        <v>13</v>
      </c>
      <c r="IQ10" s="4">
        <f t="shared" si="762"/>
        <v>0</v>
      </c>
      <c r="IR10" s="4">
        <f t="shared" si="762"/>
        <v>7</v>
      </c>
      <c r="IS10" s="4">
        <f t="shared" si="762"/>
        <v>7</v>
      </c>
      <c r="IT10" s="4">
        <f t="shared" si="762"/>
        <v>0</v>
      </c>
      <c r="IU10" s="4">
        <f t="shared" si="762"/>
        <v>0</v>
      </c>
      <c r="IV10" s="4">
        <f t="shared" si="762"/>
        <v>13</v>
      </c>
      <c r="IW10" s="4">
        <f t="shared" si="762"/>
        <v>7</v>
      </c>
      <c r="IX10" s="4">
        <f t="shared" si="762"/>
        <v>7</v>
      </c>
      <c r="IY10" s="4">
        <f t="shared" si="762"/>
        <v>7</v>
      </c>
      <c r="IZ10" s="4">
        <f t="shared" si="762"/>
        <v>7</v>
      </c>
      <c r="JA10" s="4">
        <f t="shared" ref="JA10:LL10" si="763">ROUNDUP(3.08*(STDEV(IY6:IZ6)*SQRT(2)),0)</f>
        <v>0</v>
      </c>
      <c r="JB10" s="4">
        <f t="shared" si="763"/>
        <v>0</v>
      </c>
      <c r="JC10" s="4">
        <f t="shared" si="763"/>
        <v>25</v>
      </c>
      <c r="JD10" s="4">
        <f t="shared" si="763"/>
        <v>25</v>
      </c>
      <c r="JE10" s="4">
        <f t="shared" si="763"/>
        <v>0</v>
      </c>
      <c r="JF10" s="4">
        <f t="shared" si="763"/>
        <v>0</v>
      </c>
      <c r="JG10" s="4">
        <f t="shared" si="763"/>
        <v>7</v>
      </c>
      <c r="JH10" s="4">
        <f t="shared" si="763"/>
        <v>7</v>
      </c>
      <c r="JI10" s="4">
        <f t="shared" si="763"/>
        <v>0</v>
      </c>
      <c r="JJ10" s="4">
        <f t="shared" si="763"/>
        <v>13</v>
      </c>
      <c r="JK10" s="4">
        <f t="shared" si="763"/>
        <v>10</v>
      </c>
      <c r="JL10" s="4">
        <f t="shared" si="763"/>
        <v>4</v>
      </c>
      <c r="JM10" s="4">
        <f t="shared" si="763"/>
        <v>0</v>
      </c>
      <c r="JN10" s="4">
        <f t="shared" si="763"/>
        <v>0</v>
      </c>
      <c r="JO10" s="4">
        <f t="shared" si="763"/>
        <v>0</v>
      </c>
      <c r="JP10" s="4">
        <f t="shared" si="763"/>
        <v>0</v>
      </c>
      <c r="JQ10" s="4">
        <f t="shared" si="763"/>
        <v>0</v>
      </c>
      <c r="JR10" s="4">
        <f t="shared" si="763"/>
        <v>0</v>
      </c>
      <c r="JS10" s="4">
        <f t="shared" si="763"/>
        <v>0</v>
      </c>
      <c r="JT10" s="4">
        <f t="shared" si="763"/>
        <v>0</v>
      </c>
      <c r="JU10" s="4">
        <f t="shared" si="763"/>
        <v>0</v>
      </c>
      <c r="JV10" s="4">
        <f t="shared" si="763"/>
        <v>0</v>
      </c>
      <c r="JW10" s="4">
        <f t="shared" si="763"/>
        <v>0</v>
      </c>
      <c r="JX10" s="4">
        <f t="shared" si="763"/>
        <v>0</v>
      </c>
      <c r="JY10" s="4">
        <f t="shared" si="763"/>
        <v>0</v>
      </c>
      <c r="JZ10" s="4">
        <f t="shared" si="763"/>
        <v>0</v>
      </c>
      <c r="KA10" s="4">
        <f t="shared" si="763"/>
        <v>7</v>
      </c>
      <c r="KB10" s="4">
        <f t="shared" si="763"/>
        <v>7</v>
      </c>
      <c r="KC10" s="4">
        <f t="shared" si="763"/>
        <v>0</v>
      </c>
      <c r="KD10" s="4">
        <f t="shared" si="763"/>
        <v>0</v>
      </c>
      <c r="KE10" s="4">
        <f t="shared" si="763"/>
        <v>0</v>
      </c>
      <c r="KF10" s="4">
        <f t="shared" si="763"/>
        <v>0</v>
      </c>
      <c r="KG10" s="4">
        <f t="shared" si="763"/>
        <v>0</v>
      </c>
      <c r="KH10" s="4">
        <f t="shared" si="763"/>
        <v>13</v>
      </c>
      <c r="KI10" s="4">
        <f t="shared" si="763"/>
        <v>13</v>
      </c>
      <c r="KJ10" s="4">
        <f t="shared" si="763"/>
        <v>0</v>
      </c>
      <c r="KK10" s="4">
        <f t="shared" si="763"/>
        <v>0</v>
      </c>
      <c r="KL10" s="4">
        <f t="shared" si="763"/>
        <v>0</v>
      </c>
      <c r="KM10" s="4">
        <f t="shared" si="763"/>
        <v>7</v>
      </c>
      <c r="KN10" s="4">
        <f t="shared" si="763"/>
        <v>7</v>
      </c>
      <c r="KO10" s="4">
        <f t="shared" si="763"/>
        <v>0</v>
      </c>
      <c r="KP10" s="4">
        <f t="shared" si="763"/>
        <v>0</v>
      </c>
      <c r="KQ10" s="4">
        <f t="shared" si="763"/>
        <v>0</v>
      </c>
      <c r="KR10" s="4">
        <f t="shared" si="763"/>
        <v>0</v>
      </c>
      <c r="KS10" s="4">
        <f t="shared" si="763"/>
        <v>0</v>
      </c>
      <c r="KT10" s="4">
        <f t="shared" si="763"/>
        <v>7</v>
      </c>
      <c r="KU10" s="4">
        <f t="shared" si="763"/>
        <v>7</v>
      </c>
      <c r="KV10" s="4">
        <f t="shared" si="763"/>
        <v>0</v>
      </c>
      <c r="KW10" s="4">
        <f t="shared" si="763"/>
        <v>13</v>
      </c>
      <c r="KX10" s="4">
        <f t="shared" si="763"/>
        <v>13</v>
      </c>
      <c r="KY10" s="4">
        <f t="shared" si="763"/>
        <v>0</v>
      </c>
      <c r="KZ10" s="4">
        <f t="shared" si="763"/>
        <v>13</v>
      </c>
      <c r="LA10" s="4">
        <f t="shared" si="763"/>
        <v>13</v>
      </c>
      <c r="LB10" s="4">
        <f t="shared" si="763"/>
        <v>0</v>
      </c>
      <c r="LC10" s="4">
        <f t="shared" si="763"/>
        <v>0</v>
      </c>
      <c r="LD10" s="4">
        <f t="shared" si="763"/>
        <v>0</v>
      </c>
      <c r="LE10" s="4">
        <f t="shared" si="763"/>
        <v>0</v>
      </c>
      <c r="LF10" s="4">
        <f t="shared" si="763"/>
        <v>0</v>
      </c>
      <c r="LG10" s="4">
        <f t="shared" si="763"/>
        <v>0</v>
      </c>
      <c r="LH10" s="4">
        <f t="shared" si="763"/>
        <v>7</v>
      </c>
      <c r="LI10" s="4">
        <f t="shared" si="763"/>
        <v>7</v>
      </c>
      <c r="LJ10" s="4">
        <f t="shared" si="763"/>
        <v>0</v>
      </c>
      <c r="LK10" s="4">
        <f t="shared" si="763"/>
        <v>0</v>
      </c>
      <c r="LL10" s="4">
        <f t="shared" si="763"/>
        <v>0</v>
      </c>
      <c r="LM10" s="4">
        <f t="shared" ref="LM10:NH10" si="764">ROUNDUP(3.08*(STDEV(LK6:LL6)*SQRT(2)),0)</f>
        <v>0</v>
      </c>
      <c r="LN10" s="4">
        <f t="shared" si="764"/>
        <v>7</v>
      </c>
      <c r="LO10" s="4">
        <f t="shared" si="764"/>
        <v>7</v>
      </c>
      <c r="LP10" s="4">
        <f t="shared" si="764"/>
        <v>0</v>
      </c>
      <c r="LQ10" s="4">
        <f t="shared" si="764"/>
        <v>0</v>
      </c>
      <c r="LR10" s="4">
        <f t="shared" si="764"/>
        <v>0</v>
      </c>
      <c r="LS10" s="4">
        <f t="shared" si="764"/>
        <v>7</v>
      </c>
      <c r="LT10" s="4">
        <f t="shared" si="764"/>
        <v>7</v>
      </c>
      <c r="LU10" s="4">
        <f t="shared" si="764"/>
        <v>0</v>
      </c>
      <c r="LV10" s="4">
        <f t="shared" si="764"/>
        <v>0</v>
      </c>
      <c r="LW10" s="4">
        <f t="shared" si="764"/>
        <v>0</v>
      </c>
      <c r="LX10" s="4">
        <f t="shared" si="764"/>
        <v>0</v>
      </c>
      <c r="LY10" s="4">
        <f t="shared" si="764"/>
        <v>0</v>
      </c>
      <c r="LZ10" s="4">
        <f t="shared" si="764"/>
        <v>0</v>
      </c>
      <c r="MA10" s="4">
        <f t="shared" si="764"/>
        <v>0</v>
      </c>
      <c r="MB10" s="4">
        <f t="shared" si="764"/>
        <v>25</v>
      </c>
      <c r="MC10" s="4">
        <f t="shared" si="764"/>
        <v>19</v>
      </c>
      <c r="MD10" s="4">
        <f t="shared" si="764"/>
        <v>7</v>
      </c>
      <c r="ME10" s="4">
        <f t="shared" si="764"/>
        <v>7</v>
      </c>
      <c r="MF10" s="4">
        <f t="shared" si="764"/>
        <v>7</v>
      </c>
      <c r="MG10" s="4">
        <f t="shared" si="764"/>
        <v>0</v>
      </c>
      <c r="MH10" s="4">
        <f t="shared" si="764"/>
        <v>0</v>
      </c>
      <c r="MI10" s="4">
        <f t="shared" si="764"/>
        <v>7</v>
      </c>
      <c r="MJ10" s="4">
        <f t="shared" si="764"/>
        <v>7</v>
      </c>
      <c r="MK10" s="4">
        <f t="shared" si="764"/>
        <v>0</v>
      </c>
      <c r="ML10" s="4">
        <f t="shared" si="764"/>
        <v>7</v>
      </c>
      <c r="MM10" s="4">
        <f t="shared" si="764"/>
        <v>7</v>
      </c>
      <c r="MN10" s="4">
        <f t="shared" si="764"/>
        <v>0</v>
      </c>
      <c r="MO10" s="4">
        <f t="shared" si="764"/>
        <v>0</v>
      </c>
      <c r="MP10" s="4">
        <f t="shared" si="764"/>
        <v>13</v>
      </c>
      <c r="MQ10" s="4">
        <f t="shared" si="764"/>
        <v>13</v>
      </c>
      <c r="MR10" s="4">
        <f t="shared" si="764"/>
        <v>0</v>
      </c>
      <c r="MS10" s="4">
        <f t="shared" si="764"/>
        <v>0</v>
      </c>
      <c r="MT10" s="4">
        <f t="shared" si="764"/>
        <v>0</v>
      </c>
      <c r="MU10" s="4">
        <f t="shared" si="764"/>
        <v>0</v>
      </c>
      <c r="MV10" s="4">
        <f t="shared" si="764"/>
        <v>0</v>
      </c>
      <c r="MW10" s="4">
        <f t="shared" si="764"/>
        <v>7</v>
      </c>
      <c r="MX10" s="4">
        <f t="shared" si="764"/>
        <v>7</v>
      </c>
      <c r="MY10" s="4">
        <f t="shared" si="764"/>
        <v>19</v>
      </c>
      <c r="MZ10" s="4">
        <f t="shared" si="764"/>
        <v>19</v>
      </c>
      <c r="NA10" s="4">
        <f t="shared" si="764"/>
        <v>7</v>
      </c>
      <c r="NB10" s="4">
        <f t="shared" si="764"/>
        <v>7</v>
      </c>
      <c r="NC10" s="4">
        <f t="shared" si="764"/>
        <v>0</v>
      </c>
      <c r="ND10" s="4">
        <f t="shared" si="764"/>
        <v>7</v>
      </c>
      <c r="NE10" s="4">
        <f t="shared" si="764"/>
        <v>7</v>
      </c>
      <c r="NF10" s="4">
        <f t="shared" si="764"/>
        <v>7</v>
      </c>
      <c r="NG10" s="4">
        <f t="shared" si="764"/>
        <v>7</v>
      </c>
      <c r="NH10" s="4">
        <f t="shared" si="764"/>
        <v>0</v>
      </c>
    </row>
    <row r="11" spans="1:377" x14ac:dyDescent="0.3">
      <c r="A11" s="4" t="s">
        <v>71</v>
      </c>
      <c r="B11" s="4">
        <f>SUM(B9:B10)</f>
        <v>0</v>
      </c>
      <c r="C11" s="4">
        <f t="shared" ref="C11" si="765">SUM(C9:C10)</f>
        <v>0</v>
      </c>
      <c r="D11" s="4">
        <f t="shared" ref="D11" si="766">SUM(D9:D10)</f>
        <v>0</v>
      </c>
      <c r="E11" s="4">
        <f t="shared" ref="E11" si="767">SUM(E9:E10)</f>
        <v>0</v>
      </c>
      <c r="F11" s="4">
        <f t="shared" ref="F11" si="768">SUM(F9:F10)</f>
        <v>0</v>
      </c>
      <c r="G11" s="4">
        <f t="shared" ref="G11" si="769">SUM(G9:G10)</f>
        <v>0</v>
      </c>
      <c r="H11" s="4">
        <f t="shared" ref="H11" si="770">SUM(H9:H10)</f>
        <v>0</v>
      </c>
      <c r="I11" s="4">
        <f t="shared" ref="I11" si="771">SUM(I9:I10)</f>
        <v>0</v>
      </c>
      <c r="J11" s="4">
        <f t="shared" ref="J11" si="772">SUM(J9:J10)</f>
        <v>0</v>
      </c>
      <c r="K11" s="4">
        <f t="shared" ref="K11" si="773">SUM(K9:K10)</f>
        <v>0</v>
      </c>
      <c r="L11" s="4">
        <f t="shared" ref="L11" si="774">SUM(L9:L10)</f>
        <v>0</v>
      </c>
      <c r="M11" s="4">
        <f t="shared" ref="M11" si="775">SUM(M9:M10)</f>
        <v>0</v>
      </c>
      <c r="N11" s="4">
        <f t="shared" ref="N11" si="776">SUM(N9:N10)</f>
        <v>0</v>
      </c>
      <c r="O11" s="4">
        <f t="shared" ref="O11" si="777">SUM(O9:O10)</f>
        <v>0</v>
      </c>
      <c r="P11" s="4">
        <f t="shared" ref="P11" si="778">SUM(P9:P10)</f>
        <v>0</v>
      </c>
      <c r="Q11" s="4">
        <f t="shared" ref="Q11" si="779">SUM(Q9:Q10)</f>
        <v>0</v>
      </c>
      <c r="R11" s="4">
        <f t="shared" ref="R11" si="780">SUM(R9:R10)</f>
        <v>0</v>
      </c>
      <c r="S11" s="4">
        <f t="shared" ref="S11" si="781">SUM(S9:S10)</f>
        <v>0</v>
      </c>
      <c r="T11" s="4">
        <f t="shared" ref="T11" si="782">SUM(T9:T10)</f>
        <v>0</v>
      </c>
      <c r="U11" s="4">
        <f t="shared" ref="U11" si="783">SUM(U9:U10)</f>
        <v>0</v>
      </c>
      <c r="V11" s="4">
        <f t="shared" ref="V11" si="784">SUM(V9:V10)</f>
        <v>0</v>
      </c>
      <c r="W11" s="4">
        <f t="shared" ref="W11" si="785">SUM(W9:W10)</f>
        <v>0</v>
      </c>
      <c r="X11" s="4">
        <f t="shared" ref="X11" si="786">SUM(X9:X10)</f>
        <v>0</v>
      </c>
      <c r="Y11" s="4">
        <f t="shared" ref="Y11" si="787">SUM(Y9:Y10)</f>
        <v>0</v>
      </c>
      <c r="Z11" s="4">
        <f t="shared" ref="Z11" si="788">SUM(Z9:Z10)</f>
        <v>0</v>
      </c>
      <c r="AA11" s="4">
        <f t="shared" ref="AA11" si="789">SUM(AA9:AA10)</f>
        <v>25</v>
      </c>
      <c r="AB11" s="4">
        <f t="shared" ref="AB11" si="790">SUM(AB9:AB10)</f>
        <v>25</v>
      </c>
      <c r="AC11" s="4">
        <f t="shared" ref="AC11" si="791">SUM(AC9:AC10)</f>
        <v>0</v>
      </c>
      <c r="AD11" s="4">
        <f t="shared" ref="AD11" si="792">SUM(AD9:AD10)</f>
        <v>9</v>
      </c>
      <c r="AE11" s="4">
        <f t="shared" ref="AE11" si="793">SUM(AE9:AE10)</f>
        <v>9</v>
      </c>
      <c r="AF11" s="4">
        <f t="shared" ref="AF11" si="794">SUM(AF9:AF10)</f>
        <v>37</v>
      </c>
      <c r="AG11" s="4">
        <f t="shared" ref="AG11" si="795">SUM(AG9:AG10)</f>
        <v>37</v>
      </c>
      <c r="AH11" s="4">
        <f t="shared" ref="AH11" si="796">SUM(AH9:AH10)</f>
        <v>0</v>
      </c>
      <c r="AI11" s="4">
        <f t="shared" ref="AI11" si="797">SUM(AI9:AI10)</f>
        <v>0</v>
      </c>
      <c r="AJ11" s="4">
        <f t="shared" ref="AJ11" si="798">SUM(AJ9:AJ10)</f>
        <v>0</v>
      </c>
      <c r="AK11" s="4">
        <f t="shared" ref="AK11" si="799">SUM(AK9:AK10)</f>
        <v>0</v>
      </c>
      <c r="AL11" s="4">
        <f t="shared" ref="AL11" si="800">SUM(AL9:AL10)</f>
        <v>0</v>
      </c>
      <c r="AM11" s="4">
        <f t="shared" ref="AM11" si="801">SUM(AM9:AM10)</f>
        <v>17</v>
      </c>
      <c r="AN11" s="4">
        <f t="shared" ref="AN11" si="802">SUM(AN9:AN10)</f>
        <v>17</v>
      </c>
      <c r="AO11" s="4">
        <f t="shared" ref="AO11" si="803">SUM(AO9:AO10)</f>
        <v>9</v>
      </c>
      <c r="AP11" s="4">
        <f t="shared" ref="AP11" si="804">SUM(AP9:AP10)</f>
        <v>9</v>
      </c>
      <c r="AQ11" s="4">
        <f t="shared" ref="AQ11" si="805">SUM(AQ9:AQ10)</f>
        <v>0</v>
      </c>
      <c r="AR11" s="4">
        <f t="shared" ref="AR11" si="806">SUM(AR9:AR10)</f>
        <v>0</v>
      </c>
      <c r="AS11" s="4">
        <f t="shared" ref="AS11" si="807">SUM(AS9:AS10)</f>
        <v>0</v>
      </c>
      <c r="AT11" s="4">
        <f t="shared" ref="AT11" si="808">SUM(AT9:AT10)</f>
        <v>33</v>
      </c>
      <c r="AU11" s="4">
        <f t="shared" ref="AU11" si="809">SUM(AU9:AU10)</f>
        <v>25</v>
      </c>
      <c r="AV11" s="4">
        <f t="shared" ref="AV11" si="810">SUM(AV9:AV10)</f>
        <v>29</v>
      </c>
      <c r="AW11" s="4">
        <f t="shared" ref="AW11" si="811">SUM(AW9:AW10)</f>
        <v>21</v>
      </c>
      <c r="AX11" s="4">
        <f t="shared" ref="AX11" si="812">SUM(AX9:AX10)</f>
        <v>9</v>
      </c>
      <c r="AY11" s="4">
        <f t="shared" ref="AY11" si="813">SUM(AY9:AY10)</f>
        <v>0</v>
      </c>
      <c r="AZ11" s="4">
        <f t="shared" ref="AZ11" si="814">SUM(AZ9:AZ10)</f>
        <v>0</v>
      </c>
      <c r="BA11" s="4">
        <f t="shared" ref="BA11" si="815">SUM(BA9:BA10)</f>
        <v>9</v>
      </c>
      <c r="BB11" s="4">
        <f t="shared" ref="BB11" si="816">SUM(BB9:BB10)</f>
        <v>9</v>
      </c>
      <c r="BC11" s="4">
        <f t="shared" ref="BC11" si="817">SUM(BC9:BC10)</f>
        <v>0</v>
      </c>
      <c r="BD11" s="4">
        <f t="shared" ref="BD11" si="818">SUM(BD9:BD10)</f>
        <v>0</v>
      </c>
      <c r="BE11" s="4">
        <f t="shared" ref="BE11" si="819">SUM(BE9:BE10)</f>
        <v>0</v>
      </c>
      <c r="BF11" s="4">
        <f t="shared" ref="BF11" si="820">SUM(BF9:BF10)</f>
        <v>0</v>
      </c>
      <c r="BG11" s="4">
        <f t="shared" ref="BG11" si="821">SUM(BG9:BG10)</f>
        <v>0</v>
      </c>
      <c r="BH11" s="4">
        <f t="shared" ref="BH11" si="822">SUM(BH9:BH10)</f>
        <v>25</v>
      </c>
      <c r="BI11" s="4">
        <f t="shared" ref="BI11" si="823">SUM(BI9:BI10)</f>
        <v>25</v>
      </c>
      <c r="BJ11" s="4">
        <f t="shared" ref="BJ11" si="824">SUM(BJ9:BJ10)</f>
        <v>0</v>
      </c>
      <c r="BK11" s="4">
        <f t="shared" ref="BK11" si="825">SUM(BK9:BK10)</f>
        <v>0</v>
      </c>
      <c r="BL11" s="4">
        <f t="shared" ref="BL11" si="826">SUM(BL9:BL10)</f>
        <v>9</v>
      </c>
      <c r="BM11" s="4">
        <f t="shared" ref="BM11" si="827">SUM(BM9:BM10)</f>
        <v>9</v>
      </c>
      <c r="BN11" s="4">
        <f t="shared" ref="BN11" si="828">SUM(BN9:BN10)</f>
        <v>0</v>
      </c>
      <c r="BO11" s="4">
        <f t="shared" ref="BO11" si="829">SUM(BO9:BO10)</f>
        <v>0</v>
      </c>
      <c r="BP11" s="4">
        <f t="shared" ref="BP11" si="830">SUM(BP9:BP10)</f>
        <v>0</v>
      </c>
      <c r="BQ11" s="4">
        <f t="shared" ref="BQ11" si="831">SUM(BQ9:BQ10)</f>
        <v>0</v>
      </c>
      <c r="BR11" s="4">
        <f t="shared" ref="BR11" si="832">SUM(BR9:BR10)</f>
        <v>9</v>
      </c>
      <c r="BS11" s="4">
        <f t="shared" ref="BS11" si="833">SUM(BS9:BS10)</f>
        <v>9</v>
      </c>
      <c r="BT11" s="4">
        <f t="shared" ref="BT11" si="834">SUM(BT9:BT10)</f>
        <v>0</v>
      </c>
      <c r="BU11" s="4">
        <f t="shared" ref="BU11" si="835">SUM(BU9:BU10)</f>
        <v>0</v>
      </c>
      <c r="BV11" s="4">
        <f t="shared" ref="BV11" si="836">SUM(BV9:BV10)</f>
        <v>0</v>
      </c>
      <c r="BW11" s="4">
        <f t="shared" ref="BW11" si="837">SUM(BW9:BW10)</f>
        <v>0</v>
      </c>
      <c r="BX11" s="4">
        <f t="shared" ref="BX11" si="838">SUM(BX9:BX10)</f>
        <v>0</v>
      </c>
      <c r="BY11" s="4">
        <f t="shared" ref="BY11" si="839">SUM(BY9:BY10)</f>
        <v>0</v>
      </c>
      <c r="BZ11" s="4">
        <f t="shared" ref="BZ11" si="840">SUM(BZ9:BZ10)</f>
        <v>0</v>
      </c>
      <c r="CA11" s="4">
        <f t="shared" ref="CA11" si="841">SUM(CA9:CA10)</f>
        <v>0</v>
      </c>
      <c r="CB11" s="4">
        <f t="shared" ref="CB11" si="842">SUM(CB9:CB10)</f>
        <v>0</v>
      </c>
      <c r="CC11" s="4">
        <f t="shared" ref="CC11" si="843">SUM(CC9:CC10)</f>
        <v>25</v>
      </c>
      <c r="CD11" s="4">
        <f t="shared" ref="CD11" si="844">SUM(CD9:CD10)</f>
        <v>25</v>
      </c>
      <c r="CE11" s="4">
        <f t="shared" ref="CE11" si="845">SUM(CE9:CE10)</f>
        <v>0</v>
      </c>
      <c r="CF11" s="4">
        <f t="shared" ref="CF11" si="846">SUM(CF9:CF10)</f>
        <v>0</v>
      </c>
      <c r="CG11" s="4">
        <f t="shared" ref="CG11" si="847">SUM(CG9:CG10)</f>
        <v>0</v>
      </c>
      <c r="CH11" s="4">
        <f t="shared" ref="CH11" si="848">SUM(CH9:CH10)</f>
        <v>0</v>
      </c>
      <c r="CI11" s="4">
        <f t="shared" ref="CI11" si="849">SUM(CI9:CI10)</f>
        <v>0</v>
      </c>
      <c r="CJ11" s="4">
        <f t="shared" ref="CJ11" si="850">SUM(CJ9:CJ10)</f>
        <v>17</v>
      </c>
      <c r="CK11" s="4">
        <f t="shared" ref="CK11" si="851">SUM(CK9:CK10)</f>
        <v>17</v>
      </c>
      <c r="CL11" s="4">
        <f t="shared" ref="CL11" si="852">SUM(CL9:CL10)</f>
        <v>0</v>
      </c>
      <c r="CM11" s="4">
        <f t="shared" ref="CM11" si="853">SUM(CM9:CM10)</f>
        <v>0</v>
      </c>
      <c r="CN11" s="4">
        <f t="shared" ref="CN11" si="854">SUM(CN9:CN10)</f>
        <v>0</v>
      </c>
      <c r="CO11" s="4">
        <f t="shared" ref="CO11" si="855">SUM(CO9:CO10)</f>
        <v>0</v>
      </c>
      <c r="CP11" s="4">
        <f t="shared" ref="CP11" si="856">SUM(CP9:CP10)</f>
        <v>0</v>
      </c>
      <c r="CQ11" s="4">
        <f t="shared" ref="CQ11" si="857">SUM(CQ9:CQ10)</f>
        <v>41</v>
      </c>
      <c r="CR11" s="4">
        <f t="shared" ref="CR11" si="858">SUM(CR9:CR10)</f>
        <v>41</v>
      </c>
      <c r="CS11" s="4">
        <f t="shared" ref="CS11" si="859">SUM(CS9:CS10)</f>
        <v>0</v>
      </c>
      <c r="CT11" s="4">
        <f t="shared" ref="CT11" si="860">SUM(CT9:CT10)</f>
        <v>9</v>
      </c>
      <c r="CU11" s="4">
        <f t="shared" ref="CU11" si="861">SUM(CU9:CU10)</f>
        <v>9</v>
      </c>
      <c r="CV11" s="4">
        <f t="shared" ref="CV11" si="862">SUM(CV9:CV10)</f>
        <v>0</v>
      </c>
      <c r="CW11" s="4">
        <f t="shared" ref="CW11" si="863">SUM(CW9:CW10)</f>
        <v>0</v>
      </c>
      <c r="CX11" s="4">
        <f t="shared" ref="CX11" si="864">SUM(CX9:CX10)</f>
        <v>17</v>
      </c>
      <c r="CY11" s="4">
        <f t="shared" ref="CY11" si="865">SUM(CY9:CY10)</f>
        <v>17</v>
      </c>
      <c r="CZ11" s="4">
        <f t="shared" ref="CZ11" si="866">SUM(CZ9:CZ10)</f>
        <v>0</v>
      </c>
      <c r="DA11" s="4">
        <f t="shared" ref="DA11" si="867">SUM(DA9:DA10)</f>
        <v>25</v>
      </c>
      <c r="DB11" s="4">
        <f t="shared" ref="DB11" si="868">SUM(DB9:DB10)</f>
        <v>25</v>
      </c>
      <c r="DC11" s="4">
        <f t="shared" ref="DC11" si="869">SUM(DC9:DC10)</f>
        <v>0</v>
      </c>
      <c r="DD11" s="4">
        <f t="shared" ref="DD11" si="870">SUM(DD9:DD10)</f>
        <v>0</v>
      </c>
      <c r="DE11" s="4">
        <f t="shared" ref="DE11" si="871">SUM(DE9:DE10)</f>
        <v>41</v>
      </c>
      <c r="DF11" s="4">
        <f t="shared" ref="DF11" si="872">SUM(DF9:DF10)</f>
        <v>41</v>
      </c>
      <c r="DG11" s="4">
        <f t="shared" ref="DG11" si="873">SUM(DG9:DG10)</f>
        <v>0</v>
      </c>
      <c r="DH11" s="4">
        <f t="shared" ref="DH11" si="874">SUM(DH9:DH10)</f>
        <v>0</v>
      </c>
      <c r="DI11" s="4">
        <f t="shared" ref="DI11" si="875">SUM(DI9:DI10)</f>
        <v>9</v>
      </c>
      <c r="DJ11" s="4">
        <f t="shared" ref="DJ11" si="876">SUM(DJ9:DJ10)</f>
        <v>9</v>
      </c>
      <c r="DK11" s="4">
        <f t="shared" ref="DK11" si="877">SUM(DK9:DK10)</f>
        <v>0</v>
      </c>
      <c r="DL11" s="4">
        <f t="shared" ref="DL11" si="878">SUM(DL9:DL10)</f>
        <v>17</v>
      </c>
      <c r="DM11" s="4">
        <f t="shared" ref="DM11" si="879">SUM(DM9:DM10)</f>
        <v>17</v>
      </c>
      <c r="DN11" s="4">
        <f t="shared" ref="DN11" si="880">SUM(DN9:DN10)</f>
        <v>0</v>
      </c>
      <c r="DO11" s="4">
        <f t="shared" ref="DO11" si="881">SUM(DO9:DO10)</f>
        <v>0</v>
      </c>
      <c r="DP11" s="4">
        <f t="shared" ref="DP11" si="882">SUM(DP9:DP10)</f>
        <v>0</v>
      </c>
      <c r="DQ11" s="4">
        <f t="shared" ref="DQ11" si="883">SUM(DQ9:DQ10)</f>
        <v>0</v>
      </c>
      <c r="DR11" s="4">
        <f t="shared" ref="DR11" si="884">SUM(DR9:DR10)</f>
        <v>0</v>
      </c>
      <c r="DS11" s="4">
        <f t="shared" ref="DS11" si="885">SUM(DS9:DS10)</f>
        <v>0</v>
      </c>
      <c r="DT11" s="4">
        <f t="shared" ref="DT11" si="886">SUM(DT9:DT10)</f>
        <v>0</v>
      </c>
      <c r="DU11" s="4">
        <f t="shared" ref="DU11" si="887">SUM(DU9:DU10)</f>
        <v>9</v>
      </c>
      <c r="DV11" s="4">
        <f t="shared" ref="DV11" si="888">SUM(DV9:DV10)</f>
        <v>9</v>
      </c>
      <c r="DW11" s="4">
        <f t="shared" ref="DW11" si="889">SUM(DW9:DW10)</f>
        <v>0</v>
      </c>
      <c r="DX11" s="4">
        <f t="shared" ref="DX11" si="890">SUM(DX9:DX10)</f>
        <v>0</v>
      </c>
      <c r="DY11" s="4">
        <f t="shared" ref="DY11" si="891">SUM(DY9:DY10)</f>
        <v>0</v>
      </c>
      <c r="DZ11" s="4">
        <f t="shared" ref="DZ11" si="892">SUM(DZ9:DZ10)</f>
        <v>9</v>
      </c>
      <c r="EA11" s="4">
        <f t="shared" ref="EA11" si="893">SUM(EA9:EA10)</f>
        <v>9</v>
      </c>
      <c r="EB11" s="4">
        <f t="shared" ref="EB11" si="894">SUM(EB9:EB10)</f>
        <v>0</v>
      </c>
      <c r="EC11" s="4">
        <f t="shared" ref="EC11" si="895">SUM(EC9:EC10)</f>
        <v>0</v>
      </c>
      <c r="ED11" s="4">
        <f t="shared" ref="ED11" si="896">SUM(ED9:ED10)</f>
        <v>0</v>
      </c>
      <c r="EE11" s="4">
        <f t="shared" ref="EE11" si="897">SUM(EE9:EE10)</f>
        <v>0</v>
      </c>
      <c r="EF11" s="4">
        <f t="shared" ref="EF11" si="898">SUM(EF9:EF10)</f>
        <v>0</v>
      </c>
      <c r="EG11" s="4">
        <f t="shared" ref="EG11" si="899">SUM(EG9:EG10)</f>
        <v>0</v>
      </c>
      <c r="EH11" s="4">
        <f t="shared" ref="EH11" si="900">SUM(EH9:EH10)</f>
        <v>0</v>
      </c>
      <c r="EI11" s="4">
        <f t="shared" ref="EI11" si="901">SUM(EI9:EI10)</f>
        <v>0</v>
      </c>
      <c r="EJ11" s="4">
        <f t="shared" ref="EJ11" si="902">SUM(EJ9:EJ10)</f>
        <v>0</v>
      </c>
      <c r="EK11" s="4">
        <f t="shared" ref="EK11" si="903">SUM(EK9:EK10)</f>
        <v>0</v>
      </c>
      <c r="EL11" s="4">
        <f t="shared" ref="EL11" si="904">SUM(EL9:EL10)</f>
        <v>9</v>
      </c>
      <c r="EM11" s="4">
        <f t="shared" ref="EM11" si="905">SUM(EM9:EM10)</f>
        <v>9</v>
      </c>
      <c r="EN11" s="4">
        <f t="shared" ref="EN11" si="906">SUM(EN9:EN10)</f>
        <v>0</v>
      </c>
      <c r="EO11" s="4">
        <f t="shared" ref="EO11" si="907">SUM(EO9:EO10)</f>
        <v>0</v>
      </c>
      <c r="EP11" s="4">
        <f t="shared" ref="EP11" si="908">SUM(EP9:EP10)</f>
        <v>0</v>
      </c>
      <c r="EQ11" s="4">
        <f t="shared" ref="EQ11" si="909">SUM(EQ9:EQ10)</f>
        <v>0</v>
      </c>
      <c r="ER11" s="4">
        <f t="shared" ref="ER11" si="910">SUM(ER9:ER10)</f>
        <v>0</v>
      </c>
      <c r="ES11" s="4">
        <f t="shared" ref="ES11" si="911">SUM(ES9:ES10)</f>
        <v>0</v>
      </c>
      <c r="ET11" s="4">
        <f t="shared" ref="ET11" si="912">SUM(ET9:ET10)</f>
        <v>0</v>
      </c>
      <c r="EU11" s="4">
        <f t="shared" ref="EU11" si="913">SUM(EU9:EU10)</f>
        <v>0</v>
      </c>
      <c r="EV11" s="4">
        <f t="shared" ref="EV11" si="914">SUM(EV9:EV10)</f>
        <v>0</v>
      </c>
      <c r="EW11" s="4">
        <f t="shared" ref="EW11" si="915">SUM(EW9:EW10)</f>
        <v>0</v>
      </c>
      <c r="EX11" s="4">
        <f t="shared" ref="EX11" si="916">SUM(EX9:EX10)</f>
        <v>0</v>
      </c>
      <c r="EY11" s="4">
        <f t="shared" ref="EY11" si="917">SUM(EY9:EY10)</f>
        <v>9</v>
      </c>
      <c r="EZ11" s="4">
        <f t="shared" ref="EZ11" si="918">SUM(EZ9:EZ10)</f>
        <v>9</v>
      </c>
      <c r="FA11" s="4">
        <f t="shared" ref="FA11" si="919">SUM(FA9:FA10)</f>
        <v>0</v>
      </c>
      <c r="FB11" s="4">
        <f t="shared" ref="FB11" si="920">SUM(FB9:FB10)</f>
        <v>17</v>
      </c>
      <c r="FC11" s="4">
        <f t="shared" ref="FC11" si="921">SUM(FC9:FC10)</f>
        <v>17</v>
      </c>
      <c r="FD11" s="4">
        <f t="shared" ref="FD11" si="922">SUM(FD9:FD10)</f>
        <v>0</v>
      </c>
      <c r="FE11" s="4">
        <f t="shared" ref="FE11" si="923">SUM(FE9:FE10)</f>
        <v>9</v>
      </c>
      <c r="FF11" s="4">
        <f t="shared" ref="FF11" si="924">SUM(FF9:FF10)</f>
        <v>25</v>
      </c>
      <c r="FG11" s="4">
        <f t="shared" ref="FG11" si="925">SUM(FG9:FG10)</f>
        <v>29</v>
      </c>
      <c r="FH11" s="4">
        <f t="shared" ref="FH11" si="926">SUM(FH9:FH10)</f>
        <v>0</v>
      </c>
      <c r="FI11" s="4">
        <f t="shared" ref="FI11" si="927">SUM(FI9:FI10)</f>
        <v>9</v>
      </c>
      <c r="FJ11" s="4">
        <f t="shared" ref="FJ11" si="928">SUM(FJ9:FJ10)</f>
        <v>9</v>
      </c>
      <c r="FK11" s="4">
        <f t="shared" ref="FK11" si="929">SUM(FK9:FK10)</f>
        <v>9</v>
      </c>
      <c r="FL11" s="4">
        <f t="shared" ref="FL11" si="930">SUM(FL9:FL10)</f>
        <v>9</v>
      </c>
      <c r="FM11" s="4">
        <f t="shared" ref="FM11" si="931">SUM(FM9:FM10)</f>
        <v>0</v>
      </c>
      <c r="FN11" s="4">
        <f t="shared" ref="FN11" si="932">SUM(FN9:FN10)</f>
        <v>0</v>
      </c>
      <c r="FO11" s="4">
        <f t="shared" ref="FO11" si="933">SUM(FO9:FO10)</f>
        <v>0</v>
      </c>
      <c r="FP11" s="4">
        <f t="shared" ref="FP11" si="934">SUM(FP9:FP10)</f>
        <v>0</v>
      </c>
      <c r="FQ11" s="4">
        <f t="shared" ref="FQ11" si="935">SUM(FQ9:FQ10)</f>
        <v>9</v>
      </c>
      <c r="FR11" s="4">
        <f t="shared" ref="FR11" si="936">SUM(FR9:FR10)</f>
        <v>9</v>
      </c>
      <c r="FS11" s="4">
        <f t="shared" ref="FS11" si="937">SUM(FS9:FS10)</f>
        <v>9</v>
      </c>
      <c r="FT11" s="4">
        <f t="shared" ref="FT11" si="938">SUM(FT9:FT10)</f>
        <v>9</v>
      </c>
      <c r="FU11" s="4">
        <f t="shared" ref="FU11" si="939">SUM(FU9:FU10)</f>
        <v>0</v>
      </c>
      <c r="FV11" s="4">
        <f t="shared" ref="FV11" si="940">SUM(FV9:FV10)</f>
        <v>0</v>
      </c>
      <c r="FW11" s="4">
        <f t="shared" ref="FW11" si="941">SUM(FW9:FW10)</f>
        <v>33</v>
      </c>
      <c r="FX11" s="4">
        <f t="shared" ref="FX11" si="942">SUM(FX9:FX10)</f>
        <v>33</v>
      </c>
      <c r="FY11" s="4">
        <f t="shared" ref="FY11" si="943">SUM(FY9:FY10)</f>
        <v>0</v>
      </c>
      <c r="FZ11" s="4">
        <f t="shared" ref="FZ11" si="944">SUM(FZ9:FZ10)</f>
        <v>0</v>
      </c>
      <c r="GA11" s="4">
        <f t="shared" ref="GA11" si="945">SUM(GA9:GA10)</f>
        <v>17</v>
      </c>
      <c r="GB11" s="4">
        <f t="shared" ref="GB11" si="946">SUM(GB9:GB10)</f>
        <v>17</v>
      </c>
      <c r="GC11" s="4">
        <f t="shared" ref="GC11" si="947">SUM(GC9:GC10)</f>
        <v>0</v>
      </c>
      <c r="GD11" s="4">
        <f t="shared" ref="GD11" si="948">SUM(GD9:GD10)</f>
        <v>9</v>
      </c>
      <c r="GE11" s="4">
        <f t="shared" ref="GE11" si="949">SUM(GE9:GE10)</f>
        <v>9</v>
      </c>
      <c r="GF11" s="4">
        <f t="shared" ref="GF11" si="950">SUM(GF9:GF10)</f>
        <v>0</v>
      </c>
      <c r="GG11" s="4">
        <f t="shared" ref="GG11" si="951">SUM(GG9:GG10)</f>
        <v>0</v>
      </c>
      <c r="GH11" s="4">
        <f t="shared" ref="GH11" si="952">SUM(GH9:GH10)</f>
        <v>0</v>
      </c>
      <c r="GI11" s="4">
        <f t="shared" ref="GI11" si="953">SUM(GI9:GI10)</f>
        <v>0</v>
      </c>
      <c r="GJ11" s="4">
        <f t="shared" ref="GJ11" si="954">SUM(GJ9:GJ10)</f>
        <v>0</v>
      </c>
      <c r="GK11" s="4">
        <f t="shared" ref="GK11" si="955">SUM(GK9:GK10)</f>
        <v>0</v>
      </c>
      <c r="GL11" s="4">
        <f t="shared" ref="GL11" si="956">SUM(GL9:GL10)</f>
        <v>0</v>
      </c>
      <c r="GM11" s="4">
        <f t="shared" ref="GM11" si="957">SUM(GM9:GM10)</f>
        <v>9</v>
      </c>
      <c r="GN11" s="4">
        <f t="shared" ref="GN11" si="958">SUM(GN9:GN10)</f>
        <v>9</v>
      </c>
      <c r="GO11" s="4">
        <f t="shared" ref="GO11" si="959">SUM(GO9:GO10)</f>
        <v>0</v>
      </c>
      <c r="GP11" s="4">
        <f t="shared" ref="GP11" si="960">SUM(GP9:GP10)</f>
        <v>17</v>
      </c>
      <c r="GQ11" s="4">
        <f t="shared" ref="GQ11" si="961">SUM(GQ9:GQ10)</f>
        <v>17</v>
      </c>
      <c r="GR11" s="4">
        <f t="shared" ref="GR11" si="962">SUM(GR9:GR10)</f>
        <v>9</v>
      </c>
      <c r="GS11" s="4">
        <f t="shared" ref="GS11" si="963">SUM(GS9:GS10)</f>
        <v>9</v>
      </c>
      <c r="GT11" s="4">
        <f t="shared" ref="GT11" si="964">SUM(GT9:GT10)</f>
        <v>0</v>
      </c>
      <c r="GU11" s="4">
        <f t="shared" ref="GU11" si="965">SUM(GU9:GU10)</f>
        <v>0</v>
      </c>
      <c r="GV11" s="4">
        <f t="shared" ref="GV11" si="966">SUM(GV9:GV10)</f>
        <v>0</v>
      </c>
      <c r="GW11" s="4">
        <f t="shared" ref="GW11" si="967">SUM(GW9:GW10)</f>
        <v>0</v>
      </c>
      <c r="GX11" s="4">
        <f t="shared" ref="GX11" si="968">SUM(GX9:GX10)</f>
        <v>0</v>
      </c>
      <c r="GY11" s="4">
        <f t="shared" ref="GY11" si="969">SUM(GY9:GY10)</f>
        <v>0</v>
      </c>
      <c r="GZ11" s="4">
        <f t="shared" ref="GZ11" si="970">SUM(GZ9:GZ10)</f>
        <v>0</v>
      </c>
      <c r="HA11" s="4">
        <f t="shared" ref="HA11" si="971">SUM(HA9:HA10)</f>
        <v>0</v>
      </c>
      <c r="HB11" s="4">
        <f t="shared" ref="HB11" si="972">SUM(HB9:HB10)</f>
        <v>0</v>
      </c>
      <c r="HC11" s="4">
        <f t="shared" ref="HC11" si="973">SUM(HC9:HC10)</f>
        <v>0</v>
      </c>
      <c r="HD11" s="4">
        <f t="shared" ref="HD11" si="974">SUM(HD9:HD10)</f>
        <v>0</v>
      </c>
      <c r="HE11" s="4">
        <f t="shared" ref="HE11" si="975">SUM(HE9:HE10)</f>
        <v>0</v>
      </c>
      <c r="HF11" s="4">
        <f t="shared" ref="HF11" si="976">SUM(HF9:HF10)</f>
        <v>0</v>
      </c>
      <c r="HG11" s="4">
        <f t="shared" ref="HG11" si="977">SUM(HG9:HG10)</f>
        <v>0</v>
      </c>
      <c r="HH11" s="4">
        <f t="shared" ref="HH11" si="978">SUM(HH9:HH10)</f>
        <v>0</v>
      </c>
      <c r="HI11" s="4">
        <f t="shared" ref="HI11" si="979">SUM(HI9:HI10)</f>
        <v>0</v>
      </c>
      <c r="HJ11" s="4">
        <f t="shared" ref="HJ11" si="980">SUM(HJ9:HJ10)</f>
        <v>0</v>
      </c>
      <c r="HK11" s="4">
        <f t="shared" ref="HK11" si="981">SUM(HK9:HK10)</f>
        <v>0</v>
      </c>
      <c r="HL11" s="4">
        <f t="shared" ref="HL11" si="982">SUM(HL9:HL10)</f>
        <v>0</v>
      </c>
      <c r="HM11" s="4">
        <f t="shared" ref="HM11" si="983">SUM(HM9:HM10)</f>
        <v>9</v>
      </c>
      <c r="HN11" s="4">
        <f t="shared" ref="HN11" si="984">SUM(HN9:HN10)</f>
        <v>9</v>
      </c>
      <c r="HO11" s="4">
        <f t="shared" ref="HO11" si="985">SUM(HO9:HO10)</f>
        <v>0</v>
      </c>
      <c r="HP11" s="4">
        <f t="shared" ref="HP11" si="986">SUM(HP9:HP10)</f>
        <v>0</v>
      </c>
      <c r="HQ11" s="4">
        <f t="shared" ref="HQ11" si="987">SUM(HQ9:HQ10)</f>
        <v>0</v>
      </c>
      <c r="HR11" s="4">
        <f t="shared" ref="HR11" si="988">SUM(HR9:HR10)</f>
        <v>0</v>
      </c>
      <c r="HS11" s="4">
        <f t="shared" ref="HS11" si="989">SUM(HS9:HS10)</f>
        <v>0</v>
      </c>
      <c r="HT11" s="4">
        <f t="shared" ref="HT11" si="990">SUM(HT9:HT10)</f>
        <v>49</v>
      </c>
      <c r="HU11" s="4">
        <f t="shared" ref="HU11" si="991">SUM(HU9:HU10)</f>
        <v>49</v>
      </c>
      <c r="HV11" s="4">
        <f t="shared" ref="HV11" si="992">SUM(HV9:HV10)</f>
        <v>0</v>
      </c>
      <c r="HW11" s="4">
        <f t="shared" ref="HW11" si="993">SUM(HW9:HW10)</f>
        <v>17</v>
      </c>
      <c r="HX11" s="4">
        <f t="shared" ref="HX11" si="994">SUM(HX9:HX10)</f>
        <v>17</v>
      </c>
      <c r="HY11" s="4">
        <f t="shared" ref="HY11" si="995">SUM(HY9:HY10)</f>
        <v>0</v>
      </c>
      <c r="HZ11" s="4">
        <f t="shared" ref="HZ11" si="996">SUM(HZ9:HZ10)</f>
        <v>0</v>
      </c>
      <c r="IA11" s="4">
        <f t="shared" ref="IA11" si="997">SUM(IA9:IA10)</f>
        <v>0</v>
      </c>
      <c r="IB11" s="4">
        <f t="shared" ref="IB11" si="998">SUM(IB9:IB10)</f>
        <v>0</v>
      </c>
      <c r="IC11" s="4">
        <f t="shared" ref="IC11" si="999">SUM(IC9:IC10)</f>
        <v>0</v>
      </c>
      <c r="ID11" s="4">
        <f t="shared" ref="ID11" si="1000">SUM(ID9:ID10)</f>
        <v>0</v>
      </c>
      <c r="IE11" s="4">
        <f t="shared" ref="IE11" si="1001">SUM(IE9:IE10)</f>
        <v>0</v>
      </c>
      <c r="IF11" s="4">
        <f t="shared" ref="IF11" si="1002">SUM(IF9:IF10)</f>
        <v>9</v>
      </c>
      <c r="IG11" s="4">
        <f t="shared" ref="IG11" si="1003">SUM(IG9:IG10)</f>
        <v>9</v>
      </c>
      <c r="IH11" s="4">
        <f t="shared" ref="IH11" si="1004">SUM(IH9:IH10)</f>
        <v>9</v>
      </c>
      <c r="II11" s="4">
        <f t="shared" ref="II11" si="1005">SUM(II9:II10)</f>
        <v>9</v>
      </c>
      <c r="IJ11" s="4">
        <f t="shared" ref="IJ11" si="1006">SUM(IJ9:IJ10)</f>
        <v>0</v>
      </c>
      <c r="IK11" s="4">
        <f t="shared" ref="IK11" si="1007">SUM(IK9:IK10)</f>
        <v>17</v>
      </c>
      <c r="IL11" s="4">
        <f t="shared" ref="IL11" si="1008">SUM(IL9:IL10)</f>
        <v>17</v>
      </c>
      <c r="IM11" s="4">
        <f t="shared" ref="IM11" si="1009">SUM(IM9:IM10)</f>
        <v>0</v>
      </c>
      <c r="IN11" s="4">
        <f t="shared" ref="IN11" si="1010">SUM(IN9:IN10)</f>
        <v>0</v>
      </c>
      <c r="IO11" s="4">
        <f t="shared" ref="IO11" si="1011">SUM(IO9:IO10)</f>
        <v>17</v>
      </c>
      <c r="IP11" s="4">
        <f t="shared" ref="IP11" si="1012">SUM(IP9:IP10)</f>
        <v>17</v>
      </c>
      <c r="IQ11" s="4">
        <f t="shared" ref="IQ11" si="1013">SUM(IQ9:IQ10)</f>
        <v>0</v>
      </c>
      <c r="IR11" s="4">
        <f t="shared" ref="IR11" si="1014">SUM(IR9:IR10)</f>
        <v>9</v>
      </c>
      <c r="IS11" s="4">
        <f t="shared" ref="IS11" si="1015">SUM(IS9:IS10)</f>
        <v>9</v>
      </c>
      <c r="IT11" s="4">
        <f t="shared" ref="IT11" si="1016">SUM(IT9:IT10)</f>
        <v>0</v>
      </c>
      <c r="IU11" s="4">
        <f t="shared" ref="IU11" si="1017">SUM(IU9:IU10)</f>
        <v>0</v>
      </c>
      <c r="IV11" s="4">
        <f t="shared" ref="IV11" si="1018">SUM(IV9:IV10)</f>
        <v>17</v>
      </c>
      <c r="IW11" s="4">
        <f t="shared" ref="IW11" si="1019">SUM(IW9:IW10)</f>
        <v>13</v>
      </c>
      <c r="IX11" s="4">
        <f t="shared" ref="IX11" si="1020">SUM(IX9:IX10)</f>
        <v>9</v>
      </c>
      <c r="IY11" s="4">
        <f t="shared" ref="IY11" si="1021">SUM(IY9:IY10)</f>
        <v>9</v>
      </c>
      <c r="IZ11" s="4">
        <f t="shared" ref="IZ11" si="1022">SUM(IZ9:IZ10)</f>
        <v>9</v>
      </c>
      <c r="JA11" s="4">
        <f t="shared" ref="JA11" si="1023">SUM(JA9:JA10)</f>
        <v>0</v>
      </c>
      <c r="JB11" s="4">
        <f t="shared" ref="JB11" si="1024">SUM(JB9:JB10)</f>
        <v>0</v>
      </c>
      <c r="JC11" s="4">
        <f t="shared" ref="JC11" si="1025">SUM(JC9:JC10)</f>
        <v>33</v>
      </c>
      <c r="JD11" s="4">
        <f t="shared" ref="JD11" si="1026">SUM(JD9:JD10)</f>
        <v>33</v>
      </c>
      <c r="JE11" s="4">
        <f t="shared" ref="JE11" si="1027">SUM(JE9:JE10)</f>
        <v>0</v>
      </c>
      <c r="JF11" s="4">
        <f t="shared" ref="JF11" si="1028">SUM(JF9:JF10)</f>
        <v>0</v>
      </c>
      <c r="JG11" s="4">
        <f t="shared" ref="JG11" si="1029">SUM(JG9:JG10)</f>
        <v>9</v>
      </c>
      <c r="JH11" s="4">
        <f t="shared" ref="JH11" si="1030">SUM(JH9:JH10)</f>
        <v>9</v>
      </c>
      <c r="JI11" s="4">
        <f t="shared" ref="JI11" si="1031">SUM(JI9:JI10)</f>
        <v>0</v>
      </c>
      <c r="JJ11" s="4">
        <f t="shared" ref="JJ11" si="1032">SUM(JJ9:JJ10)</f>
        <v>17</v>
      </c>
      <c r="JK11" s="4">
        <f t="shared" ref="JK11" si="1033">SUM(JK9:JK10)</f>
        <v>15</v>
      </c>
      <c r="JL11" s="4">
        <f t="shared" ref="JL11" si="1034">SUM(JL9:JL10)</f>
        <v>5</v>
      </c>
      <c r="JM11" s="4">
        <f t="shared" ref="JM11" si="1035">SUM(JM9:JM10)</f>
        <v>0</v>
      </c>
      <c r="JN11" s="4">
        <f t="shared" ref="JN11" si="1036">SUM(JN9:JN10)</f>
        <v>0</v>
      </c>
      <c r="JO11" s="4">
        <f t="shared" ref="JO11" si="1037">SUM(JO9:JO10)</f>
        <v>0</v>
      </c>
      <c r="JP11" s="4">
        <f t="shared" ref="JP11" si="1038">SUM(JP9:JP10)</f>
        <v>0</v>
      </c>
      <c r="JQ11" s="4">
        <f t="shared" ref="JQ11" si="1039">SUM(JQ9:JQ10)</f>
        <v>0</v>
      </c>
      <c r="JR11" s="4">
        <f t="shared" ref="JR11" si="1040">SUM(JR9:JR10)</f>
        <v>0</v>
      </c>
      <c r="JS11" s="4">
        <f t="shared" ref="JS11" si="1041">SUM(JS9:JS10)</f>
        <v>0</v>
      </c>
      <c r="JT11" s="4">
        <f t="shared" ref="JT11" si="1042">SUM(JT9:JT10)</f>
        <v>0</v>
      </c>
      <c r="JU11" s="4">
        <f t="shared" ref="JU11" si="1043">SUM(JU9:JU10)</f>
        <v>0</v>
      </c>
      <c r="JV11" s="4">
        <f t="shared" ref="JV11" si="1044">SUM(JV9:JV10)</f>
        <v>0</v>
      </c>
      <c r="JW11" s="4">
        <f t="shared" ref="JW11" si="1045">SUM(JW9:JW10)</f>
        <v>0</v>
      </c>
      <c r="JX11" s="4">
        <f t="shared" ref="JX11" si="1046">SUM(JX9:JX10)</f>
        <v>0</v>
      </c>
      <c r="JY11" s="4">
        <f t="shared" ref="JY11" si="1047">SUM(JY9:JY10)</f>
        <v>0</v>
      </c>
      <c r="JZ11" s="4">
        <f t="shared" ref="JZ11" si="1048">SUM(JZ9:JZ10)</f>
        <v>0</v>
      </c>
      <c r="KA11" s="4">
        <f t="shared" ref="KA11" si="1049">SUM(KA9:KA10)</f>
        <v>9</v>
      </c>
      <c r="KB11" s="4">
        <f t="shared" ref="KB11" si="1050">SUM(KB9:KB10)</f>
        <v>9</v>
      </c>
      <c r="KC11" s="4">
        <f t="shared" ref="KC11" si="1051">SUM(KC9:KC10)</f>
        <v>0</v>
      </c>
      <c r="KD11" s="4">
        <f t="shared" ref="KD11" si="1052">SUM(KD9:KD10)</f>
        <v>0</v>
      </c>
      <c r="KE11" s="4">
        <f t="shared" ref="KE11" si="1053">SUM(KE9:KE10)</f>
        <v>0</v>
      </c>
      <c r="KF11" s="4">
        <f t="shared" ref="KF11" si="1054">SUM(KF9:KF10)</f>
        <v>0</v>
      </c>
      <c r="KG11" s="4">
        <f t="shared" ref="KG11" si="1055">SUM(KG9:KG10)</f>
        <v>0</v>
      </c>
      <c r="KH11" s="4">
        <f t="shared" ref="KH11" si="1056">SUM(KH9:KH10)</f>
        <v>17</v>
      </c>
      <c r="KI11" s="4">
        <f t="shared" ref="KI11" si="1057">SUM(KI9:KI10)</f>
        <v>17</v>
      </c>
      <c r="KJ11" s="4">
        <f t="shared" ref="KJ11" si="1058">SUM(KJ9:KJ10)</f>
        <v>0</v>
      </c>
      <c r="KK11" s="4">
        <f t="shared" ref="KK11" si="1059">SUM(KK9:KK10)</f>
        <v>0</v>
      </c>
      <c r="KL11" s="4">
        <f t="shared" ref="KL11" si="1060">SUM(KL9:KL10)</f>
        <v>0</v>
      </c>
      <c r="KM11" s="4">
        <f t="shared" ref="KM11" si="1061">SUM(KM9:KM10)</f>
        <v>9</v>
      </c>
      <c r="KN11" s="4">
        <f t="shared" ref="KN11" si="1062">SUM(KN9:KN10)</f>
        <v>9</v>
      </c>
      <c r="KO11" s="4">
        <f t="shared" ref="KO11" si="1063">SUM(KO9:KO10)</f>
        <v>0</v>
      </c>
      <c r="KP11" s="4">
        <f t="shared" ref="KP11" si="1064">SUM(KP9:KP10)</f>
        <v>0</v>
      </c>
      <c r="KQ11" s="4">
        <f t="shared" ref="KQ11" si="1065">SUM(KQ9:KQ10)</f>
        <v>0</v>
      </c>
      <c r="KR11" s="4">
        <f t="shared" ref="KR11" si="1066">SUM(KR9:KR10)</f>
        <v>0</v>
      </c>
      <c r="KS11" s="4">
        <f t="shared" ref="KS11" si="1067">SUM(KS9:KS10)</f>
        <v>0</v>
      </c>
      <c r="KT11" s="4">
        <f t="shared" ref="KT11" si="1068">SUM(KT9:KT10)</f>
        <v>9</v>
      </c>
      <c r="KU11" s="4">
        <f t="shared" ref="KU11" si="1069">SUM(KU9:KU10)</f>
        <v>9</v>
      </c>
      <c r="KV11" s="4">
        <f t="shared" ref="KV11" si="1070">SUM(KV9:KV10)</f>
        <v>0</v>
      </c>
      <c r="KW11" s="4">
        <f t="shared" ref="KW11" si="1071">SUM(KW9:KW10)</f>
        <v>17</v>
      </c>
      <c r="KX11" s="4">
        <f t="shared" ref="KX11" si="1072">SUM(KX9:KX10)</f>
        <v>17</v>
      </c>
      <c r="KY11" s="4">
        <f t="shared" ref="KY11" si="1073">SUM(KY9:KY10)</f>
        <v>0</v>
      </c>
      <c r="KZ11" s="4">
        <f t="shared" ref="KZ11" si="1074">SUM(KZ9:KZ10)</f>
        <v>17</v>
      </c>
      <c r="LA11" s="4">
        <f t="shared" ref="LA11" si="1075">SUM(LA9:LA10)</f>
        <v>17</v>
      </c>
      <c r="LB11" s="4">
        <f t="shared" ref="LB11" si="1076">SUM(LB9:LB10)</f>
        <v>0</v>
      </c>
      <c r="LC11" s="4">
        <f t="shared" ref="LC11" si="1077">SUM(LC9:LC10)</f>
        <v>0</v>
      </c>
      <c r="LD11" s="4">
        <f t="shared" ref="LD11" si="1078">SUM(LD9:LD10)</f>
        <v>0</v>
      </c>
      <c r="LE11" s="4">
        <f t="shared" ref="LE11" si="1079">SUM(LE9:LE10)</f>
        <v>0</v>
      </c>
      <c r="LF11" s="4">
        <f t="shared" ref="LF11" si="1080">SUM(LF9:LF10)</f>
        <v>0</v>
      </c>
      <c r="LG11" s="4">
        <f t="shared" ref="LG11" si="1081">SUM(LG9:LG10)</f>
        <v>0</v>
      </c>
      <c r="LH11" s="4">
        <f t="shared" ref="LH11" si="1082">SUM(LH9:LH10)</f>
        <v>9</v>
      </c>
      <c r="LI11" s="4">
        <f t="shared" ref="LI11" si="1083">SUM(LI9:LI10)</f>
        <v>9</v>
      </c>
      <c r="LJ11" s="4">
        <f t="shared" ref="LJ11" si="1084">SUM(LJ9:LJ10)</f>
        <v>0</v>
      </c>
      <c r="LK11" s="4">
        <f t="shared" ref="LK11" si="1085">SUM(LK9:LK10)</f>
        <v>0</v>
      </c>
      <c r="LL11" s="4">
        <f t="shared" ref="LL11" si="1086">SUM(LL9:LL10)</f>
        <v>0</v>
      </c>
      <c r="LM11" s="4">
        <f t="shared" ref="LM11" si="1087">SUM(LM9:LM10)</f>
        <v>0</v>
      </c>
      <c r="LN11" s="4">
        <f t="shared" ref="LN11" si="1088">SUM(LN9:LN10)</f>
        <v>9</v>
      </c>
      <c r="LO11" s="4">
        <f t="shared" ref="LO11" si="1089">SUM(LO9:LO10)</f>
        <v>9</v>
      </c>
      <c r="LP11" s="4">
        <f t="shared" ref="LP11" si="1090">SUM(LP9:LP10)</f>
        <v>0</v>
      </c>
      <c r="LQ11" s="4">
        <f t="shared" ref="LQ11" si="1091">SUM(LQ9:LQ10)</f>
        <v>0</v>
      </c>
      <c r="LR11" s="4">
        <f t="shared" ref="LR11" si="1092">SUM(LR9:LR10)</f>
        <v>0</v>
      </c>
      <c r="LS11" s="4">
        <f t="shared" ref="LS11" si="1093">SUM(LS9:LS10)</f>
        <v>9</v>
      </c>
      <c r="LT11" s="4">
        <f t="shared" ref="LT11" si="1094">SUM(LT9:LT10)</f>
        <v>9</v>
      </c>
      <c r="LU11" s="4">
        <f t="shared" ref="LU11" si="1095">SUM(LU9:LU10)</f>
        <v>0</v>
      </c>
      <c r="LV11" s="4">
        <f t="shared" ref="LV11" si="1096">SUM(LV9:LV10)</f>
        <v>0</v>
      </c>
      <c r="LW11" s="4">
        <f t="shared" ref="LW11" si="1097">SUM(LW9:LW10)</f>
        <v>0</v>
      </c>
      <c r="LX11" s="4">
        <f t="shared" ref="LX11" si="1098">SUM(LX9:LX10)</f>
        <v>0</v>
      </c>
      <c r="LY11" s="4">
        <f t="shared" ref="LY11" si="1099">SUM(LY9:LY10)</f>
        <v>0</v>
      </c>
      <c r="LZ11" s="4">
        <f t="shared" ref="LZ11" si="1100">SUM(LZ9:LZ10)</f>
        <v>0</v>
      </c>
      <c r="MA11" s="4">
        <f t="shared" ref="MA11" si="1101">SUM(MA9:MA10)</f>
        <v>0</v>
      </c>
      <c r="MB11" s="4">
        <f t="shared" ref="MB11" si="1102">SUM(MB9:MB10)</f>
        <v>33</v>
      </c>
      <c r="MC11" s="4">
        <f t="shared" ref="MC11" si="1103">SUM(MC9:MC10)</f>
        <v>29</v>
      </c>
      <c r="MD11" s="4">
        <f t="shared" ref="MD11" si="1104">SUM(MD9:MD10)</f>
        <v>9</v>
      </c>
      <c r="ME11" s="4">
        <f t="shared" ref="ME11" si="1105">SUM(ME9:ME10)</f>
        <v>9</v>
      </c>
      <c r="MF11" s="4">
        <f t="shared" ref="MF11" si="1106">SUM(MF9:MF10)</f>
        <v>9</v>
      </c>
      <c r="MG11" s="4">
        <f t="shared" ref="MG11" si="1107">SUM(MG9:MG10)</f>
        <v>0</v>
      </c>
      <c r="MH11" s="4">
        <f t="shared" ref="MH11" si="1108">SUM(MH9:MH10)</f>
        <v>0</v>
      </c>
      <c r="MI11" s="4">
        <f t="shared" ref="MI11" si="1109">SUM(MI9:MI10)</f>
        <v>9</v>
      </c>
      <c r="MJ11" s="4">
        <f t="shared" ref="MJ11" si="1110">SUM(MJ9:MJ10)</f>
        <v>9</v>
      </c>
      <c r="MK11" s="4">
        <f t="shared" ref="MK11" si="1111">SUM(MK9:MK10)</f>
        <v>0</v>
      </c>
      <c r="ML11" s="4">
        <f t="shared" ref="ML11" si="1112">SUM(ML9:ML10)</f>
        <v>9</v>
      </c>
      <c r="MM11" s="4">
        <f t="shared" ref="MM11" si="1113">SUM(MM9:MM10)</f>
        <v>9</v>
      </c>
      <c r="MN11" s="4">
        <f t="shared" ref="MN11" si="1114">SUM(MN9:MN10)</f>
        <v>0</v>
      </c>
      <c r="MO11" s="4">
        <f t="shared" ref="MO11" si="1115">SUM(MO9:MO10)</f>
        <v>0</v>
      </c>
      <c r="MP11" s="4">
        <f t="shared" ref="MP11" si="1116">SUM(MP9:MP10)</f>
        <v>17</v>
      </c>
      <c r="MQ11" s="4">
        <f t="shared" ref="MQ11" si="1117">SUM(MQ9:MQ10)</f>
        <v>17</v>
      </c>
      <c r="MR11" s="4">
        <f t="shared" ref="MR11" si="1118">SUM(MR9:MR10)</f>
        <v>0</v>
      </c>
      <c r="MS11" s="4">
        <f t="shared" ref="MS11" si="1119">SUM(MS9:MS10)</f>
        <v>0</v>
      </c>
      <c r="MT11" s="4">
        <f t="shared" ref="MT11" si="1120">SUM(MT9:MT10)</f>
        <v>0</v>
      </c>
      <c r="MU11" s="4">
        <f t="shared" ref="MU11" si="1121">SUM(MU9:MU10)</f>
        <v>0</v>
      </c>
      <c r="MV11" s="4">
        <f t="shared" ref="MV11" si="1122">SUM(MV9:MV10)</f>
        <v>0</v>
      </c>
      <c r="MW11" s="4">
        <f t="shared" ref="MW11" si="1123">SUM(MW9:MW10)</f>
        <v>9</v>
      </c>
      <c r="MX11" s="4">
        <f t="shared" ref="MX11" si="1124">SUM(MX9:MX10)</f>
        <v>9</v>
      </c>
      <c r="MY11" s="4">
        <f t="shared" ref="MY11" si="1125">SUM(MY9:MY10)</f>
        <v>25</v>
      </c>
      <c r="MZ11" s="4">
        <f t="shared" ref="MZ11" si="1126">SUM(MZ9:MZ10)</f>
        <v>25</v>
      </c>
      <c r="NA11" s="4">
        <f t="shared" ref="NA11" si="1127">SUM(NA9:NA10)</f>
        <v>9</v>
      </c>
      <c r="NB11" s="4">
        <f t="shared" ref="NB11" si="1128">SUM(NB9:NB10)</f>
        <v>9</v>
      </c>
      <c r="NC11" s="4">
        <f t="shared" ref="NC11" si="1129">SUM(NC9:NC10)</f>
        <v>0</v>
      </c>
      <c r="ND11" s="4">
        <f t="shared" ref="ND11" si="1130">SUM(ND9:ND10)</f>
        <v>9</v>
      </c>
      <c r="NE11" s="4">
        <f t="shared" ref="NE11" si="1131">SUM(NE9:NE10)</f>
        <v>9</v>
      </c>
      <c r="NF11" s="4">
        <f t="shared" ref="NF11" si="1132">SUM(NF9:NF10)</f>
        <v>9</v>
      </c>
      <c r="NG11" s="4">
        <f t="shared" ref="NG11" si="1133">SUM(NG9:NG10)</f>
        <v>9</v>
      </c>
      <c r="NH11" s="4">
        <f t="shared" ref="NH11" si="1134">SUM(NH9:NH10)</f>
        <v>0</v>
      </c>
    </row>
    <row r="12" spans="1:377" x14ac:dyDescent="0.3">
      <c r="M12" s="4">
        <v>314</v>
      </c>
      <c r="NJ12" s="4">
        <f>SUM(B12:NC12)</f>
        <v>314</v>
      </c>
    </row>
    <row r="13" spans="1:377" x14ac:dyDescent="0.3">
      <c r="B13" s="4">
        <f>IF(B6&gt;10,B6-10,0)</f>
        <v>0</v>
      </c>
      <c r="C13" s="4">
        <f t="shared" ref="C13:BN13" si="1135">IF(C6&gt;10,C6-10,0)</f>
        <v>0</v>
      </c>
      <c r="D13" s="4">
        <f t="shared" si="1135"/>
        <v>0</v>
      </c>
      <c r="E13" s="4">
        <f t="shared" si="1135"/>
        <v>0</v>
      </c>
      <c r="F13" s="4">
        <f t="shared" si="1135"/>
        <v>0</v>
      </c>
      <c r="G13" s="4">
        <f t="shared" si="1135"/>
        <v>0</v>
      </c>
      <c r="H13" s="4">
        <f t="shared" si="1135"/>
        <v>0</v>
      </c>
      <c r="I13" s="4">
        <f t="shared" si="1135"/>
        <v>0</v>
      </c>
      <c r="J13" s="4">
        <f t="shared" si="1135"/>
        <v>0</v>
      </c>
      <c r="K13" s="4">
        <f t="shared" si="1135"/>
        <v>0</v>
      </c>
      <c r="L13" s="4">
        <f t="shared" si="1135"/>
        <v>0</v>
      </c>
      <c r="M13" s="4">
        <f t="shared" si="1135"/>
        <v>0</v>
      </c>
      <c r="N13" s="4">
        <f t="shared" si="1135"/>
        <v>0</v>
      </c>
      <c r="O13" s="4">
        <f t="shared" si="1135"/>
        <v>0</v>
      </c>
      <c r="P13" s="4">
        <f t="shared" si="1135"/>
        <v>0</v>
      </c>
      <c r="Q13" s="4">
        <f t="shared" si="1135"/>
        <v>0</v>
      </c>
      <c r="R13" s="4">
        <f t="shared" si="1135"/>
        <v>0</v>
      </c>
      <c r="S13" s="4">
        <f t="shared" si="1135"/>
        <v>0</v>
      </c>
      <c r="T13" s="4">
        <f t="shared" si="1135"/>
        <v>0</v>
      </c>
      <c r="U13" s="4">
        <f t="shared" si="1135"/>
        <v>0</v>
      </c>
      <c r="V13" s="4">
        <f t="shared" si="1135"/>
        <v>0</v>
      </c>
      <c r="W13" s="4">
        <f t="shared" si="1135"/>
        <v>0</v>
      </c>
      <c r="X13" s="4">
        <f t="shared" si="1135"/>
        <v>0</v>
      </c>
      <c r="Y13" s="4">
        <f t="shared" si="1135"/>
        <v>0</v>
      </c>
      <c r="Z13" s="4">
        <f t="shared" si="1135"/>
        <v>0</v>
      </c>
      <c r="AA13" s="4">
        <f t="shared" si="1135"/>
        <v>0</v>
      </c>
      <c r="AB13" s="4">
        <f t="shared" si="1135"/>
        <v>0</v>
      </c>
      <c r="AC13" s="4">
        <f t="shared" si="1135"/>
        <v>0</v>
      </c>
      <c r="AD13" s="4">
        <f t="shared" si="1135"/>
        <v>0</v>
      </c>
      <c r="AE13" s="4">
        <f t="shared" si="1135"/>
        <v>0</v>
      </c>
      <c r="AF13" s="4">
        <f t="shared" si="1135"/>
        <v>0</v>
      </c>
      <c r="AG13" s="4">
        <f t="shared" si="1135"/>
        <v>0</v>
      </c>
      <c r="AH13" s="4">
        <f t="shared" si="1135"/>
        <v>0</v>
      </c>
      <c r="AI13" s="4">
        <f t="shared" si="1135"/>
        <v>0</v>
      </c>
      <c r="AJ13" s="4">
        <f t="shared" si="1135"/>
        <v>0</v>
      </c>
      <c r="AK13" s="4">
        <f t="shared" si="1135"/>
        <v>0</v>
      </c>
      <c r="AL13" s="4">
        <f t="shared" si="1135"/>
        <v>0</v>
      </c>
      <c r="AM13" s="4">
        <f t="shared" si="1135"/>
        <v>0</v>
      </c>
      <c r="AN13" s="4">
        <f t="shared" si="1135"/>
        <v>0</v>
      </c>
      <c r="AO13" s="4">
        <f t="shared" si="1135"/>
        <v>0</v>
      </c>
      <c r="AP13" s="4">
        <f t="shared" si="1135"/>
        <v>0</v>
      </c>
      <c r="AQ13" s="4">
        <f t="shared" si="1135"/>
        <v>0</v>
      </c>
      <c r="AR13" s="4">
        <f t="shared" si="1135"/>
        <v>0</v>
      </c>
      <c r="AS13" s="4">
        <f t="shared" si="1135"/>
        <v>0</v>
      </c>
      <c r="AT13" s="4">
        <f t="shared" si="1135"/>
        <v>0</v>
      </c>
      <c r="AU13" s="4">
        <f t="shared" si="1135"/>
        <v>0</v>
      </c>
      <c r="AV13" s="4">
        <f t="shared" si="1135"/>
        <v>0</v>
      </c>
      <c r="AW13" s="4">
        <f t="shared" si="1135"/>
        <v>0</v>
      </c>
      <c r="AX13" s="4">
        <f t="shared" si="1135"/>
        <v>0</v>
      </c>
      <c r="AY13" s="4">
        <f t="shared" si="1135"/>
        <v>0</v>
      </c>
      <c r="AZ13" s="4">
        <f t="shared" si="1135"/>
        <v>0</v>
      </c>
      <c r="BA13" s="4">
        <f t="shared" si="1135"/>
        <v>0</v>
      </c>
      <c r="BB13" s="4">
        <f t="shared" si="1135"/>
        <v>0</v>
      </c>
      <c r="BC13" s="4">
        <f t="shared" si="1135"/>
        <v>0</v>
      </c>
      <c r="BD13" s="4">
        <f t="shared" si="1135"/>
        <v>0</v>
      </c>
      <c r="BE13" s="4">
        <f t="shared" si="1135"/>
        <v>0</v>
      </c>
      <c r="BF13" s="4">
        <f t="shared" si="1135"/>
        <v>0</v>
      </c>
      <c r="BG13" s="4">
        <f t="shared" si="1135"/>
        <v>0</v>
      </c>
      <c r="BH13" s="4">
        <f t="shared" si="1135"/>
        <v>0</v>
      </c>
      <c r="BI13" s="4">
        <f t="shared" si="1135"/>
        <v>0</v>
      </c>
      <c r="BJ13" s="4">
        <f t="shared" si="1135"/>
        <v>0</v>
      </c>
      <c r="BK13" s="4">
        <f t="shared" si="1135"/>
        <v>0</v>
      </c>
      <c r="BL13" s="4">
        <f t="shared" si="1135"/>
        <v>0</v>
      </c>
      <c r="BM13" s="4">
        <f t="shared" si="1135"/>
        <v>0</v>
      </c>
      <c r="BN13" s="4">
        <f t="shared" si="1135"/>
        <v>0</v>
      </c>
      <c r="BO13" s="4">
        <f t="shared" ref="BO13:DZ13" si="1136">IF(BO6&gt;10,BO6-10,0)</f>
        <v>0</v>
      </c>
      <c r="BP13" s="4">
        <f t="shared" si="1136"/>
        <v>0</v>
      </c>
      <c r="BQ13" s="4">
        <f t="shared" si="1136"/>
        <v>0</v>
      </c>
      <c r="BR13" s="4">
        <f t="shared" si="1136"/>
        <v>0</v>
      </c>
      <c r="BS13" s="4">
        <f t="shared" si="1136"/>
        <v>0</v>
      </c>
      <c r="BT13" s="4">
        <f t="shared" si="1136"/>
        <v>0</v>
      </c>
      <c r="BU13" s="4">
        <f t="shared" si="1136"/>
        <v>0</v>
      </c>
      <c r="BV13" s="4">
        <f t="shared" si="1136"/>
        <v>0</v>
      </c>
      <c r="BW13" s="4">
        <f t="shared" si="1136"/>
        <v>0</v>
      </c>
      <c r="BX13" s="4">
        <f t="shared" si="1136"/>
        <v>0</v>
      </c>
      <c r="BY13" s="4">
        <f t="shared" si="1136"/>
        <v>0</v>
      </c>
      <c r="BZ13" s="4">
        <f t="shared" si="1136"/>
        <v>0</v>
      </c>
      <c r="CA13" s="4">
        <f t="shared" si="1136"/>
        <v>0</v>
      </c>
      <c r="CB13" s="4">
        <f t="shared" si="1136"/>
        <v>0</v>
      </c>
      <c r="CC13" s="4">
        <f t="shared" si="1136"/>
        <v>0</v>
      </c>
      <c r="CD13" s="4">
        <f t="shared" si="1136"/>
        <v>0</v>
      </c>
      <c r="CE13" s="4">
        <f t="shared" si="1136"/>
        <v>0</v>
      </c>
      <c r="CF13" s="4">
        <f t="shared" si="1136"/>
        <v>0</v>
      </c>
      <c r="CG13" s="4">
        <f t="shared" si="1136"/>
        <v>0</v>
      </c>
      <c r="CH13" s="4">
        <f t="shared" si="1136"/>
        <v>0</v>
      </c>
      <c r="CI13" s="4">
        <f t="shared" si="1136"/>
        <v>0</v>
      </c>
      <c r="CJ13" s="4">
        <f t="shared" si="1136"/>
        <v>0</v>
      </c>
      <c r="CK13" s="4">
        <f t="shared" si="1136"/>
        <v>0</v>
      </c>
      <c r="CL13" s="4">
        <f t="shared" si="1136"/>
        <v>0</v>
      </c>
      <c r="CM13" s="4">
        <f t="shared" si="1136"/>
        <v>0</v>
      </c>
      <c r="CN13" s="4">
        <f t="shared" si="1136"/>
        <v>0</v>
      </c>
      <c r="CO13" s="4">
        <f t="shared" si="1136"/>
        <v>0</v>
      </c>
      <c r="CP13" s="4">
        <f t="shared" si="1136"/>
        <v>0</v>
      </c>
      <c r="CQ13" s="4">
        <f t="shared" si="1136"/>
        <v>0</v>
      </c>
      <c r="CR13" s="4">
        <f t="shared" si="1136"/>
        <v>0</v>
      </c>
      <c r="CS13" s="4">
        <f t="shared" si="1136"/>
        <v>0</v>
      </c>
      <c r="CT13" s="4">
        <f t="shared" si="1136"/>
        <v>0</v>
      </c>
      <c r="CU13" s="4">
        <f t="shared" si="1136"/>
        <v>0</v>
      </c>
      <c r="CV13" s="4">
        <f t="shared" si="1136"/>
        <v>0</v>
      </c>
      <c r="CW13" s="4">
        <f t="shared" si="1136"/>
        <v>0</v>
      </c>
      <c r="CX13" s="4">
        <f t="shared" si="1136"/>
        <v>0</v>
      </c>
      <c r="CY13" s="4">
        <f t="shared" si="1136"/>
        <v>0</v>
      </c>
      <c r="CZ13" s="4">
        <f t="shared" si="1136"/>
        <v>0</v>
      </c>
      <c r="DA13" s="4">
        <f t="shared" si="1136"/>
        <v>0</v>
      </c>
      <c r="DB13" s="4">
        <f t="shared" si="1136"/>
        <v>0</v>
      </c>
      <c r="DC13" s="4">
        <f t="shared" si="1136"/>
        <v>0</v>
      </c>
      <c r="DD13" s="4">
        <f t="shared" si="1136"/>
        <v>0</v>
      </c>
      <c r="DE13" s="4">
        <f t="shared" si="1136"/>
        <v>0</v>
      </c>
      <c r="DF13" s="4">
        <f t="shared" si="1136"/>
        <v>0</v>
      </c>
      <c r="DG13" s="4">
        <f t="shared" si="1136"/>
        <v>0</v>
      </c>
      <c r="DH13" s="4">
        <f t="shared" si="1136"/>
        <v>0</v>
      </c>
      <c r="DI13" s="4">
        <f t="shared" si="1136"/>
        <v>0</v>
      </c>
      <c r="DJ13" s="4">
        <f t="shared" si="1136"/>
        <v>0</v>
      </c>
      <c r="DK13" s="4">
        <f t="shared" si="1136"/>
        <v>0</v>
      </c>
      <c r="DL13" s="4">
        <f t="shared" si="1136"/>
        <v>0</v>
      </c>
      <c r="DM13" s="4">
        <f t="shared" si="1136"/>
        <v>0</v>
      </c>
      <c r="DN13" s="4">
        <f t="shared" si="1136"/>
        <v>0</v>
      </c>
      <c r="DO13" s="4">
        <f t="shared" si="1136"/>
        <v>0</v>
      </c>
      <c r="DP13" s="4">
        <f t="shared" si="1136"/>
        <v>0</v>
      </c>
      <c r="DQ13" s="4">
        <f t="shared" si="1136"/>
        <v>0</v>
      </c>
      <c r="DR13" s="4">
        <f t="shared" si="1136"/>
        <v>0</v>
      </c>
      <c r="DS13" s="4">
        <f t="shared" si="1136"/>
        <v>0</v>
      </c>
      <c r="DT13" s="4">
        <f t="shared" si="1136"/>
        <v>0</v>
      </c>
      <c r="DU13" s="4">
        <f t="shared" si="1136"/>
        <v>0</v>
      </c>
      <c r="DV13" s="4">
        <f t="shared" si="1136"/>
        <v>0</v>
      </c>
      <c r="DW13" s="4">
        <f t="shared" si="1136"/>
        <v>0</v>
      </c>
      <c r="DX13" s="4">
        <f t="shared" si="1136"/>
        <v>0</v>
      </c>
      <c r="DY13" s="4">
        <f t="shared" si="1136"/>
        <v>0</v>
      </c>
      <c r="DZ13" s="4">
        <f t="shared" si="1136"/>
        <v>0</v>
      </c>
      <c r="EA13" s="4">
        <f t="shared" ref="EA13:GL13" si="1137">IF(EA6&gt;10,EA6-10,0)</f>
        <v>0</v>
      </c>
      <c r="EB13" s="4">
        <f t="shared" si="1137"/>
        <v>0</v>
      </c>
      <c r="EC13" s="4">
        <f t="shared" si="1137"/>
        <v>0</v>
      </c>
      <c r="ED13" s="4">
        <f t="shared" si="1137"/>
        <v>0</v>
      </c>
      <c r="EE13" s="4">
        <f t="shared" si="1137"/>
        <v>0</v>
      </c>
      <c r="EF13" s="4">
        <f t="shared" si="1137"/>
        <v>0</v>
      </c>
      <c r="EG13" s="4">
        <f t="shared" si="1137"/>
        <v>0</v>
      </c>
      <c r="EH13" s="4">
        <f t="shared" si="1137"/>
        <v>0</v>
      </c>
      <c r="EI13" s="4">
        <f t="shared" si="1137"/>
        <v>0</v>
      </c>
      <c r="EJ13" s="4">
        <f t="shared" si="1137"/>
        <v>0</v>
      </c>
      <c r="EK13" s="4">
        <f t="shared" si="1137"/>
        <v>0</v>
      </c>
      <c r="EL13" s="4">
        <f t="shared" si="1137"/>
        <v>0</v>
      </c>
      <c r="EM13" s="4">
        <f t="shared" si="1137"/>
        <v>0</v>
      </c>
      <c r="EN13" s="4">
        <f t="shared" si="1137"/>
        <v>0</v>
      </c>
      <c r="EO13" s="4">
        <f t="shared" si="1137"/>
        <v>0</v>
      </c>
      <c r="EP13" s="4">
        <f t="shared" si="1137"/>
        <v>0</v>
      </c>
      <c r="EQ13" s="4">
        <f t="shared" si="1137"/>
        <v>0</v>
      </c>
      <c r="ER13" s="4">
        <f t="shared" si="1137"/>
        <v>0</v>
      </c>
      <c r="ES13" s="4">
        <f t="shared" si="1137"/>
        <v>0</v>
      </c>
      <c r="ET13" s="4">
        <f t="shared" si="1137"/>
        <v>0</v>
      </c>
      <c r="EU13" s="4">
        <f t="shared" si="1137"/>
        <v>0</v>
      </c>
      <c r="EV13" s="4">
        <f t="shared" si="1137"/>
        <v>0</v>
      </c>
      <c r="EW13" s="4">
        <f t="shared" si="1137"/>
        <v>0</v>
      </c>
      <c r="EX13" s="4">
        <f t="shared" si="1137"/>
        <v>0</v>
      </c>
      <c r="EY13" s="4">
        <f t="shared" si="1137"/>
        <v>0</v>
      </c>
      <c r="EZ13" s="4">
        <f t="shared" si="1137"/>
        <v>0</v>
      </c>
      <c r="FA13" s="4">
        <f t="shared" si="1137"/>
        <v>0</v>
      </c>
      <c r="FB13" s="4">
        <f t="shared" si="1137"/>
        <v>0</v>
      </c>
      <c r="FC13" s="4">
        <f t="shared" si="1137"/>
        <v>0</v>
      </c>
      <c r="FD13" s="4">
        <f t="shared" si="1137"/>
        <v>0</v>
      </c>
      <c r="FE13" s="4">
        <f t="shared" si="1137"/>
        <v>0</v>
      </c>
      <c r="FF13" s="4">
        <f t="shared" si="1137"/>
        <v>0</v>
      </c>
      <c r="FG13" s="4">
        <f t="shared" si="1137"/>
        <v>0</v>
      </c>
      <c r="FH13" s="4">
        <f t="shared" si="1137"/>
        <v>0</v>
      </c>
      <c r="FI13" s="4">
        <f t="shared" si="1137"/>
        <v>0</v>
      </c>
      <c r="FJ13" s="4">
        <f t="shared" si="1137"/>
        <v>0</v>
      </c>
      <c r="FK13" s="4">
        <f t="shared" si="1137"/>
        <v>0</v>
      </c>
      <c r="FL13" s="4">
        <f t="shared" si="1137"/>
        <v>0</v>
      </c>
      <c r="FM13" s="4">
        <f t="shared" si="1137"/>
        <v>0</v>
      </c>
      <c r="FN13" s="4">
        <f t="shared" si="1137"/>
        <v>0</v>
      </c>
      <c r="FO13" s="4">
        <f t="shared" si="1137"/>
        <v>0</v>
      </c>
      <c r="FP13" s="4">
        <f t="shared" si="1137"/>
        <v>0</v>
      </c>
      <c r="FQ13" s="4">
        <f t="shared" si="1137"/>
        <v>0</v>
      </c>
      <c r="FR13" s="4">
        <f t="shared" si="1137"/>
        <v>0</v>
      </c>
      <c r="FS13" s="4">
        <f t="shared" si="1137"/>
        <v>0</v>
      </c>
      <c r="FT13" s="4">
        <f t="shared" si="1137"/>
        <v>0</v>
      </c>
      <c r="FU13" s="4">
        <f t="shared" si="1137"/>
        <v>0</v>
      </c>
      <c r="FV13" s="4">
        <f t="shared" si="1137"/>
        <v>0</v>
      </c>
      <c r="FW13" s="4">
        <f t="shared" si="1137"/>
        <v>0</v>
      </c>
      <c r="FX13" s="4">
        <f t="shared" si="1137"/>
        <v>0</v>
      </c>
      <c r="FY13" s="4">
        <f t="shared" si="1137"/>
        <v>0</v>
      </c>
      <c r="FZ13" s="4">
        <f t="shared" si="1137"/>
        <v>0</v>
      </c>
      <c r="GA13" s="4">
        <f t="shared" si="1137"/>
        <v>0</v>
      </c>
      <c r="GB13" s="4">
        <f t="shared" si="1137"/>
        <v>0</v>
      </c>
      <c r="GC13" s="4">
        <f t="shared" si="1137"/>
        <v>0</v>
      </c>
      <c r="GD13" s="4">
        <f t="shared" si="1137"/>
        <v>0</v>
      </c>
      <c r="GE13" s="4">
        <f t="shared" si="1137"/>
        <v>0</v>
      </c>
      <c r="GF13" s="4">
        <f t="shared" si="1137"/>
        <v>0</v>
      </c>
      <c r="GG13" s="4">
        <f t="shared" si="1137"/>
        <v>0</v>
      </c>
      <c r="GH13" s="4">
        <f t="shared" si="1137"/>
        <v>0</v>
      </c>
      <c r="GI13" s="4">
        <f t="shared" si="1137"/>
        <v>0</v>
      </c>
      <c r="GJ13" s="4">
        <f t="shared" si="1137"/>
        <v>0</v>
      </c>
      <c r="GK13" s="4">
        <f t="shared" si="1137"/>
        <v>0</v>
      </c>
      <c r="GL13" s="4">
        <f t="shared" si="1137"/>
        <v>0</v>
      </c>
      <c r="GM13" s="4">
        <f t="shared" ref="GM13:IX13" si="1138">IF(GM6&gt;10,GM6-10,0)</f>
        <v>0</v>
      </c>
      <c r="GN13" s="4">
        <f t="shared" si="1138"/>
        <v>0</v>
      </c>
      <c r="GO13" s="4">
        <f t="shared" si="1138"/>
        <v>0</v>
      </c>
      <c r="GP13" s="4">
        <f t="shared" si="1138"/>
        <v>0</v>
      </c>
      <c r="GQ13" s="4">
        <f t="shared" si="1138"/>
        <v>0</v>
      </c>
      <c r="GR13" s="4">
        <f t="shared" si="1138"/>
        <v>0</v>
      </c>
      <c r="GS13" s="4">
        <f t="shared" si="1138"/>
        <v>0</v>
      </c>
      <c r="GT13" s="4">
        <f t="shared" si="1138"/>
        <v>0</v>
      </c>
      <c r="GU13" s="4">
        <f t="shared" si="1138"/>
        <v>0</v>
      </c>
      <c r="GV13" s="4">
        <f t="shared" si="1138"/>
        <v>0</v>
      </c>
      <c r="GW13" s="4">
        <f t="shared" si="1138"/>
        <v>0</v>
      </c>
      <c r="GX13" s="4">
        <f t="shared" si="1138"/>
        <v>0</v>
      </c>
      <c r="GY13" s="4">
        <f t="shared" si="1138"/>
        <v>0</v>
      </c>
      <c r="GZ13" s="4">
        <f t="shared" si="1138"/>
        <v>0</v>
      </c>
      <c r="HA13" s="4">
        <f t="shared" si="1138"/>
        <v>0</v>
      </c>
      <c r="HB13" s="4">
        <f t="shared" si="1138"/>
        <v>0</v>
      </c>
      <c r="HC13" s="4">
        <f t="shared" si="1138"/>
        <v>0</v>
      </c>
      <c r="HD13" s="4">
        <f t="shared" si="1138"/>
        <v>0</v>
      </c>
      <c r="HE13" s="4">
        <f t="shared" si="1138"/>
        <v>0</v>
      </c>
      <c r="HF13" s="4">
        <f t="shared" si="1138"/>
        <v>0</v>
      </c>
      <c r="HG13" s="4">
        <f t="shared" si="1138"/>
        <v>0</v>
      </c>
      <c r="HH13" s="4">
        <f t="shared" si="1138"/>
        <v>0</v>
      </c>
      <c r="HI13" s="4">
        <f t="shared" si="1138"/>
        <v>0</v>
      </c>
      <c r="HJ13" s="4">
        <f t="shared" si="1138"/>
        <v>0</v>
      </c>
      <c r="HK13" s="4">
        <f t="shared" si="1138"/>
        <v>0</v>
      </c>
      <c r="HL13" s="4">
        <f t="shared" si="1138"/>
        <v>0</v>
      </c>
      <c r="HM13" s="4">
        <f t="shared" si="1138"/>
        <v>0</v>
      </c>
      <c r="HN13" s="4">
        <f t="shared" si="1138"/>
        <v>0</v>
      </c>
      <c r="HO13" s="4">
        <f t="shared" si="1138"/>
        <v>0</v>
      </c>
      <c r="HP13" s="4">
        <f t="shared" si="1138"/>
        <v>0</v>
      </c>
      <c r="HQ13" s="4">
        <f t="shared" si="1138"/>
        <v>0</v>
      </c>
      <c r="HR13" s="4">
        <f t="shared" si="1138"/>
        <v>0</v>
      </c>
      <c r="HS13" s="4">
        <f t="shared" si="1138"/>
        <v>2</v>
      </c>
      <c r="HT13" s="4">
        <f t="shared" si="1138"/>
        <v>0</v>
      </c>
      <c r="HU13" s="4">
        <f t="shared" si="1138"/>
        <v>0</v>
      </c>
      <c r="HV13" s="4">
        <f t="shared" si="1138"/>
        <v>0</v>
      </c>
      <c r="HW13" s="4">
        <f t="shared" si="1138"/>
        <v>0</v>
      </c>
      <c r="HX13" s="4">
        <f t="shared" si="1138"/>
        <v>0</v>
      </c>
      <c r="HY13" s="4">
        <f t="shared" si="1138"/>
        <v>0</v>
      </c>
      <c r="HZ13" s="4">
        <f t="shared" si="1138"/>
        <v>0</v>
      </c>
      <c r="IA13" s="4">
        <f t="shared" si="1138"/>
        <v>0</v>
      </c>
      <c r="IB13" s="4">
        <f t="shared" si="1138"/>
        <v>0</v>
      </c>
      <c r="IC13" s="4">
        <f t="shared" si="1138"/>
        <v>0</v>
      </c>
      <c r="ID13" s="4">
        <f t="shared" si="1138"/>
        <v>0</v>
      </c>
      <c r="IE13" s="4">
        <f t="shared" si="1138"/>
        <v>0</v>
      </c>
      <c r="IF13" s="4">
        <f t="shared" si="1138"/>
        <v>0</v>
      </c>
      <c r="IG13" s="4">
        <f t="shared" si="1138"/>
        <v>0</v>
      </c>
      <c r="IH13" s="4">
        <f t="shared" si="1138"/>
        <v>0</v>
      </c>
      <c r="II13" s="4">
        <f t="shared" si="1138"/>
        <v>0</v>
      </c>
      <c r="IJ13" s="4">
        <f t="shared" si="1138"/>
        <v>0</v>
      </c>
      <c r="IK13" s="4">
        <f t="shared" si="1138"/>
        <v>0</v>
      </c>
      <c r="IL13" s="4">
        <f t="shared" si="1138"/>
        <v>0</v>
      </c>
      <c r="IM13" s="4">
        <f t="shared" si="1138"/>
        <v>0</v>
      </c>
      <c r="IN13" s="4">
        <f t="shared" si="1138"/>
        <v>0</v>
      </c>
      <c r="IO13" s="4">
        <f t="shared" si="1138"/>
        <v>0</v>
      </c>
      <c r="IP13" s="4">
        <f t="shared" si="1138"/>
        <v>0</v>
      </c>
      <c r="IQ13" s="4">
        <f t="shared" si="1138"/>
        <v>0</v>
      </c>
      <c r="IR13" s="4">
        <f t="shared" si="1138"/>
        <v>0</v>
      </c>
      <c r="IS13" s="4">
        <f t="shared" si="1138"/>
        <v>0</v>
      </c>
      <c r="IT13" s="4">
        <f t="shared" si="1138"/>
        <v>0</v>
      </c>
      <c r="IU13" s="4">
        <f t="shared" si="1138"/>
        <v>0</v>
      </c>
      <c r="IV13" s="4">
        <f t="shared" si="1138"/>
        <v>0</v>
      </c>
      <c r="IW13" s="4">
        <f t="shared" si="1138"/>
        <v>0</v>
      </c>
      <c r="IX13" s="4">
        <f t="shared" si="1138"/>
        <v>0</v>
      </c>
      <c r="IY13" s="4">
        <f t="shared" ref="IY13:LJ13" si="1139">IF(IY6&gt;10,IY6-10,0)</f>
        <v>0</v>
      </c>
      <c r="IZ13" s="4">
        <f t="shared" si="1139"/>
        <v>0</v>
      </c>
      <c r="JA13" s="4">
        <f t="shared" si="1139"/>
        <v>0</v>
      </c>
      <c r="JB13" s="4">
        <f t="shared" si="1139"/>
        <v>0</v>
      </c>
      <c r="JC13" s="4">
        <f t="shared" si="1139"/>
        <v>0</v>
      </c>
      <c r="JD13" s="4">
        <f t="shared" si="1139"/>
        <v>0</v>
      </c>
      <c r="JE13" s="4">
        <f t="shared" si="1139"/>
        <v>0</v>
      </c>
      <c r="JF13" s="4">
        <f t="shared" si="1139"/>
        <v>0</v>
      </c>
      <c r="JG13" s="4">
        <f t="shared" si="1139"/>
        <v>0</v>
      </c>
      <c r="JH13" s="4">
        <f t="shared" si="1139"/>
        <v>0</v>
      </c>
      <c r="JI13" s="4">
        <f t="shared" si="1139"/>
        <v>0</v>
      </c>
      <c r="JJ13" s="4">
        <f t="shared" si="1139"/>
        <v>0</v>
      </c>
      <c r="JK13" s="4">
        <f t="shared" si="1139"/>
        <v>0</v>
      </c>
      <c r="JL13" s="4">
        <f t="shared" si="1139"/>
        <v>0</v>
      </c>
      <c r="JM13" s="4">
        <f t="shared" si="1139"/>
        <v>0</v>
      </c>
      <c r="JN13" s="4">
        <f t="shared" si="1139"/>
        <v>0</v>
      </c>
      <c r="JO13" s="4">
        <f t="shared" si="1139"/>
        <v>0</v>
      </c>
      <c r="JP13" s="4">
        <f t="shared" si="1139"/>
        <v>0</v>
      </c>
      <c r="JQ13" s="4">
        <f t="shared" si="1139"/>
        <v>0</v>
      </c>
      <c r="JR13" s="4">
        <f t="shared" si="1139"/>
        <v>0</v>
      </c>
      <c r="JS13" s="4">
        <f t="shared" si="1139"/>
        <v>0</v>
      </c>
      <c r="JT13" s="4">
        <f t="shared" si="1139"/>
        <v>0</v>
      </c>
      <c r="JU13" s="4">
        <f t="shared" si="1139"/>
        <v>0</v>
      </c>
      <c r="JV13" s="4">
        <f t="shared" si="1139"/>
        <v>0</v>
      </c>
      <c r="JW13" s="4">
        <f t="shared" si="1139"/>
        <v>0</v>
      </c>
      <c r="JX13" s="4">
        <f t="shared" si="1139"/>
        <v>0</v>
      </c>
      <c r="JY13" s="4">
        <f t="shared" si="1139"/>
        <v>0</v>
      </c>
      <c r="JZ13" s="4">
        <f t="shared" si="1139"/>
        <v>0</v>
      </c>
      <c r="KA13" s="4">
        <f t="shared" si="1139"/>
        <v>0</v>
      </c>
      <c r="KB13" s="4">
        <f t="shared" si="1139"/>
        <v>0</v>
      </c>
      <c r="KC13" s="4">
        <f t="shared" si="1139"/>
        <v>0</v>
      </c>
      <c r="KD13" s="4">
        <f t="shared" si="1139"/>
        <v>0</v>
      </c>
      <c r="KE13" s="4">
        <f t="shared" si="1139"/>
        <v>0</v>
      </c>
      <c r="KF13" s="4">
        <f t="shared" si="1139"/>
        <v>0</v>
      </c>
      <c r="KG13" s="4">
        <f t="shared" si="1139"/>
        <v>0</v>
      </c>
      <c r="KH13" s="4">
        <f t="shared" si="1139"/>
        <v>0</v>
      </c>
      <c r="KI13" s="4">
        <f t="shared" si="1139"/>
        <v>0</v>
      </c>
      <c r="KJ13" s="4">
        <f t="shared" si="1139"/>
        <v>0</v>
      </c>
      <c r="KK13" s="4">
        <f t="shared" si="1139"/>
        <v>0</v>
      </c>
      <c r="KL13" s="4">
        <f t="shared" si="1139"/>
        <v>0</v>
      </c>
      <c r="KM13" s="4">
        <f t="shared" si="1139"/>
        <v>0</v>
      </c>
      <c r="KN13" s="4">
        <f t="shared" si="1139"/>
        <v>0</v>
      </c>
      <c r="KO13" s="4">
        <f t="shared" si="1139"/>
        <v>0</v>
      </c>
      <c r="KP13" s="4">
        <f t="shared" si="1139"/>
        <v>0</v>
      </c>
      <c r="KQ13" s="4">
        <f t="shared" si="1139"/>
        <v>0</v>
      </c>
      <c r="KR13" s="4">
        <f t="shared" si="1139"/>
        <v>0</v>
      </c>
      <c r="KS13" s="4">
        <f t="shared" si="1139"/>
        <v>0</v>
      </c>
      <c r="KT13" s="4">
        <f t="shared" si="1139"/>
        <v>0</v>
      </c>
      <c r="KU13" s="4">
        <f t="shared" si="1139"/>
        <v>0</v>
      </c>
      <c r="KV13" s="4">
        <f t="shared" si="1139"/>
        <v>0</v>
      </c>
      <c r="KW13" s="4">
        <f t="shared" si="1139"/>
        <v>0</v>
      </c>
      <c r="KX13" s="4">
        <f t="shared" si="1139"/>
        <v>0</v>
      </c>
      <c r="KY13" s="4">
        <f t="shared" si="1139"/>
        <v>0</v>
      </c>
      <c r="KZ13" s="4">
        <f t="shared" si="1139"/>
        <v>0</v>
      </c>
      <c r="LA13" s="4">
        <f t="shared" si="1139"/>
        <v>0</v>
      </c>
      <c r="LB13" s="4">
        <f t="shared" si="1139"/>
        <v>0</v>
      </c>
      <c r="LC13" s="4">
        <f t="shared" si="1139"/>
        <v>0</v>
      </c>
      <c r="LD13" s="4">
        <f t="shared" si="1139"/>
        <v>0</v>
      </c>
      <c r="LE13" s="4">
        <f t="shared" si="1139"/>
        <v>0</v>
      </c>
      <c r="LF13" s="4">
        <f t="shared" si="1139"/>
        <v>0</v>
      </c>
      <c r="LG13" s="4">
        <f t="shared" si="1139"/>
        <v>0</v>
      </c>
      <c r="LH13" s="4">
        <f t="shared" si="1139"/>
        <v>0</v>
      </c>
      <c r="LI13" s="4">
        <f t="shared" si="1139"/>
        <v>0</v>
      </c>
      <c r="LJ13" s="4">
        <f t="shared" si="1139"/>
        <v>0</v>
      </c>
      <c r="LK13" s="4">
        <f t="shared" ref="LK13:NC13" si="1140">IF(LK6&gt;10,LK6-10,0)</f>
        <v>0</v>
      </c>
      <c r="LL13" s="4">
        <f t="shared" si="1140"/>
        <v>0</v>
      </c>
      <c r="LM13" s="4">
        <f t="shared" si="1140"/>
        <v>0</v>
      </c>
      <c r="LN13" s="4">
        <f t="shared" si="1140"/>
        <v>0</v>
      </c>
      <c r="LO13" s="4">
        <f t="shared" si="1140"/>
        <v>0</v>
      </c>
      <c r="LP13" s="4">
        <f t="shared" si="1140"/>
        <v>0</v>
      </c>
      <c r="LQ13" s="4">
        <f t="shared" si="1140"/>
        <v>0</v>
      </c>
      <c r="LR13" s="4">
        <f t="shared" si="1140"/>
        <v>0</v>
      </c>
      <c r="LS13" s="4">
        <f t="shared" si="1140"/>
        <v>0</v>
      </c>
      <c r="LT13" s="4">
        <f t="shared" si="1140"/>
        <v>0</v>
      </c>
      <c r="LU13" s="4">
        <f t="shared" si="1140"/>
        <v>0</v>
      </c>
      <c r="LV13" s="4">
        <f t="shared" si="1140"/>
        <v>0</v>
      </c>
      <c r="LW13" s="4">
        <f t="shared" si="1140"/>
        <v>0</v>
      </c>
      <c r="LX13" s="4">
        <f t="shared" si="1140"/>
        <v>0</v>
      </c>
      <c r="LY13" s="4">
        <f t="shared" si="1140"/>
        <v>0</v>
      </c>
      <c r="LZ13" s="4">
        <f t="shared" si="1140"/>
        <v>0</v>
      </c>
      <c r="MA13" s="4">
        <f t="shared" si="1140"/>
        <v>0</v>
      </c>
      <c r="MB13" s="4">
        <f t="shared" si="1140"/>
        <v>0</v>
      </c>
      <c r="MC13" s="4">
        <f t="shared" si="1140"/>
        <v>0</v>
      </c>
      <c r="MD13" s="4">
        <f t="shared" si="1140"/>
        <v>0</v>
      </c>
      <c r="ME13" s="4">
        <f t="shared" si="1140"/>
        <v>0</v>
      </c>
      <c r="MF13" s="4">
        <f t="shared" si="1140"/>
        <v>0</v>
      </c>
      <c r="MG13" s="4">
        <f t="shared" si="1140"/>
        <v>0</v>
      </c>
      <c r="MH13" s="4">
        <f t="shared" si="1140"/>
        <v>0</v>
      </c>
      <c r="MI13" s="4">
        <f t="shared" si="1140"/>
        <v>0</v>
      </c>
      <c r="MJ13" s="4">
        <f t="shared" si="1140"/>
        <v>0</v>
      </c>
      <c r="MK13" s="4">
        <f t="shared" si="1140"/>
        <v>0</v>
      </c>
      <c r="ML13" s="4">
        <f t="shared" si="1140"/>
        <v>0</v>
      </c>
      <c r="MM13" s="4">
        <f t="shared" si="1140"/>
        <v>0</v>
      </c>
      <c r="MN13" s="4">
        <f t="shared" si="1140"/>
        <v>0</v>
      </c>
      <c r="MO13" s="4">
        <f t="shared" si="1140"/>
        <v>0</v>
      </c>
      <c r="MP13" s="4">
        <f t="shared" si="1140"/>
        <v>0</v>
      </c>
      <c r="MQ13" s="4">
        <f t="shared" si="1140"/>
        <v>0</v>
      </c>
      <c r="MR13" s="4">
        <f t="shared" si="1140"/>
        <v>0</v>
      </c>
      <c r="MS13" s="4">
        <f t="shared" si="1140"/>
        <v>0</v>
      </c>
      <c r="MT13" s="4">
        <f t="shared" si="1140"/>
        <v>0</v>
      </c>
      <c r="MU13" s="4">
        <f t="shared" si="1140"/>
        <v>0</v>
      </c>
      <c r="MV13" s="4">
        <f t="shared" si="1140"/>
        <v>0</v>
      </c>
      <c r="MW13" s="4">
        <f t="shared" si="1140"/>
        <v>0</v>
      </c>
      <c r="MX13" s="4">
        <f t="shared" si="1140"/>
        <v>0</v>
      </c>
      <c r="MY13" s="4">
        <f t="shared" si="1140"/>
        <v>0</v>
      </c>
      <c r="MZ13" s="4">
        <f t="shared" si="1140"/>
        <v>0</v>
      </c>
      <c r="NA13" s="4">
        <f t="shared" si="1140"/>
        <v>0</v>
      </c>
      <c r="NB13" s="4">
        <f t="shared" si="1140"/>
        <v>0</v>
      </c>
      <c r="NC13" s="4">
        <f t="shared" si="1140"/>
        <v>0</v>
      </c>
      <c r="NJ13" s="4">
        <f>SUM(B13:NC13)</f>
        <v>2</v>
      </c>
    </row>
    <row r="14" spans="1:377" x14ac:dyDescent="0.3">
      <c r="B14" s="4">
        <f>IF(B7=0,0,1)</f>
        <v>0</v>
      </c>
      <c r="C14" s="4">
        <f t="shared" ref="C14:BN14" si="1141">IF(C7=0,0,1)</f>
        <v>0</v>
      </c>
      <c r="D14" s="4">
        <f t="shared" si="1141"/>
        <v>0</v>
      </c>
      <c r="E14" s="4">
        <f t="shared" si="1141"/>
        <v>0</v>
      </c>
      <c r="F14" s="4">
        <f t="shared" si="1141"/>
        <v>0</v>
      </c>
      <c r="G14" s="4">
        <f t="shared" si="1141"/>
        <v>0</v>
      </c>
      <c r="H14" s="4">
        <f t="shared" si="1141"/>
        <v>0</v>
      </c>
      <c r="I14" s="4">
        <f t="shared" si="1141"/>
        <v>0</v>
      </c>
      <c r="J14" s="4">
        <f t="shared" si="1141"/>
        <v>0</v>
      </c>
      <c r="K14" s="4">
        <f t="shared" si="1141"/>
        <v>0</v>
      </c>
      <c r="L14" s="4">
        <f t="shared" si="1141"/>
        <v>0</v>
      </c>
      <c r="M14" s="4">
        <f t="shared" si="1141"/>
        <v>0</v>
      </c>
      <c r="N14" s="4">
        <f t="shared" si="1141"/>
        <v>0</v>
      </c>
      <c r="O14" s="4">
        <f t="shared" si="1141"/>
        <v>0</v>
      </c>
      <c r="P14" s="4">
        <f t="shared" si="1141"/>
        <v>0</v>
      </c>
      <c r="Q14" s="4">
        <f t="shared" si="1141"/>
        <v>0</v>
      </c>
      <c r="R14" s="4">
        <f t="shared" si="1141"/>
        <v>0</v>
      </c>
      <c r="S14" s="4">
        <f t="shared" si="1141"/>
        <v>0</v>
      </c>
      <c r="T14" s="4">
        <f t="shared" si="1141"/>
        <v>0</v>
      </c>
      <c r="U14" s="4">
        <f t="shared" si="1141"/>
        <v>0</v>
      </c>
      <c r="V14" s="4">
        <f t="shared" si="1141"/>
        <v>0</v>
      </c>
      <c r="W14" s="4">
        <f t="shared" si="1141"/>
        <v>0</v>
      </c>
      <c r="X14" s="4">
        <f t="shared" si="1141"/>
        <v>0</v>
      </c>
      <c r="Y14" s="4">
        <f t="shared" si="1141"/>
        <v>0</v>
      </c>
      <c r="Z14" s="4">
        <f t="shared" si="1141"/>
        <v>0</v>
      </c>
      <c r="AA14" s="4">
        <f t="shared" si="1141"/>
        <v>1</v>
      </c>
      <c r="AB14" s="4">
        <f t="shared" si="1141"/>
        <v>0</v>
      </c>
      <c r="AC14" s="4">
        <f t="shared" si="1141"/>
        <v>0</v>
      </c>
      <c r="AD14" s="4">
        <f t="shared" si="1141"/>
        <v>0</v>
      </c>
      <c r="AE14" s="4">
        <f t="shared" si="1141"/>
        <v>0</v>
      </c>
      <c r="AF14" s="4">
        <f t="shared" si="1141"/>
        <v>1</v>
      </c>
      <c r="AG14" s="4">
        <f t="shared" si="1141"/>
        <v>0</v>
      </c>
      <c r="AH14" s="4">
        <f t="shared" si="1141"/>
        <v>0</v>
      </c>
      <c r="AI14" s="4">
        <f t="shared" si="1141"/>
        <v>0</v>
      </c>
      <c r="AJ14" s="4">
        <f t="shared" si="1141"/>
        <v>0</v>
      </c>
      <c r="AK14" s="4">
        <f t="shared" si="1141"/>
        <v>0</v>
      </c>
      <c r="AL14" s="4">
        <f t="shared" si="1141"/>
        <v>0</v>
      </c>
      <c r="AM14" s="4">
        <f t="shared" si="1141"/>
        <v>0</v>
      </c>
      <c r="AN14" s="4">
        <f t="shared" si="1141"/>
        <v>0</v>
      </c>
      <c r="AO14" s="4">
        <f t="shared" si="1141"/>
        <v>0</v>
      </c>
      <c r="AP14" s="4">
        <f t="shared" si="1141"/>
        <v>0</v>
      </c>
      <c r="AQ14" s="4">
        <f t="shared" si="1141"/>
        <v>0</v>
      </c>
      <c r="AR14" s="4">
        <f t="shared" si="1141"/>
        <v>0</v>
      </c>
      <c r="AS14" s="4">
        <f t="shared" si="1141"/>
        <v>0</v>
      </c>
      <c r="AT14" s="4">
        <f t="shared" si="1141"/>
        <v>1</v>
      </c>
      <c r="AU14" s="4">
        <f t="shared" si="1141"/>
        <v>1</v>
      </c>
      <c r="AV14" s="4">
        <f t="shared" si="1141"/>
        <v>1</v>
      </c>
      <c r="AW14" s="4">
        <f t="shared" si="1141"/>
        <v>0</v>
      </c>
      <c r="AX14" s="4">
        <f t="shared" si="1141"/>
        <v>0</v>
      </c>
      <c r="AY14" s="4">
        <f t="shared" si="1141"/>
        <v>0</v>
      </c>
      <c r="AZ14" s="4">
        <f t="shared" si="1141"/>
        <v>0</v>
      </c>
      <c r="BA14" s="4">
        <f t="shared" si="1141"/>
        <v>0</v>
      </c>
      <c r="BB14" s="4">
        <f t="shared" si="1141"/>
        <v>0</v>
      </c>
      <c r="BC14" s="4">
        <f t="shared" si="1141"/>
        <v>0</v>
      </c>
      <c r="BD14" s="4">
        <f t="shared" si="1141"/>
        <v>0</v>
      </c>
      <c r="BE14" s="4">
        <f t="shared" si="1141"/>
        <v>0</v>
      </c>
      <c r="BF14" s="4">
        <f t="shared" si="1141"/>
        <v>0</v>
      </c>
      <c r="BG14" s="4">
        <f t="shared" si="1141"/>
        <v>0</v>
      </c>
      <c r="BH14" s="4">
        <f t="shared" si="1141"/>
        <v>1</v>
      </c>
      <c r="BI14" s="4">
        <f t="shared" si="1141"/>
        <v>0</v>
      </c>
      <c r="BJ14" s="4">
        <f t="shared" si="1141"/>
        <v>0</v>
      </c>
      <c r="BK14" s="4">
        <f t="shared" si="1141"/>
        <v>0</v>
      </c>
      <c r="BL14" s="4">
        <f t="shared" si="1141"/>
        <v>0</v>
      </c>
      <c r="BM14" s="4">
        <f t="shared" si="1141"/>
        <v>0</v>
      </c>
      <c r="BN14" s="4">
        <f t="shared" si="1141"/>
        <v>0</v>
      </c>
      <c r="BO14" s="4">
        <f t="shared" ref="BO14:DZ14" si="1142">IF(BO7=0,0,1)</f>
        <v>0</v>
      </c>
      <c r="BP14" s="4">
        <f t="shared" si="1142"/>
        <v>0</v>
      </c>
      <c r="BQ14" s="4">
        <f t="shared" si="1142"/>
        <v>0</v>
      </c>
      <c r="BR14" s="4">
        <f t="shared" si="1142"/>
        <v>0</v>
      </c>
      <c r="BS14" s="4">
        <f t="shared" si="1142"/>
        <v>0</v>
      </c>
      <c r="BT14" s="4">
        <f t="shared" si="1142"/>
        <v>0</v>
      </c>
      <c r="BU14" s="4">
        <f t="shared" si="1142"/>
        <v>0</v>
      </c>
      <c r="BV14" s="4">
        <f t="shared" si="1142"/>
        <v>0</v>
      </c>
      <c r="BW14" s="4">
        <f t="shared" si="1142"/>
        <v>0</v>
      </c>
      <c r="BX14" s="4">
        <f t="shared" si="1142"/>
        <v>0</v>
      </c>
      <c r="BY14" s="4">
        <f t="shared" si="1142"/>
        <v>0</v>
      </c>
      <c r="BZ14" s="4">
        <f t="shared" si="1142"/>
        <v>0</v>
      </c>
      <c r="CA14" s="4">
        <f t="shared" si="1142"/>
        <v>0</v>
      </c>
      <c r="CB14" s="4">
        <f t="shared" si="1142"/>
        <v>0</v>
      </c>
      <c r="CC14" s="4">
        <f t="shared" si="1142"/>
        <v>1</v>
      </c>
      <c r="CD14" s="4">
        <f t="shared" si="1142"/>
        <v>0</v>
      </c>
      <c r="CE14" s="4">
        <f t="shared" si="1142"/>
        <v>0</v>
      </c>
      <c r="CF14" s="4">
        <f t="shared" si="1142"/>
        <v>0</v>
      </c>
      <c r="CG14" s="4">
        <f t="shared" si="1142"/>
        <v>0</v>
      </c>
      <c r="CH14" s="4">
        <f t="shared" si="1142"/>
        <v>0</v>
      </c>
      <c r="CI14" s="4">
        <f t="shared" si="1142"/>
        <v>0</v>
      </c>
      <c r="CJ14" s="4">
        <f t="shared" si="1142"/>
        <v>0</v>
      </c>
      <c r="CK14" s="4">
        <f t="shared" si="1142"/>
        <v>0</v>
      </c>
      <c r="CL14" s="4">
        <f t="shared" si="1142"/>
        <v>0</v>
      </c>
      <c r="CM14" s="4">
        <f t="shared" si="1142"/>
        <v>0</v>
      </c>
      <c r="CN14" s="4">
        <f t="shared" si="1142"/>
        <v>0</v>
      </c>
      <c r="CO14" s="4">
        <f t="shared" si="1142"/>
        <v>0</v>
      </c>
      <c r="CP14" s="4">
        <f t="shared" si="1142"/>
        <v>0</v>
      </c>
      <c r="CQ14" s="4">
        <f t="shared" si="1142"/>
        <v>1</v>
      </c>
      <c r="CR14" s="4">
        <f t="shared" si="1142"/>
        <v>0</v>
      </c>
      <c r="CS14" s="4">
        <f t="shared" si="1142"/>
        <v>0</v>
      </c>
      <c r="CT14" s="4">
        <f t="shared" si="1142"/>
        <v>0</v>
      </c>
      <c r="CU14" s="4">
        <f t="shared" si="1142"/>
        <v>0</v>
      </c>
      <c r="CV14" s="4">
        <f t="shared" si="1142"/>
        <v>0</v>
      </c>
      <c r="CW14" s="4">
        <f t="shared" si="1142"/>
        <v>0</v>
      </c>
      <c r="CX14" s="4">
        <f t="shared" si="1142"/>
        <v>0</v>
      </c>
      <c r="CY14" s="4">
        <f t="shared" si="1142"/>
        <v>0</v>
      </c>
      <c r="CZ14" s="4">
        <f t="shared" si="1142"/>
        <v>0</v>
      </c>
      <c r="DA14" s="4">
        <f t="shared" si="1142"/>
        <v>0</v>
      </c>
      <c r="DB14" s="4">
        <f t="shared" si="1142"/>
        <v>0</v>
      </c>
      <c r="DC14" s="4">
        <f t="shared" si="1142"/>
        <v>0</v>
      </c>
      <c r="DD14" s="4">
        <f t="shared" si="1142"/>
        <v>0</v>
      </c>
      <c r="DE14" s="4">
        <f t="shared" si="1142"/>
        <v>1</v>
      </c>
      <c r="DF14" s="4">
        <f t="shared" si="1142"/>
        <v>0</v>
      </c>
      <c r="DG14" s="4">
        <f t="shared" si="1142"/>
        <v>0</v>
      </c>
      <c r="DH14" s="4">
        <f t="shared" si="1142"/>
        <v>0</v>
      </c>
      <c r="DI14" s="4">
        <f t="shared" si="1142"/>
        <v>0</v>
      </c>
      <c r="DJ14" s="4">
        <f t="shared" si="1142"/>
        <v>0</v>
      </c>
      <c r="DK14" s="4">
        <f t="shared" si="1142"/>
        <v>0</v>
      </c>
      <c r="DL14" s="4">
        <f t="shared" si="1142"/>
        <v>0</v>
      </c>
      <c r="DM14" s="4">
        <f t="shared" si="1142"/>
        <v>0</v>
      </c>
      <c r="DN14" s="4">
        <f t="shared" si="1142"/>
        <v>0</v>
      </c>
      <c r="DO14" s="4">
        <f t="shared" si="1142"/>
        <v>0</v>
      </c>
      <c r="DP14" s="4">
        <f t="shared" si="1142"/>
        <v>0</v>
      </c>
      <c r="DQ14" s="4">
        <f t="shared" si="1142"/>
        <v>0</v>
      </c>
      <c r="DR14" s="4">
        <f t="shared" si="1142"/>
        <v>0</v>
      </c>
      <c r="DS14" s="4">
        <f t="shared" si="1142"/>
        <v>0</v>
      </c>
      <c r="DT14" s="4">
        <f t="shared" si="1142"/>
        <v>0</v>
      </c>
      <c r="DU14" s="4">
        <f t="shared" si="1142"/>
        <v>0</v>
      </c>
      <c r="DV14" s="4">
        <f t="shared" si="1142"/>
        <v>0</v>
      </c>
      <c r="DW14" s="4">
        <f t="shared" si="1142"/>
        <v>0</v>
      </c>
      <c r="DX14" s="4">
        <f t="shared" si="1142"/>
        <v>0</v>
      </c>
      <c r="DY14" s="4">
        <f t="shared" si="1142"/>
        <v>0</v>
      </c>
      <c r="DZ14" s="4">
        <f t="shared" si="1142"/>
        <v>0</v>
      </c>
      <c r="EA14" s="4">
        <f t="shared" ref="EA14:GL14" si="1143">IF(EA7=0,0,1)</f>
        <v>0</v>
      </c>
      <c r="EB14" s="4">
        <f t="shared" si="1143"/>
        <v>0</v>
      </c>
      <c r="EC14" s="4">
        <f t="shared" si="1143"/>
        <v>0</v>
      </c>
      <c r="ED14" s="4">
        <f t="shared" si="1143"/>
        <v>0</v>
      </c>
      <c r="EE14" s="4">
        <f t="shared" si="1143"/>
        <v>0</v>
      </c>
      <c r="EF14" s="4">
        <f t="shared" si="1143"/>
        <v>0</v>
      </c>
      <c r="EG14" s="4">
        <f t="shared" si="1143"/>
        <v>0</v>
      </c>
      <c r="EH14" s="4">
        <f t="shared" si="1143"/>
        <v>0</v>
      </c>
      <c r="EI14" s="4">
        <f t="shared" si="1143"/>
        <v>0</v>
      </c>
      <c r="EJ14" s="4">
        <f t="shared" si="1143"/>
        <v>0</v>
      </c>
      <c r="EK14" s="4">
        <f t="shared" si="1143"/>
        <v>0</v>
      </c>
      <c r="EL14" s="4">
        <f t="shared" si="1143"/>
        <v>0</v>
      </c>
      <c r="EM14" s="4">
        <f t="shared" si="1143"/>
        <v>0</v>
      </c>
      <c r="EN14" s="4">
        <f t="shared" si="1143"/>
        <v>0</v>
      </c>
      <c r="EO14" s="4">
        <f t="shared" si="1143"/>
        <v>0</v>
      </c>
      <c r="EP14" s="4">
        <f t="shared" si="1143"/>
        <v>0</v>
      </c>
      <c r="EQ14" s="4">
        <f t="shared" si="1143"/>
        <v>0</v>
      </c>
      <c r="ER14" s="4">
        <f t="shared" si="1143"/>
        <v>0</v>
      </c>
      <c r="ES14" s="4">
        <f t="shared" si="1143"/>
        <v>0</v>
      </c>
      <c r="ET14" s="4">
        <f t="shared" si="1143"/>
        <v>0</v>
      </c>
      <c r="EU14" s="4">
        <f t="shared" si="1143"/>
        <v>0</v>
      </c>
      <c r="EV14" s="4">
        <f t="shared" si="1143"/>
        <v>0</v>
      </c>
      <c r="EW14" s="4">
        <f t="shared" si="1143"/>
        <v>0</v>
      </c>
      <c r="EX14" s="4">
        <f t="shared" si="1143"/>
        <v>0</v>
      </c>
      <c r="EY14" s="4">
        <f t="shared" si="1143"/>
        <v>0</v>
      </c>
      <c r="EZ14" s="4">
        <f t="shared" si="1143"/>
        <v>0</v>
      </c>
      <c r="FA14" s="4">
        <f t="shared" si="1143"/>
        <v>0</v>
      </c>
      <c r="FB14" s="4">
        <f t="shared" si="1143"/>
        <v>0</v>
      </c>
      <c r="FC14" s="4">
        <f t="shared" si="1143"/>
        <v>0</v>
      </c>
      <c r="FD14" s="4">
        <f t="shared" si="1143"/>
        <v>0</v>
      </c>
      <c r="FE14" s="4">
        <f t="shared" si="1143"/>
        <v>0</v>
      </c>
      <c r="FF14" s="4">
        <f t="shared" si="1143"/>
        <v>1</v>
      </c>
      <c r="FG14" s="4">
        <f t="shared" si="1143"/>
        <v>1</v>
      </c>
      <c r="FH14" s="4">
        <f t="shared" si="1143"/>
        <v>0</v>
      </c>
      <c r="FI14" s="4">
        <f t="shared" si="1143"/>
        <v>0</v>
      </c>
      <c r="FJ14" s="4">
        <f t="shared" si="1143"/>
        <v>0</v>
      </c>
      <c r="FK14" s="4">
        <f t="shared" si="1143"/>
        <v>0</v>
      </c>
      <c r="FL14" s="4">
        <f t="shared" si="1143"/>
        <v>0</v>
      </c>
      <c r="FM14" s="4">
        <f t="shared" si="1143"/>
        <v>0</v>
      </c>
      <c r="FN14" s="4">
        <f t="shared" si="1143"/>
        <v>0</v>
      </c>
      <c r="FO14" s="4">
        <f t="shared" si="1143"/>
        <v>0</v>
      </c>
      <c r="FP14" s="4">
        <f t="shared" si="1143"/>
        <v>0</v>
      </c>
      <c r="FQ14" s="4">
        <f t="shared" si="1143"/>
        <v>0</v>
      </c>
      <c r="FR14" s="4">
        <f t="shared" si="1143"/>
        <v>0</v>
      </c>
      <c r="FS14" s="4">
        <f t="shared" si="1143"/>
        <v>0</v>
      </c>
      <c r="FT14" s="4">
        <f t="shared" si="1143"/>
        <v>0</v>
      </c>
      <c r="FU14" s="4">
        <f t="shared" si="1143"/>
        <v>0</v>
      </c>
      <c r="FV14" s="4">
        <f t="shared" si="1143"/>
        <v>0</v>
      </c>
      <c r="FW14" s="4">
        <f t="shared" si="1143"/>
        <v>1</v>
      </c>
      <c r="FX14" s="4">
        <f t="shared" si="1143"/>
        <v>0</v>
      </c>
      <c r="FY14" s="4">
        <f t="shared" si="1143"/>
        <v>0</v>
      </c>
      <c r="FZ14" s="4">
        <f t="shared" si="1143"/>
        <v>0</v>
      </c>
      <c r="GA14" s="4">
        <f t="shared" si="1143"/>
        <v>0</v>
      </c>
      <c r="GB14" s="4">
        <f t="shared" si="1143"/>
        <v>0</v>
      </c>
      <c r="GC14" s="4">
        <f t="shared" si="1143"/>
        <v>0</v>
      </c>
      <c r="GD14" s="4">
        <f t="shared" si="1143"/>
        <v>0</v>
      </c>
      <c r="GE14" s="4">
        <f t="shared" si="1143"/>
        <v>0</v>
      </c>
      <c r="GF14" s="4">
        <f t="shared" si="1143"/>
        <v>0</v>
      </c>
      <c r="GG14" s="4">
        <f t="shared" si="1143"/>
        <v>0</v>
      </c>
      <c r="GH14" s="4">
        <f t="shared" si="1143"/>
        <v>0</v>
      </c>
      <c r="GI14" s="4">
        <f t="shared" si="1143"/>
        <v>0</v>
      </c>
      <c r="GJ14" s="4">
        <f t="shared" si="1143"/>
        <v>0</v>
      </c>
      <c r="GK14" s="4">
        <f t="shared" si="1143"/>
        <v>0</v>
      </c>
      <c r="GL14" s="4">
        <f t="shared" si="1143"/>
        <v>0</v>
      </c>
      <c r="GM14" s="4">
        <f t="shared" ref="GM14:IX14" si="1144">IF(GM7=0,0,1)</f>
        <v>0</v>
      </c>
      <c r="GN14" s="4">
        <f t="shared" si="1144"/>
        <v>0</v>
      </c>
      <c r="GO14" s="4">
        <f t="shared" si="1144"/>
        <v>0</v>
      </c>
      <c r="GP14" s="4">
        <f t="shared" si="1144"/>
        <v>0</v>
      </c>
      <c r="GQ14" s="4">
        <f t="shared" si="1144"/>
        <v>0</v>
      </c>
      <c r="GR14" s="4">
        <f t="shared" si="1144"/>
        <v>0</v>
      </c>
      <c r="GS14" s="4">
        <f t="shared" si="1144"/>
        <v>0</v>
      </c>
      <c r="GT14" s="4">
        <f t="shared" si="1144"/>
        <v>0</v>
      </c>
      <c r="GU14" s="4">
        <f t="shared" si="1144"/>
        <v>0</v>
      </c>
      <c r="GV14" s="4">
        <f t="shared" si="1144"/>
        <v>0</v>
      </c>
      <c r="GW14" s="4">
        <f t="shared" si="1144"/>
        <v>0</v>
      </c>
      <c r="GX14" s="4">
        <f t="shared" si="1144"/>
        <v>0</v>
      </c>
      <c r="GY14" s="4">
        <f t="shared" si="1144"/>
        <v>0</v>
      </c>
      <c r="GZ14" s="4">
        <f t="shared" si="1144"/>
        <v>0</v>
      </c>
      <c r="HA14" s="4">
        <f t="shared" si="1144"/>
        <v>0</v>
      </c>
      <c r="HB14" s="4">
        <f t="shared" si="1144"/>
        <v>0</v>
      </c>
      <c r="HC14" s="4">
        <f t="shared" si="1144"/>
        <v>0</v>
      </c>
      <c r="HD14" s="4">
        <f t="shared" si="1144"/>
        <v>0</v>
      </c>
      <c r="HE14" s="4">
        <f t="shared" si="1144"/>
        <v>0</v>
      </c>
      <c r="HF14" s="4">
        <f t="shared" si="1144"/>
        <v>0</v>
      </c>
      <c r="HG14" s="4">
        <f t="shared" si="1144"/>
        <v>0</v>
      </c>
      <c r="HH14" s="4">
        <f t="shared" si="1144"/>
        <v>0</v>
      </c>
      <c r="HI14" s="4">
        <f t="shared" si="1144"/>
        <v>0</v>
      </c>
      <c r="HJ14" s="4">
        <f t="shared" si="1144"/>
        <v>0</v>
      </c>
      <c r="HK14" s="4">
        <f t="shared" si="1144"/>
        <v>0</v>
      </c>
      <c r="HL14" s="4">
        <f t="shared" si="1144"/>
        <v>0</v>
      </c>
      <c r="HM14" s="4">
        <f t="shared" si="1144"/>
        <v>0</v>
      </c>
      <c r="HN14" s="4">
        <f t="shared" si="1144"/>
        <v>0</v>
      </c>
      <c r="HO14" s="4">
        <f t="shared" si="1144"/>
        <v>0</v>
      </c>
      <c r="HP14" s="4">
        <f t="shared" si="1144"/>
        <v>0</v>
      </c>
      <c r="HQ14" s="4">
        <f t="shared" si="1144"/>
        <v>0</v>
      </c>
      <c r="HR14" s="4">
        <f t="shared" si="1144"/>
        <v>0</v>
      </c>
      <c r="HS14" s="4">
        <f t="shared" si="1144"/>
        <v>0</v>
      </c>
      <c r="HT14" s="4">
        <f t="shared" si="1144"/>
        <v>1</v>
      </c>
      <c r="HU14" s="4">
        <f t="shared" si="1144"/>
        <v>0</v>
      </c>
      <c r="HV14" s="4">
        <f t="shared" si="1144"/>
        <v>0</v>
      </c>
      <c r="HW14" s="4">
        <f t="shared" si="1144"/>
        <v>0</v>
      </c>
      <c r="HX14" s="4">
        <f t="shared" si="1144"/>
        <v>0</v>
      </c>
      <c r="HY14" s="4">
        <f t="shared" si="1144"/>
        <v>0</v>
      </c>
      <c r="HZ14" s="4">
        <f t="shared" si="1144"/>
        <v>0</v>
      </c>
      <c r="IA14" s="4">
        <f t="shared" si="1144"/>
        <v>0</v>
      </c>
      <c r="IB14" s="4">
        <f t="shared" si="1144"/>
        <v>0</v>
      </c>
      <c r="IC14" s="4">
        <f t="shared" si="1144"/>
        <v>0</v>
      </c>
      <c r="ID14" s="4">
        <f t="shared" si="1144"/>
        <v>0</v>
      </c>
      <c r="IE14" s="4">
        <f t="shared" si="1144"/>
        <v>0</v>
      </c>
      <c r="IF14" s="4">
        <f t="shared" si="1144"/>
        <v>0</v>
      </c>
      <c r="IG14" s="4">
        <f t="shared" si="1144"/>
        <v>0</v>
      </c>
      <c r="IH14" s="4">
        <f t="shared" si="1144"/>
        <v>0</v>
      </c>
      <c r="II14" s="4">
        <f t="shared" si="1144"/>
        <v>0</v>
      </c>
      <c r="IJ14" s="4">
        <f t="shared" si="1144"/>
        <v>0</v>
      </c>
      <c r="IK14" s="4">
        <f t="shared" si="1144"/>
        <v>0</v>
      </c>
      <c r="IL14" s="4">
        <f t="shared" si="1144"/>
        <v>0</v>
      </c>
      <c r="IM14" s="4">
        <f t="shared" si="1144"/>
        <v>0</v>
      </c>
      <c r="IN14" s="4">
        <f t="shared" si="1144"/>
        <v>0</v>
      </c>
      <c r="IO14" s="4">
        <f t="shared" si="1144"/>
        <v>0</v>
      </c>
      <c r="IP14" s="4">
        <f t="shared" si="1144"/>
        <v>0</v>
      </c>
      <c r="IQ14" s="4">
        <f t="shared" si="1144"/>
        <v>0</v>
      </c>
      <c r="IR14" s="4">
        <f t="shared" si="1144"/>
        <v>0</v>
      </c>
      <c r="IS14" s="4">
        <f t="shared" si="1144"/>
        <v>0</v>
      </c>
      <c r="IT14" s="4">
        <f t="shared" si="1144"/>
        <v>0</v>
      </c>
      <c r="IU14" s="4">
        <f t="shared" si="1144"/>
        <v>0</v>
      </c>
      <c r="IV14" s="4">
        <f t="shared" si="1144"/>
        <v>0</v>
      </c>
      <c r="IW14" s="4">
        <f t="shared" si="1144"/>
        <v>0</v>
      </c>
      <c r="IX14" s="4">
        <f t="shared" si="1144"/>
        <v>0</v>
      </c>
      <c r="IY14" s="4">
        <f t="shared" ref="IY14:LJ14" si="1145">IF(IY7=0,0,1)</f>
        <v>0</v>
      </c>
      <c r="IZ14" s="4">
        <f t="shared" si="1145"/>
        <v>0</v>
      </c>
      <c r="JA14" s="4">
        <f t="shared" si="1145"/>
        <v>0</v>
      </c>
      <c r="JB14" s="4">
        <f t="shared" si="1145"/>
        <v>0</v>
      </c>
      <c r="JC14" s="4">
        <f t="shared" si="1145"/>
        <v>1</v>
      </c>
      <c r="JD14" s="4">
        <f t="shared" si="1145"/>
        <v>0</v>
      </c>
      <c r="JE14" s="4">
        <f t="shared" si="1145"/>
        <v>0</v>
      </c>
      <c r="JF14" s="4">
        <f t="shared" si="1145"/>
        <v>0</v>
      </c>
      <c r="JG14" s="4">
        <f t="shared" si="1145"/>
        <v>0</v>
      </c>
      <c r="JH14" s="4">
        <f t="shared" si="1145"/>
        <v>0</v>
      </c>
      <c r="JI14" s="4">
        <f t="shared" si="1145"/>
        <v>0</v>
      </c>
      <c r="JJ14" s="4">
        <f t="shared" si="1145"/>
        <v>0</v>
      </c>
      <c r="JK14" s="4">
        <f t="shared" si="1145"/>
        <v>0</v>
      </c>
      <c r="JL14" s="4">
        <f t="shared" si="1145"/>
        <v>0</v>
      </c>
      <c r="JM14" s="4">
        <f t="shared" si="1145"/>
        <v>0</v>
      </c>
      <c r="JN14" s="4">
        <f t="shared" si="1145"/>
        <v>0</v>
      </c>
      <c r="JO14" s="4">
        <f t="shared" si="1145"/>
        <v>0</v>
      </c>
      <c r="JP14" s="4">
        <f t="shared" si="1145"/>
        <v>0</v>
      </c>
      <c r="JQ14" s="4">
        <f t="shared" si="1145"/>
        <v>0</v>
      </c>
      <c r="JR14" s="4">
        <f t="shared" si="1145"/>
        <v>0</v>
      </c>
      <c r="JS14" s="4">
        <f t="shared" si="1145"/>
        <v>0</v>
      </c>
      <c r="JT14" s="4">
        <f t="shared" si="1145"/>
        <v>0</v>
      </c>
      <c r="JU14" s="4">
        <f t="shared" si="1145"/>
        <v>0</v>
      </c>
      <c r="JV14" s="4">
        <f t="shared" si="1145"/>
        <v>0</v>
      </c>
      <c r="JW14" s="4">
        <f t="shared" si="1145"/>
        <v>0</v>
      </c>
      <c r="JX14" s="4">
        <f t="shared" si="1145"/>
        <v>0</v>
      </c>
      <c r="JY14" s="4">
        <f t="shared" si="1145"/>
        <v>0</v>
      </c>
      <c r="JZ14" s="4">
        <f t="shared" si="1145"/>
        <v>0</v>
      </c>
      <c r="KA14" s="4">
        <f t="shared" si="1145"/>
        <v>0</v>
      </c>
      <c r="KB14" s="4">
        <f t="shared" si="1145"/>
        <v>0</v>
      </c>
      <c r="KC14" s="4">
        <f t="shared" si="1145"/>
        <v>0</v>
      </c>
      <c r="KD14" s="4">
        <f t="shared" si="1145"/>
        <v>0</v>
      </c>
      <c r="KE14" s="4">
        <f t="shared" si="1145"/>
        <v>0</v>
      </c>
      <c r="KF14" s="4">
        <f t="shared" si="1145"/>
        <v>0</v>
      </c>
      <c r="KG14" s="4">
        <f t="shared" si="1145"/>
        <v>0</v>
      </c>
      <c r="KH14" s="4">
        <f t="shared" si="1145"/>
        <v>0</v>
      </c>
      <c r="KI14" s="4">
        <f t="shared" si="1145"/>
        <v>0</v>
      </c>
      <c r="KJ14" s="4">
        <f t="shared" si="1145"/>
        <v>0</v>
      </c>
      <c r="KK14" s="4">
        <f t="shared" si="1145"/>
        <v>0</v>
      </c>
      <c r="KL14" s="4">
        <f t="shared" si="1145"/>
        <v>0</v>
      </c>
      <c r="KM14" s="4">
        <f t="shared" si="1145"/>
        <v>0</v>
      </c>
      <c r="KN14" s="4">
        <f t="shared" si="1145"/>
        <v>0</v>
      </c>
      <c r="KO14" s="4">
        <f t="shared" si="1145"/>
        <v>0</v>
      </c>
      <c r="KP14" s="4">
        <f t="shared" si="1145"/>
        <v>0</v>
      </c>
      <c r="KQ14" s="4">
        <f t="shared" si="1145"/>
        <v>0</v>
      </c>
      <c r="KR14" s="4">
        <f t="shared" si="1145"/>
        <v>0</v>
      </c>
      <c r="KS14" s="4">
        <f t="shared" si="1145"/>
        <v>0</v>
      </c>
      <c r="KT14" s="4">
        <f t="shared" si="1145"/>
        <v>0</v>
      </c>
      <c r="KU14" s="4">
        <f t="shared" si="1145"/>
        <v>0</v>
      </c>
      <c r="KV14" s="4">
        <f t="shared" si="1145"/>
        <v>0</v>
      </c>
      <c r="KW14" s="4">
        <f t="shared" si="1145"/>
        <v>1</v>
      </c>
      <c r="KX14" s="4">
        <f t="shared" si="1145"/>
        <v>0</v>
      </c>
      <c r="KY14" s="4">
        <f t="shared" si="1145"/>
        <v>0</v>
      </c>
      <c r="KZ14" s="4">
        <f t="shared" si="1145"/>
        <v>1</v>
      </c>
      <c r="LA14" s="4">
        <f t="shared" si="1145"/>
        <v>0</v>
      </c>
      <c r="LB14" s="4">
        <f t="shared" si="1145"/>
        <v>0</v>
      </c>
      <c r="LC14" s="4">
        <f t="shared" si="1145"/>
        <v>0</v>
      </c>
      <c r="LD14" s="4">
        <f t="shared" si="1145"/>
        <v>0</v>
      </c>
      <c r="LE14" s="4">
        <f t="shared" si="1145"/>
        <v>0</v>
      </c>
      <c r="LF14" s="4">
        <f t="shared" si="1145"/>
        <v>0</v>
      </c>
      <c r="LG14" s="4">
        <f t="shared" si="1145"/>
        <v>0</v>
      </c>
      <c r="LH14" s="4">
        <f t="shared" si="1145"/>
        <v>0</v>
      </c>
      <c r="LI14" s="4">
        <f t="shared" si="1145"/>
        <v>0</v>
      </c>
      <c r="LJ14" s="4">
        <f t="shared" si="1145"/>
        <v>0</v>
      </c>
      <c r="LK14" s="4">
        <f t="shared" ref="LK14:NH14" si="1146">IF(LK7=0,0,1)</f>
        <v>0</v>
      </c>
      <c r="LL14" s="4">
        <f t="shared" si="1146"/>
        <v>0</v>
      </c>
      <c r="LM14" s="4">
        <f t="shared" si="1146"/>
        <v>0</v>
      </c>
      <c r="LN14" s="4">
        <f t="shared" si="1146"/>
        <v>0</v>
      </c>
      <c r="LO14" s="4">
        <f t="shared" si="1146"/>
        <v>0</v>
      </c>
      <c r="LP14" s="4">
        <f t="shared" si="1146"/>
        <v>0</v>
      </c>
      <c r="LQ14" s="4">
        <f t="shared" si="1146"/>
        <v>0</v>
      </c>
      <c r="LR14" s="4">
        <f t="shared" si="1146"/>
        <v>0</v>
      </c>
      <c r="LS14" s="4">
        <f t="shared" si="1146"/>
        <v>0</v>
      </c>
      <c r="LT14" s="4">
        <f t="shared" si="1146"/>
        <v>0</v>
      </c>
      <c r="LU14" s="4">
        <f t="shared" si="1146"/>
        <v>0</v>
      </c>
      <c r="LV14" s="4">
        <f t="shared" si="1146"/>
        <v>0</v>
      </c>
      <c r="LW14" s="4">
        <f t="shared" si="1146"/>
        <v>0</v>
      </c>
      <c r="LX14" s="4">
        <f t="shared" si="1146"/>
        <v>0</v>
      </c>
      <c r="LY14" s="4">
        <f t="shared" si="1146"/>
        <v>0</v>
      </c>
      <c r="LZ14" s="4">
        <f t="shared" si="1146"/>
        <v>0</v>
      </c>
      <c r="MA14" s="4">
        <f t="shared" si="1146"/>
        <v>0</v>
      </c>
      <c r="MB14" s="4">
        <f t="shared" si="1146"/>
        <v>1</v>
      </c>
      <c r="MC14" s="4">
        <f t="shared" si="1146"/>
        <v>0</v>
      </c>
      <c r="MD14" s="4">
        <f t="shared" si="1146"/>
        <v>0</v>
      </c>
      <c r="ME14" s="4">
        <f t="shared" si="1146"/>
        <v>0</v>
      </c>
      <c r="MF14" s="4">
        <f t="shared" si="1146"/>
        <v>0</v>
      </c>
      <c r="MG14" s="4">
        <f t="shared" si="1146"/>
        <v>0</v>
      </c>
      <c r="MH14" s="4">
        <f t="shared" si="1146"/>
        <v>0</v>
      </c>
      <c r="MI14" s="4">
        <f t="shared" si="1146"/>
        <v>0</v>
      </c>
      <c r="MJ14" s="4">
        <f t="shared" si="1146"/>
        <v>0</v>
      </c>
      <c r="MK14" s="4">
        <f t="shared" si="1146"/>
        <v>0</v>
      </c>
      <c r="ML14" s="4">
        <f t="shared" si="1146"/>
        <v>0</v>
      </c>
      <c r="MM14" s="4">
        <f t="shared" si="1146"/>
        <v>0</v>
      </c>
      <c r="MN14" s="4">
        <f t="shared" si="1146"/>
        <v>0</v>
      </c>
      <c r="MO14" s="4">
        <f t="shared" si="1146"/>
        <v>0</v>
      </c>
      <c r="MP14" s="4">
        <f t="shared" si="1146"/>
        <v>0</v>
      </c>
      <c r="MQ14" s="4">
        <f t="shared" si="1146"/>
        <v>0</v>
      </c>
      <c r="MR14" s="4">
        <f t="shared" si="1146"/>
        <v>0</v>
      </c>
      <c r="MS14" s="4">
        <f t="shared" si="1146"/>
        <v>0</v>
      </c>
      <c r="MT14" s="4">
        <f t="shared" si="1146"/>
        <v>0</v>
      </c>
      <c r="MU14" s="4">
        <f t="shared" si="1146"/>
        <v>0</v>
      </c>
      <c r="MV14" s="4">
        <f t="shared" si="1146"/>
        <v>0</v>
      </c>
      <c r="MW14" s="4">
        <f t="shared" si="1146"/>
        <v>0</v>
      </c>
      <c r="MX14" s="4">
        <f t="shared" si="1146"/>
        <v>0</v>
      </c>
      <c r="MY14" s="4">
        <f t="shared" si="1146"/>
        <v>1</v>
      </c>
      <c r="MZ14" s="4">
        <f t="shared" si="1146"/>
        <v>0</v>
      </c>
      <c r="NA14" s="4">
        <f t="shared" si="1146"/>
        <v>0</v>
      </c>
      <c r="NB14" s="4">
        <f t="shared" si="1146"/>
        <v>0</v>
      </c>
      <c r="NC14" s="4">
        <f t="shared" si="1146"/>
        <v>0</v>
      </c>
      <c r="ND14" s="4">
        <f t="shared" si="1146"/>
        <v>0</v>
      </c>
      <c r="NE14" s="4">
        <f t="shared" si="1146"/>
        <v>0</v>
      </c>
      <c r="NF14" s="4">
        <f t="shared" si="1146"/>
        <v>0</v>
      </c>
      <c r="NG14" s="4">
        <f t="shared" si="1146"/>
        <v>0</v>
      </c>
      <c r="NH14" s="4">
        <f t="shared" si="1146"/>
        <v>0</v>
      </c>
      <c r="NJ14" s="4">
        <f>NJ6-NJ13</f>
        <v>271</v>
      </c>
      <c r="NK14" s="4">
        <f>SUM(B14:NH14)</f>
        <v>18</v>
      </c>
    </row>
    <row r="15" spans="1:377" x14ac:dyDescent="0.3">
      <c r="A15" s="4">
        <v>8644</v>
      </c>
      <c r="B15" s="4">
        <f>IF(B8=0,0,($A$15*B8)+25000)</f>
        <v>0</v>
      </c>
      <c r="C15" s="4">
        <f t="shared" ref="C15:BN15" si="1147">IF(C8=0,0,($A$15*C8)+25000)</f>
        <v>0</v>
      </c>
      <c r="D15" s="4">
        <f t="shared" si="1147"/>
        <v>0</v>
      </c>
      <c r="E15" s="4">
        <f t="shared" si="1147"/>
        <v>0</v>
      </c>
      <c r="F15" s="4">
        <f t="shared" si="1147"/>
        <v>0</v>
      </c>
      <c r="G15" s="4">
        <f t="shared" si="1147"/>
        <v>0</v>
      </c>
      <c r="H15" s="4">
        <f t="shared" si="1147"/>
        <v>0</v>
      </c>
      <c r="I15" s="4">
        <f t="shared" si="1147"/>
        <v>0</v>
      </c>
      <c r="J15" s="4">
        <f t="shared" si="1147"/>
        <v>0</v>
      </c>
      <c r="K15" s="4">
        <f t="shared" si="1147"/>
        <v>0</v>
      </c>
      <c r="L15" s="4">
        <f t="shared" si="1147"/>
        <v>0</v>
      </c>
      <c r="M15" s="4">
        <f t="shared" si="1147"/>
        <v>0</v>
      </c>
      <c r="N15" s="4">
        <f t="shared" si="1147"/>
        <v>0</v>
      </c>
      <c r="O15" s="4">
        <f t="shared" si="1147"/>
        <v>0</v>
      </c>
      <c r="P15" s="4">
        <f t="shared" si="1147"/>
        <v>0</v>
      </c>
      <c r="Q15" s="4">
        <f t="shared" si="1147"/>
        <v>0</v>
      </c>
      <c r="R15" s="4">
        <f t="shared" si="1147"/>
        <v>0</v>
      </c>
      <c r="S15" s="4">
        <f t="shared" si="1147"/>
        <v>0</v>
      </c>
      <c r="T15" s="4">
        <f t="shared" si="1147"/>
        <v>0</v>
      </c>
      <c r="U15" s="4">
        <f t="shared" si="1147"/>
        <v>0</v>
      </c>
      <c r="V15" s="4">
        <f t="shared" si="1147"/>
        <v>0</v>
      </c>
      <c r="W15" s="4">
        <f t="shared" si="1147"/>
        <v>0</v>
      </c>
      <c r="X15" s="4">
        <f t="shared" si="1147"/>
        <v>0</v>
      </c>
      <c r="Y15" s="4">
        <f t="shared" si="1147"/>
        <v>0</v>
      </c>
      <c r="Z15" s="4">
        <f t="shared" si="1147"/>
        <v>76864</v>
      </c>
      <c r="AA15" s="4">
        <f t="shared" si="1147"/>
        <v>344828</v>
      </c>
      <c r="AB15" s="4">
        <f t="shared" si="1147"/>
        <v>0</v>
      </c>
      <c r="AC15" s="4">
        <f t="shared" si="1147"/>
        <v>0</v>
      </c>
      <c r="AD15" s="4">
        <f t="shared" si="1147"/>
        <v>0</v>
      </c>
      <c r="AE15" s="4">
        <f t="shared" si="1147"/>
        <v>0</v>
      </c>
      <c r="AF15" s="4">
        <f t="shared" si="1147"/>
        <v>102796</v>
      </c>
      <c r="AG15" s="4">
        <f t="shared" si="1147"/>
        <v>0</v>
      </c>
      <c r="AH15" s="4">
        <f t="shared" si="1147"/>
        <v>0</v>
      </c>
      <c r="AI15" s="4">
        <f t="shared" si="1147"/>
        <v>0</v>
      </c>
      <c r="AJ15" s="4">
        <f t="shared" si="1147"/>
        <v>0</v>
      </c>
      <c r="AK15" s="4">
        <f t="shared" si="1147"/>
        <v>0</v>
      </c>
      <c r="AL15" s="4">
        <f t="shared" si="1147"/>
        <v>0</v>
      </c>
      <c r="AM15" s="4">
        <f t="shared" si="1147"/>
        <v>0</v>
      </c>
      <c r="AN15" s="4">
        <f t="shared" si="1147"/>
        <v>0</v>
      </c>
      <c r="AO15" s="4">
        <f t="shared" si="1147"/>
        <v>0</v>
      </c>
      <c r="AP15" s="4">
        <f t="shared" si="1147"/>
        <v>0</v>
      </c>
      <c r="AQ15" s="4">
        <f t="shared" si="1147"/>
        <v>0</v>
      </c>
      <c r="AR15" s="4">
        <f t="shared" si="1147"/>
        <v>0</v>
      </c>
      <c r="AS15" s="4">
        <f t="shared" si="1147"/>
        <v>0</v>
      </c>
      <c r="AT15" s="4">
        <f t="shared" si="1147"/>
        <v>0</v>
      </c>
      <c r="AU15" s="4">
        <f t="shared" si="1147"/>
        <v>0</v>
      </c>
      <c r="AV15" s="4">
        <f t="shared" si="1147"/>
        <v>0</v>
      </c>
      <c r="AW15" s="4">
        <f t="shared" si="1147"/>
        <v>0</v>
      </c>
      <c r="AX15" s="4">
        <f t="shared" si="1147"/>
        <v>0</v>
      </c>
      <c r="AY15" s="4">
        <f t="shared" si="1147"/>
        <v>0</v>
      </c>
      <c r="AZ15" s="4">
        <f t="shared" si="1147"/>
        <v>0</v>
      </c>
      <c r="BA15" s="4">
        <f t="shared" si="1147"/>
        <v>0</v>
      </c>
      <c r="BB15" s="4">
        <f t="shared" si="1147"/>
        <v>0</v>
      </c>
      <c r="BC15" s="4">
        <f t="shared" si="1147"/>
        <v>0</v>
      </c>
      <c r="BD15" s="4">
        <f t="shared" si="1147"/>
        <v>0</v>
      </c>
      <c r="BE15" s="4">
        <f t="shared" si="1147"/>
        <v>0</v>
      </c>
      <c r="BF15" s="4">
        <f t="shared" si="1147"/>
        <v>0</v>
      </c>
      <c r="BG15" s="4">
        <f t="shared" si="1147"/>
        <v>0</v>
      </c>
      <c r="BH15" s="4">
        <f t="shared" si="1147"/>
        <v>0</v>
      </c>
      <c r="BI15" s="4">
        <f t="shared" si="1147"/>
        <v>0</v>
      </c>
      <c r="BJ15" s="4">
        <f t="shared" si="1147"/>
        <v>0</v>
      </c>
      <c r="BK15" s="4">
        <f t="shared" si="1147"/>
        <v>0</v>
      </c>
      <c r="BL15" s="4">
        <f t="shared" si="1147"/>
        <v>0</v>
      </c>
      <c r="BM15" s="4">
        <f t="shared" si="1147"/>
        <v>0</v>
      </c>
      <c r="BN15" s="4">
        <f t="shared" si="1147"/>
        <v>0</v>
      </c>
      <c r="BO15" s="4">
        <f t="shared" ref="BO15:DZ15" si="1148">IF(BO8=0,0,($A$15*BO8)+25000)</f>
        <v>0</v>
      </c>
      <c r="BP15" s="4">
        <f t="shared" si="1148"/>
        <v>0</v>
      </c>
      <c r="BQ15" s="4">
        <f t="shared" si="1148"/>
        <v>0</v>
      </c>
      <c r="BR15" s="4">
        <f t="shared" si="1148"/>
        <v>0</v>
      </c>
      <c r="BS15" s="4">
        <f t="shared" si="1148"/>
        <v>0</v>
      </c>
      <c r="BT15" s="4">
        <f t="shared" si="1148"/>
        <v>0</v>
      </c>
      <c r="BU15" s="4">
        <f t="shared" si="1148"/>
        <v>0</v>
      </c>
      <c r="BV15" s="4">
        <f t="shared" si="1148"/>
        <v>0</v>
      </c>
      <c r="BW15" s="4">
        <f t="shared" si="1148"/>
        <v>0</v>
      </c>
      <c r="BX15" s="4">
        <f t="shared" si="1148"/>
        <v>0</v>
      </c>
      <c r="BY15" s="4">
        <f t="shared" si="1148"/>
        <v>0</v>
      </c>
      <c r="BZ15" s="4">
        <f t="shared" si="1148"/>
        <v>0</v>
      </c>
      <c r="CA15" s="4">
        <f t="shared" si="1148"/>
        <v>0</v>
      </c>
      <c r="CB15" s="4">
        <f t="shared" si="1148"/>
        <v>0</v>
      </c>
      <c r="CC15" s="4">
        <f t="shared" si="1148"/>
        <v>0</v>
      </c>
      <c r="CD15" s="4">
        <f t="shared" si="1148"/>
        <v>0</v>
      </c>
      <c r="CE15" s="4">
        <f t="shared" si="1148"/>
        <v>0</v>
      </c>
      <c r="CF15" s="4">
        <f t="shared" si="1148"/>
        <v>0</v>
      </c>
      <c r="CG15" s="4">
        <f t="shared" si="1148"/>
        <v>0</v>
      </c>
      <c r="CH15" s="4">
        <f t="shared" si="1148"/>
        <v>0</v>
      </c>
      <c r="CI15" s="4">
        <f t="shared" si="1148"/>
        <v>0</v>
      </c>
      <c r="CJ15" s="4">
        <f t="shared" si="1148"/>
        <v>0</v>
      </c>
      <c r="CK15" s="4">
        <f t="shared" si="1148"/>
        <v>0</v>
      </c>
      <c r="CL15" s="4">
        <f t="shared" si="1148"/>
        <v>0</v>
      </c>
      <c r="CM15" s="4">
        <f t="shared" si="1148"/>
        <v>0</v>
      </c>
      <c r="CN15" s="4">
        <f t="shared" si="1148"/>
        <v>0</v>
      </c>
      <c r="CO15" s="4">
        <f t="shared" si="1148"/>
        <v>0</v>
      </c>
      <c r="CP15" s="4">
        <f t="shared" si="1148"/>
        <v>0</v>
      </c>
      <c r="CQ15" s="4">
        <f t="shared" si="1148"/>
        <v>189236</v>
      </c>
      <c r="CR15" s="4">
        <f t="shared" si="1148"/>
        <v>0</v>
      </c>
      <c r="CS15" s="4">
        <f t="shared" si="1148"/>
        <v>0</v>
      </c>
      <c r="CT15" s="4">
        <f t="shared" si="1148"/>
        <v>0</v>
      </c>
      <c r="CU15" s="4">
        <f t="shared" si="1148"/>
        <v>0</v>
      </c>
      <c r="CV15" s="4">
        <f t="shared" si="1148"/>
        <v>0</v>
      </c>
      <c r="CW15" s="4">
        <f t="shared" si="1148"/>
        <v>0</v>
      </c>
      <c r="CX15" s="4">
        <f t="shared" si="1148"/>
        <v>0</v>
      </c>
      <c r="CY15" s="4">
        <f t="shared" si="1148"/>
        <v>0</v>
      </c>
      <c r="CZ15" s="4">
        <f t="shared" si="1148"/>
        <v>0</v>
      </c>
      <c r="DA15" s="4">
        <f t="shared" si="1148"/>
        <v>0</v>
      </c>
      <c r="DB15" s="4">
        <f t="shared" si="1148"/>
        <v>0</v>
      </c>
      <c r="DC15" s="4">
        <f t="shared" si="1148"/>
        <v>0</v>
      </c>
      <c r="DD15" s="4">
        <f t="shared" si="1148"/>
        <v>0</v>
      </c>
      <c r="DE15" s="4">
        <f t="shared" si="1148"/>
        <v>50932</v>
      </c>
      <c r="DF15" s="4">
        <f t="shared" si="1148"/>
        <v>0</v>
      </c>
      <c r="DG15" s="4">
        <f t="shared" si="1148"/>
        <v>0</v>
      </c>
      <c r="DH15" s="4">
        <f t="shared" si="1148"/>
        <v>0</v>
      </c>
      <c r="DI15" s="4">
        <f t="shared" si="1148"/>
        <v>0</v>
      </c>
      <c r="DJ15" s="4">
        <f t="shared" si="1148"/>
        <v>0</v>
      </c>
      <c r="DK15" s="4">
        <f t="shared" si="1148"/>
        <v>0</v>
      </c>
      <c r="DL15" s="4">
        <f t="shared" si="1148"/>
        <v>0</v>
      </c>
      <c r="DM15" s="4">
        <f t="shared" si="1148"/>
        <v>0</v>
      </c>
      <c r="DN15" s="4">
        <f t="shared" si="1148"/>
        <v>0</v>
      </c>
      <c r="DO15" s="4">
        <f t="shared" si="1148"/>
        <v>0</v>
      </c>
      <c r="DP15" s="4">
        <f t="shared" si="1148"/>
        <v>0</v>
      </c>
      <c r="DQ15" s="4">
        <f t="shared" si="1148"/>
        <v>0</v>
      </c>
      <c r="DR15" s="4">
        <f t="shared" si="1148"/>
        <v>0</v>
      </c>
      <c r="DS15" s="4">
        <f t="shared" si="1148"/>
        <v>0</v>
      </c>
      <c r="DT15" s="4">
        <f t="shared" si="1148"/>
        <v>0</v>
      </c>
      <c r="DU15" s="4">
        <f t="shared" si="1148"/>
        <v>0</v>
      </c>
      <c r="DV15" s="4">
        <f t="shared" si="1148"/>
        <v>0</v>
      </c>
      <c r="DW15" s="4">
        <f t="shared" si="1148"/>
        <v>0</v>
      </c>
      <c r="DX15" s="4">
        <f t="shared" si="1148"/>
        <v>0</v>
      </c>
      <c r="DY15" s="4">
        <f t="shared" si="1148"/>
        <v>0</v>
      </c>
      <c r="DZ15" s="4">
        <f t="shared" si="1148"/>
        <v>0</v>
      </c>
      <c r="EA15" s="4">
        <f t="shared" ref="EA15:GL15" si="1149">IF(EA8=0,0,($A$15*EA8)+25000)</f>
        <v>0</v>
      </c>
      <c r="EB15" s="4">
        <f t="shared" si="1149"/>
        <v>0</v>
      </c>
      <c r="EC15" s="4">
        <f t="shared" si="1149"/>
        <v>0</v>
      </c>
      <c r="ED15" s="4">
        <f t="shared" si="1149"/>
        <v>0</v>
      </c>
      <c r="EE15" s="4">
        <f t="shared" si="1149"/>
        <v>0</v>
      </c>
      <c r="EF15" s="4">
        <f t="shared" si="1149"/>
        <v>0</v>
      </c>
      <c r="EG15" s="4">
        <f t="shared" si="1149"/>
        <v>0</v>
      </c>
      <c r="EH15" s="4">
        <f t="shared" si="1149"/>
        <v>0</v>
      </c>
      <c r="EI15" s="4">
        <f t="shared" si="1149"/>
        <v>0</v>
      </c>
      <c r="EJ15" s="4">
        <f t="shared" si="1149"/>
        <v>0</v>
      </c>
      <c r="EK15" s="4">
        <f t="shared" si="1149"/>
        <v>0</v>
      </c>
      <c r="EL15" s="4">
        <f t="shared" si="1149"/>
        <v>0</v>
      </c>
      <c r="EM15" s="4">
        <f t="shared" si="1149"/>
        <v>0</v>
      </c>
      <c r="EN15" s="4">
        <f t="shared" si="1149"/>
        <v>0</v>
      </c>
      <c r="EO15" s="4">
        <f t="shared" si="1149"/>
        <v>0</v>
      </c>
      <c r="EP15" s="4">
        <f t="shared" si="1149"/>
        <v>0</v>
      </c>
      <c r="EQ15" s="4">
        <f t="shared" si="1149"/>
        <v>0</v>
      </c>
      <c r="ER15" s="4">
        <f t="shared" si="1149"/>
        <v>0</v>
      </c>
      <c r="ES15" s="4">
        <f t="shared" si="1149"/>
        <v>0</v>
      </c>
      <c r="ET15" s="4">
        <f t="shared" si="1149"/>
        <v>0</v>
      </c>
      <c r="EU15" s="4">
        <f t="shared" si="1149"/>
        <v>0</v>
      </c>
      <c r="EV15" s="4">
        <f t="shared" si="1149"/>
        <v>0</v>
      </c>
      <c r="EW15" s="4">
        <f t="shared" si="1149"/>
        <v>0</v>
      </c>
      <c r="EX15" s="4">
        <f t="shared" si="1149"/>
        <v>0</v>
      </c>
      <c r="EY15" s="4">
        <f t="shared" si="1149"/>
        <v>0</v>
      </c>
      <c r="EZ15" s="4">
        <f t="shared" si="1149"/>
        <v>0</v>
      </c>
      <c r="FA15" s="4">
        <f t="shared" si="1149"/>
        <v>0</v>
      </c>
      <c r="FB15" s="4">
        <f t="shared" si="1149"/>
        <v>0</v>
      </c>
      <c r="FC15" s="4">
        <f t="shared" si="1149"/>
        <v>0</v>
      </c>
      <c r="FD15" s="4">
        <f t="shared" si="1149"/>
        <v>0</v>
      </c>
      <c r="FE15" s="4">
        <f t="shared" si="1149"/>
        <v>0</v>
      </c>
      <c r="FF15" s="4">
        <f t="shared" si="1149"/>
        <v>0</v>
      </c>
      <c r="FG15" s="4">
        <f t="shared" si="1149"/>
        <v>0</v>
      </c>
      <c r="FH15" s="4">
        <f t="shared" si="1149"/>
        <v>0</v>
      </c>
      <c r="FI15" s="4">
        <f t="shared" si="1149"/>
        <v>0</v>
      </c>
      <c r="FJ15" s="4">
        <f t="shared" si="1149"/>
        <v>0</v>
      </c>
      <c r="FK15" s="4">
        <f t="shared" si="1149"/>
        <v>0</v>
      </c>
      <c r="FL15" s="4">
        <f t="shared" si="1149"/>
        <v>0</v>
      </c>
      <c r="FM15" s="4">
        <f t="shared" si="1149"/>
        <v>0</v>
      </c>
      <c r="FN15" s="4">
        <f t="shared" si="1149"/>
        <v>0</v>
      </c>
      <c r="FO15" s="4">
        <f t="shared" si="1149"/>
        <v>0</v>
      </c>
      <c r="FP15" s="4">
        <f t="shared" si="1149"/>
        <v>0</v>
      </c>
      <c r="FQ15" s="4">
        <f t="shared" si="1149"/>
        <v>0</v>
      </c>
      <c r="FR15" s="4">
        <f t="shared" si="1149"/>
        <v>0</v>
      </c>
      <c r="FS15" s="4">
        <f t="shared" si="1149"/>
        <v>0</v>
      </c>
      <c r="FT15" s="4">
        <f t="shared" si="1149"/>
        <v>0</v>
      </c>
      <c r="FU15" s="4">
        <f t="shared" si="1149"/>
        <v>0</v>
      </c>
      <c r="FV15" s="4">
        <f t="shared" si="1149"/>
        <v>0</v>
      </c>
      <c r="FW15" s="4">
        <f t="shared" si="1149"/>
        <v>85508</v>
      </c>
      <c r="FX15" s="4">
        <f t="shared" si="1149"/>
        <v>0</v>
      </c>
      <c r="FY15" s="4">
        <f t="shared" si="1149"/>
        <v>0</v>
      </c>
      <c r="FZ15" s="4">
        <f t="shared" si="1149"/>
        <v>0</v>
      </c>
      <c r="GA15" s="4">
        <f t="shared" si="1149"/>
        <v>0</v>
      </c>
      <c r="GB15" s="4">
        <f t="shared" si="1149"/>
        <v>0</v>
      </c>
      <c r="GC15" s="4">
        <f t="shared" si="1149"/>
        <v>0</v>
      </c>
      <c r="GD15" s="4">
        <f t="shared" si="1149"/>
        <v>0</v>
      </c>
      <c r="GE15" s="4">
        <f t="shared" si="1149"/>
        <v>0</v>
      </c>
      <c r="GF15" s="4">
        <f t="shared" si="1149"/>
        <v>0</v>
      </c>
      <c r="GG15" s="4">
        <f t="shared" si="1149"/>
        <v>0</v>
      </c>
      <c r="GH15" s="4">
        <f t="shared" si="1149"/>
        <v>0</v>
      </c>
      <c r="GI15" s="4">
        <f t="shared" si="1149"/>
        <v>0</v>
      </c>
      <c r="GJ15" s="4">
        <f t="shared" si="1149"/>
        <v>0</v>
      </c>
      <c r="GK15" s="4">
        <f t="shared" si="1149"/>
        <v>0</v>
      </c>
      <c r="GL15" s="4">
        <f t="shared" si="1149"/>
        <v>0</v>
      </c>
      <c r="GM15" s="4">
        <f t="shared" ref="GM15:IX15" si="1150">IF(GM8=0,0,($A$15*GM8)+25000)</f>
        <v>0</v>
      </c>
      <c r="GN15" s="4">
        <f t="shared" si="1150"/>
        <v>0</v>
      </c>
      <c r="GO15" s="4">
        <f t="shared" si="1150"/>
        <v>0</v>
      </c>
      <c r="GP15" s="4">
        <f t="shared" si="1150"/>
        <v>0</v>
      </c>
      <c r="GQ15" s="4">
        <f t="shared" si="1150"/>
        <v>0</v>
      </c>
      <c r="GR15" s="4">
        <f t="shared" si="1150"/>
        <v>0</v>
      </c>
      <c r="GS15" s="4">
        <f t="shared" si="1150"/>
        <v>0</v>
      </c>
      <c r="GT15" s="4">
        <f t="shared" si="1150"/>
        <v>0</v>
      </c>
      <c r="GU15" s="4">
        <f t="shared" si="1150"/>
        <v>0</v>
      </c>
      <c r="GV15" s="4">
        <f t="shared" si="1150"/>
        <v>0</v>
      </c>
      <c r="GW15" s="4">
        <f t="shared" si="1150"/>
        <v>0</v>
      </c>
      <c r="GX15" s="4">
        <f t="shared" si="1150"/>
        <v>0</v>
      </c>
      <c r="GY15" s="4">
        <f t="shared" si="1150"/>
        <v>0</v>
      </c>
      <c r="GZ15" s="4">
        <f t="shared" si="1150"/>
        <v>0</v>
      </c>
      <c r="HA15" s="4">
        <f t="shared" si="1150"/>
        <v>0</v>
      </c>
      <c r="HB15" s="4">
        <f t="shared" si="1150"/>
        <v>0</v>
      </c>
      <c r="HC15" s="4">
        <f t="shared" si="1150"/>
        <v>0</v>
      </c>
      <c r="HD15" s="4">
        <f t="shared" si="1150"/>
        <v>0</v>
      </c>
      <c r="HE15" s="4">
        <f t="shared" si="1150"/>
        <v>0</v>
      </c>
      <c r="HF15" s="4">
        <f t="shared" si="1150"/>
        <v>0</v>
      </c>
      <c r="HG15" s="4">
        <f t="shared" si="1150"/>
        <v>0</v>
      </c>
      <c r="HH15" s="4">
        <f t="shared" si="1150"/>
        <v>0</v>
      </c>
      <c r="HI15" s="4">
        <f t="shared" si="1150"/>
        <v>0</v>
      </c>
      <c r="HJ15" s="4">
        <f t="shared" si="1150"/>
        <v>0</v>
      </c>
      <c r="HK15" s="4">
        <f t="shared" si="1150"/>
        <v>0</v>
      </c>
      <c r="HL15" s="4">
        <f t="shared" si="1150"/>
        <v>0</v>
      </c>
      <c r="HM15" s="4">
        <f t="shared" si="1150"/>
        <v>0</v>
      </c>
      <c r="HN15" s="4">
        <f t="shared" si="1150"/>
        <v>0</v>
      </c>
      <c r="HO15" s="4">
        <f t="shared" si="1150"/>
        <v>0</v>
      </c>
      <c r="HP15" s="4">
        <f t="shared" si="1150"/>
        <v>0</v>
      </c>
      <c r="HQ15" s="4">
        <f t="shared" si="1150"/>
        <v>0</v>
      </c>
      <c r="HR15" s="4">
        <f t="shared" si="1150"/>
        <v>0</v>
      </c>
      <c r="HS15" s="4">
        <f t="shared" si="1150"/>
        <v>0</v>
      </c>
      <c r="HT15" s="4">
        <f t="shared" si="1150"/>
        <v>362116</v>
      </c>
      <c r="HU15" s="4">
        <f t="shared" si="1150"/>
        <v>0</v>
      </c>
      <c r="HV15" s="4">
        <f t="shared" si="1150"/>
        <v>0</v>
      </c>
      <c r="HW15" s="4">
        <f t="shared" si="1150"/>
        <v>0</v>
      </c>
      <c r="HX15" s="4">
        <f t="shared" si="1150"/>
        <v>0</v>
      </c>
      <c r="HY15" s="4">
        <f t="shared" si="1150"/>
        <v>0</v>
      </c>
      <c r="HZ15" s="4">
        <f t="shared" si="1150"/>
        <v>0</v>
      </c>
      <c r="IA15" s="4">
        <f t="shared" si="1150"/>
        <v>0</v>
      </c>
      <c r="IB15" s="4">
        <f t="shared" si="1150"/>
        <v>0</v>
      </c>
      <c r="IC15" s="4">
        <f t="shared" si="1150"/>
        <v>0</v>
      </c>
      <c r="ID15" s="4">
        <f t="shared" si="1150"/>
        <v>0</v>
      </c>
      <c r="IE15" s="4">
        <f t="shared" si="1150"/>
        <v>0</v>
      </c>
      <c r="IF15" s="4">
        <f t="shared" si="1150"/>
        <v>0</v>
      </c>
      <c r="IG15" s="4">
        <f t="shared" si="1150"/>
        <v>0</v>
      </c>
      <c r="IH15" s="4">
        <f t="shared" si="1150"/>
        <v>0</v>
      </c>
      <c r="II15" s="4">
        <f t="shared" si="1150"/>
        <v>0</v>
      </c>
      <c r="IJ15" s="4">
        <f t="shared" si="1150"/>
        <v>0</v>
      </c>
      <c r="IK15" s="4">
        <f t="shared" si="1150"/>
        <v>0</v>
      </c>
      <c r="IL15" s="4">
        <f t="shared" si="1150"/>
        <v>0</v>
      </c>
      <c r="IM15" s="4">
        <f t="shared" si="1150"/>
        <v>0</v>
      </c>
      <c r="IN15" s="4">
        <f t="shared" si="1150"/>
        <v>0</v>
      </c>
      <c r="IO15" s="4">
        <f t="shared" si="1150"/>
        <v>0</v>
      </c>
      <c r="IP15" s="4">
        <f t="shared" si="1150"/>
        <v>0</v>
      </c>
      <c r="IQ15" s="4">
        <f t="shared" si="1150"/>
        <v>0</v>
      </c>
      <c r="IR15" s="4">
        <f t="shared" si="1150"/>
        <v>0</v>
      </c>
      <c r="IS15" s="4">
        <f t="shared" si="1150"/>
        <v>0</v>
      </c>
      <c r="IT15" s="4">
        <f t="shared" si="1150"/>
        <v>0</v>
      </c>
      <c r="IU15" s="4">
        <f t="shared" si="1150"/>
        <v>0</v>
      </c>
      <c r="IV15" s="4">
        <f t="shared" si="1150"/>
        <v>0</v>
      </c>
      <c r="IW15" s="4">
        <f t="shared" si="1150"/>
        <v>0</v>
      </c>
      <c r="IX15" s="4">
        <f t="shared" si="1150"/>
        <v>0</v>
      </c>
      <c r="IY15" s="4">
        <f t="shared" ref="IY15:LJ15" si="1151">IF(IY8=0,0,($A$15*IY8)+25000)</f>
        <v>0</v>
      </c>
      <c r="IZ15" s="4">
        <f t="shared" si="1151"/>
        <v>0</v>
      </c>
      <c r="JA15" s="4">
        <f t="shared" si="1151"/>
        <v>0</v>
      </c>
      <c r="JB15" s="4">
        <f t="shared" si="1151"/>
        <v>0</v>
      </c>
      <c r="JC15" s="4">
        <f t="shared" si="1151"/>
        <v>50932</v>
      </c>
      <c r="JD15" s="4">
        <f t="shared" si="1151"/>
        <v>0</v>
      </c>
      <c r="JE15" s="4">
        <f t="shared" si="1151"/>
        <v>0</v>
      </c>
      <c r="JF15" s="4">
        <f t="shared" si="1151"/>
        <v>0</v>
      </c>
      <c r="JG15" s="4">
        <f t="shared" si="1151"/>
        <v>0</v>
      </c>
      <c r="JH15" s="4">
        <f t="shared" si="1151"/>
        <v>0</v>
      </c>
      <c r="JI15" s="4">
        <f t="shared" si="1151"/>
        <v>0</v>
      </c>
      <c r="JJ15" s="4">
        <f t="shared" si="1151"/>
        <v>0</v>
      </c>
      <c r="JK15" s="4">
        <f t="shared" si="1151"/>
        <v>0</v>
      </c>
      <c r="JL15" s="4">
        <f t="shared" si="1151"/>
        <v>0</v>
      </c>
      <c r="JM15" s="4">
        <f t="shared" si="1151"/>
        <v>0</v>
      </c>
      <c r="JN15" s="4">
        <f t="shared" si="1151"/>
        <v>0</v>
      </c>
      <c r="JO15" s="4">
        <f t="shared" si="1151"/>
        <v>0</v>
      </c>
      <c r="JP15" s="4">
        <f t="shared" si="1151"/>
        <v>0</v>
      </c>
      <c r="JQ15" s="4">
        <f t="shared" si="1151"/>
        <v>0</v>
      </c>
      <c r="JR15" s="4">
        <f t="shared" si="1151"/>
        <v>0</v>
      </c>
      <c r="JS15" s="4">
        <f t="shared" si="1151"/>
        <v>0</v>
      </c>
      <c r="JT15" s="4">
        <f t="shared" si="1151"/>
        <v>0</v>
      </c>
      <c r="JU15" s="4">
        <f t="shared" si="1151"/>
        <v>0</v>
      </c>
      <c r="JV15" s="4">
        <f t="shared" si="1151"/>
        <v>0</v>
      </c>
      <c r="JW15" s="4">
        <f t="shared" si="1151"/>
        <v>0</v>
      </c>
      <c r="JX15" s="4">
        <f t="shared" si="1151"/>
        <v>0</v>
      </c>
      <c r="JY15" s="4">
        <f t="shared" si="1151"/>
        <v>0</v>
      </c>
      <c r="JZ15" s="4">
        <f t="shared" si="1151"/>
        <v>0</v>
      </c>
      <c r="KA15" s="4">
        <f t="shared" si="1151"/>
        <v>0</v>
      </c>
      <c r="KB15" s="4">
        <f t="shared" si="1151"/>
        <v>0</v>
      </c>
      <c r="KC15" s="4">
        <f t="shared" si="1151"/>
        <v>0</v>
      </c>
      <c r="KD15" s="4">
        <f t="shared" si="1151"/>
        <v>0</v>
      </c>
      <c r="KE15" s="4">
        <f t="shared" si="1151"/>
        <v>0</v>
      </c>
      <c r="KF15" s="4">
        <f t="shared" si="1151"/>
        <v>0</v>
      </c>
      <c r="KG15" s="4">
        <f t="shared" si="1151"/>
        <v>0</v>
      </c>
      <c r="KH15" s="4">
        <f t="shared" si="1151"/>
        <v>0</v>
      </c>
      <c r="KI15" s="4">
        <f t="shared" si="1151"/>
        <v>0</v>
      </c>
      <c r="KJ15" s="4">
        <f t="shared" si="1151"/>
        <v>0</v>
      </c>
      <c r="KK15" s="4">
        <f t="shared" si="1151"/>
        <v>0</v>
      </c>
      <c r="KL15" s="4">
        <f t="shared" si="1151"/>
        <v>0</v>
      </c>
      <c r="KM15" s="4">
        <f t="shared" si="1151"/>
        <v>0</v>
      </c>
      <c r="KN15" s="4">
        <f t="shared" si="1151"/>
        <v>0</v>
      </c>
      <c r="KO15" s="4">
        <f t="shared" si="1151"/>
        <v>0</v>
      </c>
      <c r="KP15" s="4">
        <f t="shared" si="1151"/>
        <v>0</v>
      </c>
      <c r="KQ15" s="4">
        <f t="shared" si="1151"/>
        <v>0</v>
      </c>
      <c r="KR15" s="4">
        <f t="shared" si="1151"/>
        <v>0</v>
      </c>
      <c r="KS15" s="4">
        <f t="shared" si="1151"/>
        <v>0</v>
      </c>
      <c r="KT15" s="4">
        <f t="shared" si="1151"/>
        <v>0</v>
      </c>
      <c r="KU15" s="4">
        <f t="shared" si="1151"/>
        <v>0</v>
      </c>
      <c r="KV15" s="4">
        <f t="shared" si="1151"/>
        <v>0</v>
      </c>
      <c r="KW15" s="4">
        <f t="shared" si="1151"/>
        <v>0</v>
      </c>
      <c r="KX15" s="4">
        <f t="shared" si="1151"/>
        <v>0</v>
      </c>
      <c r="KY15" s="4">
        <f t="shared" si="1151"/>
        <v>0</v>
      </c>
      <c r="KZ15" s="4">
        <f t="shared" si="1151"/>
        <v>0</v>
      </c>
      <c r="LA15" s="4">
        <f t="shared" si="1151"/>
        <v>0</v>
      </c>
      <c r="LB15" s="4">
        <f t="shared" si="1151"/>
        <v>0</v>
      </c>
      <c r="LC15" s="4">
        <f t="shared" si="1151"/>
        <v>0</v>
      </c>
      <c r="LD15" s="4">
        <f t="shared" si="1151"/>
        <v>0</v>
      </c>
      <c r="LE15" s="4">
        <f t="shared" si="1151"/>
        <v>0</v>
      </c>
      <c r="LF15" s="4">
        <f t="shared" si="1151"/>
        <v>0</v>
      </c>
      <c r="LG15" s="4">
        <f t="shared" si="1151"/>
        <v>0</v>
      </c>
      <c r="LH15" s="4">
        <f t="shared" si="1151"/>
        <v>0</v>
      </c>
      <c r="LI15" s="4">
        <f t="shared" si="1151"/>
        <v>0</v>
      </c>
      <c r="LJ15" s="4">
        <f t="shared" si="1151"/>
        <v>0</v>
      </c>
      <c r="LK15" s="4">
        <f t="shared" ref="LK15:NH15" si="1152">IF(LK8=0,0,($A$15*LK8)+25000)</f>
        <v>0</v>
      </c>
      <c r="LL15" s="4">
        <f t="shared" si="1152"/>
        <v>0</v>
      </c>
      <c r="LM15" s="4">
        <f t="shared" si="1152"/>
        <v>0</v>
      </c>
      <c r="LN15" s="4">
        <f t="shared" si="1152"/>
        <v>0</v>
      </c>
      <c r="LO15" s="4">
        <f t="shared" si="1152"/>
        <v>0</v>
      </c>
      <c r="LP15" s="4">
        <f t="shared" si="1152"/>
        <v>0</v>
      </c>
      <c r="LQ15" s="4">
        <f t="shared" si="1152"/>
        <v>0</v>
      </c>
      <c r="LR15" s="4">
        <f t="shared" si="1152"/>
        <v>0</v>
      </c>
      <c r="LS15" s="4">
        <f t="shared" si="1152"/>
        <v>0</v>
      </c>
      <c r="LT15" s="4">
        <f t="shared" si="1152"/>
        <v>0</v>
      </c>
      <c r="LU15" s="4">
        <f t="shared" si="1152"/>
        <v>0</v>
      </c>
      <c r="LV15" s="4">
        <f t="shared" si="1152"/>
        <v>0</v>
      </c>
      <c r="LW15" s="4">
        <f t="shared" si="1152"/>
        <v>0</v>
      </c>
      <c r="LX15" s="4">
        <f t="shared" si="1152"/>
        <v>0</v>
      </c>
      <c r="LY15" s="4">
        <f t="shared" si="1152"/>
        <v>0</v>
      </c>
      <c r="LZ15" s="4">
        <f t="shared" si="1152"/>
        <v>0</v>
      </c>
      <c r="MA15" s="4">
        <f t="shared" si="1152"/>
        <v>0</v>
      </c>
      <c r="MB15" s="4">
        <f t="shared" si="1152"/>
        <v>275676</v>
      </c>
      <c r="MC15" s="4">
        <f t="shared" si="1152"/>
        <v>0</v>
      </c>
      <c r="MD15" s="4">
        <f t="shared" si="1152"/>
        <v>0</v>
      </c>
      <c r="ME15" s="4">
        <f t="shared" si="1152"/>
        <v>0</v>
      </c>
      <c r="MF15" s="4">
        <f t="shared" si="1152"/>
        <v>0</v>
      </c>
      <c r="MG15" s="4">
        <f t="shared" si="1152"/>
        <v>0</v>
      </c>
      <c r="MH15" s="4">
        <f t="shared" si="1152"/>
        <v>0</v>
      </c>
      <c r="MI15" s="4">
        <f t="shared" si="1152"/>
        <v>0</v>
      </c>
      <c r="MJ15" s="4">
        <f t="shared" si="1152"/>
        <v>0</v>
      </c>
      <c r="MK15" s="4">
        <f t="shared" si="1152"/>
        <v>0</v>
      </c>
      <c r="ML15" s="4">
        <f t="shared" si="1152"/>
        <v>0</v>
      </c>
      <c r="MM15" s="4">
        <f t="shared" si="1152"/>
        <v>0</v>
      </c>
      <c r="MN15" s="4">
        <f t="shared" si="1152"/>
        <v>0</v>
      </c>
      <c r="MO15" s="4">
        <f t="shared" si="1152"/>
        <v>0</v>
      </c>
      <c r="MP15" s="4">
        <f t="shared" si="1152"/>
        <v>0</v>
      </c>
      <c r="MQ15" s="4">
        <f t="shared" si="1152"/>
        <v>0</v>
      </c>
      <c r="MR15" s="4">
        <f t="shared" si="1152"/>
        <v>0</v>
      </c>
      <c r="MS15" s="4">
        <f t="shared" si="1152"/>
        <v>0</v>
      </c>
      <c r="MT15" s="4">
        <f t="shared" si="1152"/>
        <v>0</v>
      </c>
      <c r="MU15" s="4">
        <f t="shared" si="1152"/>
        <v>0</v>
      </c>
      <c r="MV15" s="4">
        <f t="shared" si="1152"/>
        <v>0</v>
      </c>
      <c r="MW15" s="4">
        <f t="shared" si="1152"/>
        <v>0</v>
      </c>
      <c r="MX15" s="4">
        <f t="shared" si="1152"/>
        <v>0</v>
      </c>
      <c r="MY15" s="4">
        <f t="shared" si="1152"/>
        <v>0</v>
      </c>
      <c r="MZ15" s="4">
        <f t="shared" si="1152"/>
        <v>0</v>
      </c>
      <c r="NA15" s="4">
        <f t="shared" si="1152"/>
        <v>0</v>
      </c>
      <c r="NB15" s="4">
        <f t="shared" si="1152"/>
        <v>0</v>
      </c>
      <c r="NC15" s="4">
        <f t="shared" si="1152"/>
        <v>0</v>
      </c>
      <c r="ND15" s="4">
        <f t="shared" si="1152"/>
        <v>0</v>
      </c>
      <c r="NE15" s="4">
        <f t="shared" si="1152"/>
        <v>0</v>
      </c>
      <c r="NF15" s="4">
        <f t="shared" si="1152"/>
        <v>0</v>
      </c>
      <c r="NG15" s="4">
        <f t="shared" si="1152"/>
        <v>0</v>
      </c>
      <c r="NH15" s="4">
        <f t="shared" si="1152"/>
        <v>0</v>
      </c>
      <c r="NJ15" s="45">
        <f>SUM(B15:NH15)</f>
        <v>1538888</v>
      </c>
    </row>
    <row r="16" spans="1:377" x14ac:dyDescent="0.3">
      <c r="A16" s="4" t="s">
        <v>204</v>
      </c>
      <c r="B16" s="4">
        <f>IF(B8=0,0,25000)</f>
        <v>0</v>
      </c>
      <c r="C16" s="4">
        <f t="shared" ref="C16:BN16" si="1153">IF(C8=0,0,25000)</f>
        <v>0</v>
      </c>
      <c r="D16" s="4">
        <f t="shared" si="1153"/>
        <v>0</v>
      </c>
      <c r="E16" s="4">
        <f t="shared" si="1153"/>
        <v>0</v>
      </c>
      <c r="F16" s="4">
        <f t="shared" si="1153"/>
        <v>0</v>
      </c>
      <c r="G16" s="4">
        <f t="shared" si="1153"/>
        <v>0</v>
      </c>
      <c r="H16" s="4">
        <f t="shared" si="1153"/>
        <v>0</v>
      </c>
      <c r="I16" s="4">
        <f t="shared" si="1153"/>
        <v>0</v>
      </c>
      <c r="J16" s="4">
        <f t="shared" si="1153"/>
        <v>0</v>
      </c>
      <c r="K16" s="4">
        <f t="shared" si="1153"/>
        <v>0</v>
      </c>
      <c r="L16" s="4">
        <f t="shared" si="1153"/>
        <v>0</v>
      </c>
      <c r="M16" s="4">
        <f t="shared" si="1153"/>
        <v>0</v>
      </c>
      <c r="N16" s="4">
        <f t="shared" si="1153"/>
        <v>0</v>
      </c>
      <c r="O16" s="4">
        <f t="shared" si="1153"/>
        <v>0</v>
      </c>
      <c r="P16" s="4">
        <f t="shared" si="1153"/>
        <v>0</v>
      </c>
      <c r="Q16" s="4">
        <f t="shared" si="1153"/>
        <v>0</v>
      </c>
      <c r="R16" s="4">
        <f t="shared" si="1153"/>
        <v>0</v>
      </c>
      <c r="S16" s="4">
        <f t="shared" si="1153"/>
        <v>0</v>
      </c>
      <c r="T16" s="4">
        <f t="shared" si="1153"/>
        <v>0</v>
      </c>
      <c r="U16" s="4">
        <f t="shared" si="1153"/>
        <v>0</v>
      </c>
      <c r="V16" s="4">
        <f t="shared" si="1153"/>
        <v>0</v>
      </c>
      <c r="W16" s="4">
        <f t="shared" si="1153"/>
        <v>0</v>
      </c>
      <c r="X16" s="4">
        <f t="shared" si="1153"/>
        <v>0</v>
      </c>
      <c r="Y16" s="4">
        <f t="shared" si="1153"/>
        <v>0</v>
      </c>
      <c r="Z16" s="4">
        <f t="shared" si="1153"/>
        <v>25000</v>
      </c>
      <c r="AA16" s="4">
        <f t="shared" si="1153"/>
        <v>25000</v>
      </c>
      <c r="AB16" s="4">
        <f t="shared" si="1153"/>
        <v>0</v>
      </c>
      <c r="AC16" s="4">
        <f t="shared" si="1153"/>
        <v>0</v>
      </c>
      <c r="AD16" s="4">
        <f t="shared" si="1153"/>
        <v>0</v>
      </c>
      <c r="AE16" s="4">
        <f t="shared" si="1153"/>
        <v>0</v>
      </c>
      <c r="AF16" s="4">
        <f t="shared" si="1153"/>
        <v>25000</v>
      </c>
      <c r="AG16" s="4">
        <f t="shared" si="1153"/>
        <v>0</v>
      </c>
      <c r="AH16" s="4">
        <f t="shared" si="1153"/>
        <v>0</v>
      </c>
      <c r="AI16" s="4">
        <f t="shared" si="1153"/>
        <v>0</v>
      </c>
      <c r="AJ16" s="4">
        <f t="shared" si="1153"/>
        <v>0</v>
      </c>
      <c r="AK16" s="4">
        <f t="shared" si="1153"/>
        <v>0</v>
      </c>
      <c r="AL16" s="4">
        <f t="shared" si="1153"/>
        <v>0</v>
      </c>
      <c r="AM16" s="4">
        <f t="shared" si="1153"/>
        <v>0</v>
      </c>
      <c r="AN16" s="4">
        <f t="shared" si="1153"/>
        <v>0</v>
      </c>
      <c r="AO16" s="4">
        <f t="shared" si="1153"/>
        <v>0</v>
      </c>
      <c r="AP16" s="4">
        <f t="shared" si="1153"/>
        <v>0</v>
      </c>
      <c r="AQ16" s="4">
        <f t="shared" si="1153"/>
        <v>0</v>
      </c>
      <c r="AR16" s="4">
        <f t="shared" si="1153"/>
        <v>0</v>
      </c>
      <c r="AS16" s="4">
        <f t="shared" si="1153"/>
        <v>0</v>
      </c>
      <c r="AT16" s="4">
        <f t="shared" si="1153"/>
        <v>0</v>
      </c>
      <c r="AU16" s="4">
        <f t="shared" si="1153"/>
        <v>0</v>
      </c>
      <c r="AV16" s="4">
        <f t="shared" si="1153"/>
        <v>0</v>
      </c>
      <c r="AW16" s="4">
        <f t="shared" si="1153"/>
        <v>0</v>
      </c>
      <c r="AX16" s="4">
        <f t="shared" si="1153"/>
        <v>0</v>
      </c>
      <c r="AY16" s="4">
        <f t="shared" si="1153"/>
        <v>0</v>
      </c>
      <c r="AZ16" s="4">
        <f t="shared" si="1153"/>
        <v>0</v>
      </c>
      <c r="BA16" s="4">
        <f t="shared" si="1153"/>
        <v>0</v>
      </c>
      <c r="BB16" s="4">
        <f t="shared" si="1153"/>
        <v>0</v>
      </c>
      <c r="BC16" s="4">
        <f t="shared" si="1153"/>
        <v>0</v>
      </c>
      <c r="BD16" s="4">
        <f t="shared" si="1153"/>
        <v>0</v>
      </c>
      <c r="BE16" s="4">
        <f t="shared" si="1153"/>
        <v>0</v>
      </c>
      <c r="BF16" s="4">
        <f t="shared" si="1153"/>
        <v>0</v>
      </c>
      <c r="BG16" s="4">
        <f t="shared" si="1153"/>
        <v>0</v>
      </c>
      <c r="BH16" s="4">
        <f t="shared" si="1153"/>
        <v>0</v>
      </c>
      <c r="BI16" s="4">
        <f t="shared" si="1153"/>
        <v>0</v>
      </c>
      <c r="BJ16" s="4">
        <f t="shared" si="1153"/>
        <v>0</v>
      </c>
      <c r="BK16" s="4">
        <f t="shared" si="1153"/>
        <v>0</v>
      </c>
      <c r="BL16" s="4">
        <f t="shared" si="1153"/>
        <v>0</v>
      </c>
      <c r="BM16" s="4">
        <f t="shared" si="1153"/>
        <v>0</v>
      </c>
      <c r="BN16" s="4">
        <f t="shared" si="1153"/>
        <v>0</v>
      </c>
      <c r="BO16" s="4">
        <f t="shared" ref="BO16:DZ16" si="1154">IF(BO8=0,0,25000)</f>
        <v>0</v>
      </c>
      <c r="BP16" s="4">
        <f t="shared" si="1154"/>
        <v>0</v>
      </c>
      <c r="BQ16" s="4">
        <f t="shared" si="1154"/>
        <v>0</v>
      </c>
      <c r="BR16" s="4">
        <f t="shared" si="1154"/>
        <v>0</v>
      </c>
      <c r="BS16" s="4">
        <f t="shared" si="1154"/>
        <v>0</v>
      </c>
      <c r="BT16" s="4">
        <f t="shared" si="1154"/>
        <v>0</v>
      </c>
      <c r="BU16" s="4">
        <f t="shared" si="1154"/>
        <v>0</v>
      </c>
      <c r="BV16" s="4">
        <f t="shared" si="1154"/>
        <v>0</v>
      </c>
      <c r="BW16" s="4">
        <f t="shared" si="1154"/>
        <v>0</v>
      </c>
      <c r="BX16" s="4">
        <f t="shared" si="1154"/>
        <v>0</v>
      </c>
      <c r="BY16" s="4">
        <f t="shared" si="1154"/>
        <v>0</v>
      </c>
      <c r="BZ16" s="4">
        <f t="shared" si="1154"/>
        <v>0</v>
      </c>
      <c r="CA16" s="4">
        <f t="shared" si="1154"/>
        <v>0</v>
      </c>
      <c r="CB16" s="4">
        <f t="shared" si="1154"/>
        <v>0</v>
      </c>
      <c r="CC16" s="4">
        <f t="shared" si="1154"/>
        <v>0</v>
      </c>
      <c r="CD16" s="4">
        <f t="shared" si="1154"/>
        <v>0</v>
      </c>
      <c r="CE16" s="4">
        <f t="shared" si="1154"/>
        <v>0</v>
      </c>
      <c r="CF16" s="4">
        <f t="shared" si="1154"/>
        <v>0</v>
      </c>
      <c r="CG16" s="4">
        <f t="shared" si="1154"/>
        <v>0</v>
      </c>
      <c r="CH16" s="4">
        <f t="shared" si="1154"/>
        <v>0</v>
      </c>
      <c r="CI16" s="4">
        <f t="shared" si="1154"/>
        <v>0</v>
      </c>
      <c r="CJ16" s="4">
        <f t="shared" si="1154"/>
        <v>0</v>
      </c>
      <c r="CK16" s="4">
        <f t="shared" si="1154"/>
        <v>0</v>
      </c>
      <c r="CL16" s="4">
        <f t="shared" si="1154"/>
        <v>0</v>
      </c>
      <c r="CM16" s="4">
        <f t="shared" si="1154"/>
        <v>0</v>
      </c>
      <c r="CN16" s="4">
        <f t="shared" si="1154"/>
        <v>0</v>
      </c>
      <c r="CO16" s="4">
        <f t="shared" si="1154"/>
        <v>0</v>
      </c>
      <c r="CP16" s="4">
        <f t="shared" si="1154"/>
        <v>0</v>
      </c>
      <c r="CQ16" s="4">
        <f t="shared" si="1154"/>
        <v>25000</v>
      </c>
      <c r="CR16" s="4">
        <f t="shared" si="1154"/>
        <v>0</v>
      </c>
      <c r="CS16" s="4">
        <f t="shared" si="1154"/>
        <v>0</v>
      </c>
      <c r="CT16" s="4">
        <f t="shared" si="1154"/>
        <v>0</v>
      </c>
      <c r="CU16" s="4">
        <f t="shared" si="1154"/>
        <v>0</v>
      </c>
      <c r="CV16" s="4">
        <f t="shared" si="1154"/>
        <v>0</v>
      </c>
      <c r="CW16" s="4">
        <f t="shared" si="1154"/>
        <v>0</v>
      </c>
      <c r="CX16" s="4">
        <f t="shared" si="1154"/>
        <v>0</v>
      </c>
      <c r="CY16" s="4">
        <f t="shared" si="1154"/>
        <v>0</v>
      </c>
      <c r="CZ16" s="4">
        <f t="shared" si="1154"/>
        <v>0</v>
      </c>
      <c r="DA16" s="4">
        <f t="shared" si="1154"/>
        <v>0</v>
      </c>
      <c r="DB16" s="4">
        <f t="shared" si="1154"/>
        <v>0</v>
      </c>
      <c r="DC16" s="4">
        <f t="shared" si="1154"/>
        <v>0</v>
      </c>
      <c r="DD16" s="4">
        <f t="shared" si="1154"/>
        <v>0</v>
      </c>
      <c r="DE16" s="4">
        <f t="shared" si="1154"/>
        <v>25000</v>
      </c>
      <c r="DF16" s="4">
        <f t="shared" si="1154"/>
        <v>0</v>
      </c>
      <c r="DG16" s="4">
        <f t="shared" si="1154"/>
        <v>0</v>
      </c>
      <c r="DH16" s="4">
        <f t="shared" si="1154"/>
        <v>0</v>
      </c>
      <c r="DI16" s="4">
        <f t="shared" si="1154"/>
        <v>0</v>
      </c>
      <c r="DJ16" s="4">
        <f t="shared" si="1154"/>
        <v>0</v>
      </c>
      <c r="DK16" s="4">
        <f t="shared" si="1154"/>
        <v>0</v>
      </c>
      <c r="DL16" s="4">
        <f t="shared" si="1154"/>
        <v>0</v>
      </c>
      <c r="DM16" s="4">
        <f t="shared" si="1154"/>
        <v>0</v>
      </c>
      <c r="DN16" s="4">
        <f t="shared" si="1154"/>
        <v>0</v>
      </c>
      <c r="DO16" s="4">
        <f t="shared" si="1154"/>
        <v>0</v>
      </c>
      <c r="DP16" s="4">
        <f t="shared" si="1154"/>
        <v>0</v>
      </c>
      <c r="DQ16" s="4">
        <f t="shared" si="1154"/>
        <v>0</v>
      </c>
      <c r="DR16" s="4">
        <f t="shared" si="1154"/>
        <v>0</v>
      </c>
      <c r="DS16" s="4">
        <f t="shared" si="1154"/>
        <v>0</v>
      </c>
      <c r="DT16" s="4">
        <f t="shared" si="1154"/>
        <v>0</v>
      </c>
      <c r="DU16" s="4">
        <f t="shared" si="1154"/>
        <v>0</v>
      </c>
      <c r="DV16" s="4">
        <f t="shared" si="1154"/>
        <v>0</v>
      </c>
      <c r="DW16" s="4">
        <f t="shared" si="1154"/>
        <v>0</v>
      </c>
      <c r="DX16" s="4">
        <f t="shared" si="1154"/>
        <v>0</v>
      </c>
      <c r="DY16" s="4">
        <f t="shared" si="1154"/>
        <v>0</v>
      </c>
      <c r="DZ16" s="4">
        <f t="shared" si="1154"/>
        <v>0</v>
      </c>
      <c r="EA16" s="4">
        <f t="shared" ref="EA16:GL16" si="1155">IF(EA8=0,0,25000)</f>
        <v>0</v>
      </c>
      <c r="EB16" s="4">
        <f t="shared" si="1155"/>
        <v>0</v>
      </c>
      <c r="EC16" s="4">
        <f t="shared" si="1155"/>
        <v>0</v>
      </c>
      <c r="ED16" s="4">
        <f t="shared" si="1155"/>
        <v>0</v>
      </c>
      <c r="EE16" s="4">
        <f t="shared" si="1155"/>
        <v>0</v>
      </c>
      <c r="EF16" s="4">
        <f t="shared" si="1155"/>
        <v>0</v>
      </c>
      <c r="EG16" s="4">
        <f t="shared" si="1155"/>
        <v>0</v>
      </c>
      <c r="EH16" s="4">
        <f t="shared" si="1155"/>
        <v>0</v>
      </c>
      <c r="EI16" s="4">
        <f t="shared" si="1155"/>
        <v>0</v>
      </c>
      <c r="EJ16" s="4">
        <f t="shared" si="1155"/>
        <v>0</v>
      </c>
      <c r="EK16" s="4">
        <f t="shared" si="1155"/>
        <v>0</v>
      </c>
      <c r="EL16" s="4">
        <f t="shared" si="1155"/>
        <v>0</v>
      </c>
      <c r="EM16" s="4">
        <f t="shared" si="1155"/>
        <v>0</v>
      </c>
      <c r="EN16" s="4">
        <f t="shared" si="1155"/>
        <v>0</v>
      </c>
      <c r="EO16" s="4">
        <f t="shared" si="1155"/>
        <v>0</v>
      </c>
      <c r="EP16" s="4">
        <f t="shared" si="1155"/>
        <v>0</v>
      </c>
      <c r="EQ16" s="4">
        <f t="shared" si="1155"/>
        <v>0</v>
      </c>
      <c r="ER16" s="4">
        <f t="shared" si="1155"/>
        <v>0</v>
      </c>
      <c r="ES16" s="4">
        <f t="shared" si="1155"/>
        <v>0</v>
      </c>
      <c r="ET16" s="4">
        <f t="shared" si="1155"/>
        <v>0</v>
      </c>
      <c r="EU16" s="4">
        <f t="shared" si="1155"/>
        <v>0</v>
      </c>
      <c r="EV16" s="4">
        <f t="shared" si="1155"/>
        <v>0</v>
      </c>
      <c r="EW16" s="4">
        <f t="shared" si="1155"/>
        <v>0</v>
      </c>
      <c r="EX16" s="4">
        <f t="shared" si="1155"/>
        <v>0</v>
      </c>
      <c r="EY16" s="4">
        <f t="shared" si="1155"/>
        <v>0</v>
      </c>
      <c r="EZ16" s="4">
        <f t="shared" si="1155"/>
        <v>0</v>
      </c>
      <c r="FA16" s="4">
        <f t="shared" si="1155"/>
        <v>0</v>
      </c>
      <c r="FB16" s="4">
        <f t="shared" si="1155"/>
        <v>0</v>
      </c>
      <c r="FC16" s="4">
        <f t="shared" si="1155"/>
        <v>0</v>
      </c>
      <c r="FD16" s="4">
        <f t="shared" si="1155"/>
        <v>0</v>
      </c>
      <c r="FE16" s="4">
        <f t="shared" si="1155"/>
        <v>0</v>
      </c>
      <c r="FF16" s="4">
        <f t="shared" si="1155"/>
        <v>0</v>
      </c>
      <c r="FG16" s="4">
        <f t="shared" si="1155"/>
        <v>0</v>
      </c>
      <c r="FH16" s="4">
        <f t="shared" si="1155"/>
        <v>0</v>
      </c>
      <c r="FI16" s="4">
        <f t="shared" si="1155"/>
        <v>0</v>
      </c>
      <c r="FJ16" s="4">
        <f t="shared" si="1155"/>
        <v>0</v>
      </c>
      <c r="FK16" s="4">
        <f t="shared" si="1155"/>
        <v>0</v>
      </c>
      <c r="FL16" s="4">
        <f t="shared" si="1155"/>
        <v>0</v>
      </c>
      <c r="FM16" s="4">
        <f t="shared" si="1155"/>
        <v>0</v>
      </c>
      <c r="FN16" s="4">
        <f t="shared" si="1155"/>
        <v>0</v>
      </c>
      <c r="FO16" s="4">
        <f t="shared" si="1155"/>
        <v>0</v>
      </c>
      <c r="FP16" s="4">
        <f t="shared" si="1155"/>
        <v>0</v>
      </c>
      <c r="FQ16" s="4">
        <f t="shared" si="1155"/>
        <v>0</v>
      </c>
      <c r="FR16" s="4">
        <f t="shared" si="1155"/>
        <v>0</v>
      </c>
      <c r="FS16" s="4">
        <f t="shared" si="1155"/>
        <v>0</v>
      </c>
      <c r="FT16" s="4">
        <f t="shared" si="1155"/>
        <v>0</v>
      </c>
      <c r="FU16" s="4">
        <f t="shared" si="1155"/>
        <v>0</v>
      </c>
      <c r="FV16" s="4">
        <f t="shared" si="1155"/>
        <v>0</v>
      </c>
      <c r="FW16" s="4">
        <f t="shared" si="1155"/>
        <v>25000</v>
      </c>
      <c r="FX16" s="4">
        <f t="shared" si="1155"/>
        <v>0</v>
      </c>
      <c r="FY16" s="4">
        <f t="shared" si="1155"/>
        <v>0</v>
      </c>
      <c r="FZ16" s="4">
        <f t="shared" si="1155"/>
        <v>0</v>
      </c>
      <c r="GA16" s="4">
        <f t="shared" si="1155"/>
        <v>0</v>
      </c>
      <c r="GB16" s="4">
        <f t="shared" si="1155"/>
        <v>0</v>
      </c>
      <c r="GC16" s="4">
        <f t="shared" si="1155"/>
        <v>0</v>
      </c>
      <c r="GD16" s="4">
        <f t="shared" si="1155"/>
        <v>0</v>
      </c>
      <c r="GE16" s="4">
        <f t="shared" si="1155"/>
        <v>0</v>
      </c>
      <c r="GF16" s="4">
        <f t="shared" si="1155"/>
        <v>0</v>
      </c>
      <c r="GG16" s="4">
        <f t="shared" si="1155"/>
        <v>0</v>
      </c>
      <c r="GH16" s="4">
        <f t="shared" si="1155"/>
        <v>0</v>
      </c>
      <c r="GI16" s="4">
        <f t="shared" si="1155"/>
        <v>0</v>
      </c>
      <c r="GJ16" s="4">
        <f t="shared" si="1155"/>
        <v>0</v>
      </c>
      <c r="GK16" s="4">
        <f t="shared" si="1155"/>
        <v>0</v>
      </c>
      <c r="GL16" s="4">
        <f t="shared" si="1155"/>
        <v>0</v>
      </c>
      <c r="GM16" s="4">
        <f t="shared" ref="GM16:IX16" si="1156">IF(GM8=0,0,25000)</f>
        <v>0</v>
      </c>
      <c r="GN16" s="4">
        <f t="shared" si="1156"/>
        <v>0</v>
      </c>
      <c r="GO16" s="4">
        <f t="shared" si="1156"/>
        <v>0</v>
      </c>
      <c r="GP16" s="4">
        <f t="shared" si="1156"/>
        <v>0</v>
      </c>
      <c r="GQ16" s="4">
        <f t="shared" si="1156"/>
        <v>0</v>
      </c>
      <c r="GR16" s="4">
        <f t="shared" si="1156"/>
        <v>0</v>
      </c>
      <c r="GS16" s="4">
        <f t="shared" si="1156"/>
        <v>0</v>
      </c>
      <c r="GT16" s="4">
        <f t="shared" si="1156"/>
        <v>0</v>
      </c>
      <c r="GU16" s="4">
        <f t="shared" si="1156"/>
        <v>0</v>
      </c>
      <c r="GV16" s="4">
        <f t="shared" si="1156"/>
        <v>0</v>
      </c>
      <c r="GW16" s="4">
        <f t="shared" si="1156"/>
        <v>0</v>
      </c>
      <c r="GX16" s="4">
        <f t="shared" si="1156"/>
        <v>0</v>
      </c>
      <c r="GY16" s="4">
        <f t="shared" si="1156"/>
        <v>0</v>
      </c>
      <c r="GZ16" s="4">
        <f t="shared" si="1156"/>
        <v>0</v>
      </c>
      <c r="HA16" s="4">
        <f t="shared" si="1156"/>
        <v>0</v>
      </c>
      <c r="HB16" s="4">
        <f t="shared" si="1156"/>
        <v>0</v>
      </c>
      <c r="HC16" s="4">
        <f t="shared" si="1156"/>
        <v>0</v>
      </c>
      <c r="HD16" s="4">
        <f t="shared" si="1156"/>
        <v>0</v>
      </c>
      <c r="HE16" s="4">
        <f t="shared" si="1156"/>
        <v>0</v>
      </c>
      <c r="HF16" s="4">
        <f t="shared" si="1156"/>
        <v>0</v>
      </c>
      <c r="HG16" s="4">
        <f t="shared" si="1156"/>
        <v>0</v>
      </c>
      <c r="HH16" s="4">
        <f t="shared" si="1156"/>
        <v>0</v>
      </c>
      <c r="HI16" s="4">
        <f t="shared" si="1156"/>
        <v>0</v>
      </c>
      <c r="HJ16" s="4">
        <f t="shared" si="1156"/>
        <v>0</v>
      </c>
      <c r="HK16" s="4">
        <f t="shared" si="1156"/>
        <v>0</v>
      </c>
      <c r="HL16" s="4">
        <f t="shared" si="1156"/>
        <v>0</v>
      </c>
      <c r="HM16" s="4">
        <f t="shared" si="1156"/>
        <v>0</v>
      </c>
      <c r="HN16" s="4">
        <f t="shared" si="1156"/>
        <v>0</v>
      </c>
      <c r="HO16" s="4">
        <f t="shared" si="1156"/>
        <v>0</v>
      </c>
      <c r="HP16" s="4">
        <f t="shared" si="1156"/>
        <v>0</v>
      </c>
      <c r="HQ16" s="4">
        <f t="shared" si="1156"/>
        <v>0</v>
      </c>
      <c r="HR16" s="4">
        <f t="shared" si="1156"/>
        <v>0</v>
      </c>
      <c r="HS16" s="4">
        <f t="shared" si="1156"/>
        <v>0</v>
      </c>
      <c r="HT16" s="4">
        <f t="shared" si="1156"/>
        <v>25000</v>
      </c>
      <c r="HU16" s="4">
        <f t="shared" si="1156"/>
        <v>0</v>
      </c>
      <c r="HV16" s="4">
        <f t="shared" si="1156"/>
        <v>0</v>
      </c>
      <c r="HW16" s="4">
        <f t="shared" si="1156"/>
        <v>0</v>
      </c>
      <c r="HX16" s="4">
        <f t="shared" si="1156"/>
        <v>0</v>
      </c>
      <c r="HY16" s="4">
        <f t="shared" si="1156"/>
        <v>0</v>
      </c>
      <c r="HZ16" s="4">
        <f t="shared" si="1156"/>
        <v>0</v>
      </c>
      <c r="IA16" s="4">
        <f t="shared" si="1156"/>
        <v>0</v>
      </c>
      <c r="IB16" s="4">
        <f t="shared" si="1156"/>
        <v>0</v>
      </c>
      <c r="IC16" s="4">
        <f t="shared" si="1156"/>
        <v>0</v>
      </c>
      <c r="ID16" s="4">
        <f t="shared" si="1156"/>
        <v>0</v>
      </c>
      <c r="IE16" s="4">
        <f t="shared" si="1156"/>
        <v>0</v>
      </c>
      <c r="IF16" s="4">
        <f t="shared" si="1156"/>
        <v>0</v>
      </c>
      <c r="IG16" s="4">
        <f t="shared" si="1156"/>
        <v>0</v>
      </c>
      <c r="IH16" s="4">
        <f t="shared" si="1156"/>
        <v>0</v>
      </c>
      <c r="II16" s="4">
        <f t="shared" si="1156"/>
        <v>0</v>
      </c>
      <c r="IJ16" s="4">
        <f t="shared" si="1156"/>
        <v>0</v>
      </c>
      <c r="IK16" s="4">
        <f t="shared" si="1156"/>
        <v>0</v>
      </c>
      <c r="IL16" s="4">
        <f t="shared" si="1156"/>
        <v>0</v>
      </c>
      <c r="IM16" s="4">
        <f t="shared" si="1156"/>
        <v>0</v>
      </c>
      <c r="IN16" s="4">
        <f t="shared" si="1156"/>
        <v>0</v>
      </c>
      <c r="IO16" s="4">
        <f t="shared" si="1156"/>
        <v>0</v>
      </c>
      <c r="IP16" s="4">
        <f t="shared" si="1156"/>
        <v>0</v>
      </c>
      <c r="IQ16" s="4">
        <f t="shared" si="1156"/>
        <v>0</v>
      </c>
      <c r="IR16" s="4">
        <f t="shared" si="1156"/>
        <v>0</v>
      </c>
      <c r="IS16" s="4">
        <f t="shared" si="1156"/>
        <v>0</v>
      </c>
      <c r="IT16" s="4">
        <f t="shared" si="1156"/>
        <v>0</v>
      </c>
      <c r="IU16" s="4">
        <f t="shared" si="1156"/>
        <v>0</v>
      </c>
      <c r="IV16" s="4">
        <f t="shared" si="1156"/>
        <v>0</v>
      </c>
      <c r="IW16" s="4">
        <f t="shared" si="1156"/>
        <v>0</v>
      </c>
      <c r="IX16" s="4">
        <f t="shared" si="1156"/>
        <v>0</v>
      </c>
      <c r="IY16" s="4">
        <f t="shared" ref="IY16:LJ16" si="1157">IF(IY8=0,0,25000)</f>
        <v>0</v>
      </c>
      <c r="IZ16" s="4">
        <f t="shared" si="1157"/>
        <v>0</v>
      </c>
      <c r="JA16" s="4">
        <f t="shared" si="1157"/>
        <v>0</v>
      </c>
      <c r="JB16" s="4">
        <f t="shared" si="1157"/>
        <v>0</v>
      </c>
      <c r="JC16" s="4">
        <f t="shared" si="1157"/>
        <v>25000</v>
      </c>
      <c r="JD16" s="4">
        <f t="shared" si="1157"/>
        <v>0</v>
      </c>
      <c r="JE16" s="4">
        <f t="shared" si="1157"/>
        <v>0</v>
      </c>
      <c r="JF16" s="4">
        <f t="shared" si="1157"/>
        <v>0</v>
      </c>
      <c r="JG16" s="4">
        <f t="shared" si="1157"/>
        <v>0</v>
      </c>
      <c r="JH16" s="4">
        <f t="shared" si="1157"/>
        <v>0</v>
      </c>
      <c r="JI16" s="4">
        <f t="shared" si="1157"/>
        <v>0</v>
      </c>
      <c r="JJ16" s="4">
        <f t="shared" si="1157"/>
        <v>0</v>
      </c>
      <c r="JK16" s="4">
        <f t="shared" si="1157"/>
        <v>0</v>
      </c>
      <c r="JL16" s="4">
        <f t="shared" si="1157"/>
        <v>0</v>
      </c>
      <c r="JM16" s="4">
        <f t="shared" si="1157"/>
        <v>0</v>
      </c>
      <c r="JN16" s="4">
        <f t="shared" si="1157"/>
        <v>0</v>
      </c>
      <c r="JO16" s="4">
        <f t="shared" si="1157"/>
        <v>0</v>
      </c>
      <c r="JP16" s="4">
        <f t="shared" si="1157"/>
        <v>0</v>
      </c>
      <c r="JQ16" s="4">
        <f t="shared" si="1157"/>
        <v>0</v>
      </c>
      <c r="JR16" s="4">
        <f t="shared" si="1157"/>
        <v>0</v>
      </c>
      <c r="JS16" s="4">
        <f t="shared" si="1157"/>
        <v>0</v>
      </c>
      <c r="JT16" s="4">
        <f t="shared" si="1157"/>
        <v>0</v>
      </c>
      <c r="JU16" s="4">
        <f t="shared" si="1157"/>
        <v>0</v>
      </c>
      <c r="JV16" s="4">
        <f t="shared" si="1157"/>
        <v>0</v>
      </c>
      <c r="JW16" s="4">
        <f t="shared" si="1157"/>
        <v>0</v>
      </c>
      <c r="JX16" s="4">
        <f t="shared" si="1157"/>
        <v>0</v>
      </c>
      <c r="JY16" s="4">
        <f t="shared" si="1157"/>
        <v>0</v>
      </c>
      <c r="JZ16" s="4">
        <f t="shared" si="1157"/>
        <v>0</v>
      </c>
      <c r="KA16" s="4">
        <f t="shared" si="1157"/>
        <v>0</v>
      </c>
      <c r="KB16" s="4">
        <f t="shared" si="1157"/>
        <v>0</v>
      </c>
      <c r="KC16" s="4">
        <f t="shared" si="1157"/>
        <v>0</v>
      </c>
      <c r="KD16" s="4">
        <f t="shared" si="1157"/>
        <v>0</v>
      </c>
      <c r="KE16" s="4">
        <f t="shared" si="1157"/>
        <v>0</v>
      </c>
      <c r="KF16" s="4">
        <f t="shared" si="1157"/>
        <v>0</v>
      </c>
      <c r="KG16" s="4">
        <f t="shared" si="1157"/>
        <v>0</v>
      </c>
      <c r="KH16" s="4">
        <f t="shared" si="1157"/>
        <v>0</v>
      </c>
      <c r="KI16" s="4">
        <f t="shared" si="1157"/>
        <v>0</v>
      </c>
      <c r="KJ16" s="4">
        <f t="shared" si="1157"/>
        <v>0</v>
      </c>
      <c r="KK16" s="4">
        <f t="shared" si="1157"/>
        <v>0</v>
      </c>
      <c r="KL16" s="4">
        <f t="shared" si="1157"/>
        <v>0</v>
      </c>
      <c r="KM16" s="4">
        <f t="shared" si="1157"/>
        <v>0</v>
      </c>
      <c r="KN16" s="4">
        <f t="shared" si="1157"/>
        <v>0</v>
      </c>
      <c r="KO16" s="4">
        <f t="shared" si="1157"/>
        <v>0</v>
      </c>
      <c r="KP16" s="4">
        <f t="shared" si="1157"/>
        <v>0</v>
      </c>
      <c r="KQ16" s="4">
        <f t="shared" si="1157"/>
        <v>0</v>
      </c>
      <c r="KR16" s="4">
        <f t="shared" si="1157"/>
        <v>0</v>
      </c>
      <c r="KS16" s="4">
        <f t="shared" si="1157"/>
        <v>0</v>
      </c>
      <c r="KT16" s="4">
        <f t="shared" si="1157"/>
        <v>0</v>
      </c>
      <c r="KU16" s="4">
        <f t="shared" si="1157"/>
        <v>0</v>
      </c>
      <c r="KV16" s="4">
        <f t="shared" si="1157"/>
        <v>0</v>
      </c>
      <c r="KW16" s="4">
        <f t="shared" si="1157"/>
        <v>0</v>
      </c>
      <c r="KX16" s="4">
        <f t="shared" si="1157"/>
        <v>0</v>
      </c>
      <c r="KY16" s="4">
        <f t="shared" si="1157"/>
        <v>0</v>
      </c>
      <c r="KZ16" s="4">
        <f t="shared" si="1157"/>
        <v>0</v>
      </c>
      <c r="LA16" s="4">
        <f t="shared" si="1157"/>
        <v>0</v>
      </c>
      <c r="LB16" s="4">
        <f t="shared" si="1157"/>
        <v>0</v>
      </c>
      <c r="LC16" s="4">
        <f t="shared" si="1157"/>
        <v>0</v>
      </c>
      <c r="LD16" s="4">
        <f t="shared" si="1157"/>
        <v>0</v>
      </c>
      <c r="LE16" s="4">
        <f t="shared" si="1157"/>
        <v>0</v>
      </c>
      <c r="LF16" s="4">
        <f t="shared" si="1157"/>
        <v>0</v>
      </c>
      <c r="LG16" s="4">
        <f t="shared" si="1157"/>
        <v>0</v>
      </c>
      <c r="LH16" s="4">
        <f t="shared" si="1157"/>
        <v>0</v>
      </c>
      <c r="LI16" s="4">
        <f t="shared" si="1157"/>
        <v>0</v>
      </c>
      <c r="LJ16" s="4">
        <f t="shared" si="1157"/>
        <v>0</v>
      </c>
      <c r="LK16" s="4">
        <f t="shared" ref="LK16:NH16" si="1158">IF(LK8=0,0,25000)</f>
        <v>0</v>
      </c>
      <c r="LL16" s="4">
        <f t="shared" si="1158"/>
        <v>0</v>
      </c>
      <c r="LM16" s="4">
        <f t="shared" si="1158"/>
        <v>0</v>
      </c>
      <c r="LN16" s="4">
        <f t="shared" si="1158"/>
        <v>0</v>
      </c>
      <c r="LO16" s="4">
        <f t="shared" si="1158"/>
        <v>0</v>
      </c>
      <c r="LP16" s="4">
        <f t="shared" si="1158"/>
        <v>0</v>
      </c>
      <c r="LQ16" s="4">
        <f t="shared" si="1158"/>
        <v>0</v>
      </c>
      <c r="LR16" s="4">
        <f t="shared" si="1158"/>
        <v>0</v>
      </c>
      <c r="LS16" s="4">
        <f t="shared" si="1158"/>
        <v>0</v>
      </c>
      <c r="LT16" s="4">
        <f t="shared" si="1158"/>
        <v>0</v>
      </c>
      <c r="LU16" s="4">
        <f t="shared" si="1158"/>
        <v>0</v>
      </c>
      <c r="LV16" s="4">
        <f t="shared" si="1158"/>
        <v>0</v>
      </c>
      <c r="LW16" s="4">
        <f t="shared" si="1158"/>
        <v>0</v>
      </c>
      <c r="LX16" s="4">
        <f t="shared" si="1158"/>
        <v>0</v>
      </c>
      <c r="LY16" s="4">
        <f t="shared" si="1158"/>
        <v>0</v>
      </c>
      <c r="LZ16" s="4">
        <f t="shared" si="1158"/>
        <v>0</v>
      </c>
      <c r="MA16" s="4">
        <f t="shared" si="1158"/>
        <v>0</v>
      </c>
      <c r="MB16" s="4">
        <f t="shared" si="1158"/>
        <v>25000</v>
      </c>
      <c r="MC16" s="4">
        <f t="shared" si="1158"/>
        <v>0</v>
      </c>
      <c r="MD16" s="4">
        <f t="shared" si="1158"/>
        <v>0</v>
      </c>
      <c r="ME16" s="4">
        <f t="shared" si="1158"/>
        <v>0</v>
      </c>
      <c r="MF16" s="4">
        <f t="shared" si="1158"/>
        <v>0</v>
      </c>
      <c r="MG16" s="4">
        <f t="shared" si="1158"/>
        <v>0</v>
      </c>
      <c r="MH16" s="4">
        <f t="shared" si="1158"/>
        <v>0</v>
      </c>
      <c r="MI16" s="4">
        <f t="shared" si="1158"/>
        <v>0</v>
      </c>
      <c r="MJ16" s="4">
        <f t="shared" si="1158"/>
        <v>0</v>
      </c>
      <c r="MK16" s="4">
        <f t="shared" si="1158"/>
        <v>0</v>
      </c>
      <c r="ML16" s="4">
        <f t="shared" si="1158"/>
        <v>0</v>
      </c>
      <c r="MM16" s="4">
        <f t="shared" si="1158"/>
        <v>0</v>
      </c>
      <c r="MN16" s="4">
        <f t="shared" si="1158"/>
        <v>0</v>
      </c>
      <c r="MO16" s="4">
        <f t="shared" si="1158"/>
        <v>0</v>
      </c>
      <c r="MP16" s="4">
        <f t="shared" si="1158"/>
        <v>0</v>
      </c>
      <c r="MQ16" s="4">
        <f t="shared" si="1158"/>
        <v>0</v>
      </c>
      <c r="MR16" s="4">
        <f t="shared" si="1158"/>
        <v>0</v>
      </c>
      <c r="MS16" s="4">
        <f t="shared" si="1158"/>
        <v>0</v>
      </c>
      <c r="MT16" s="4">
        <f t="shared" si="1158"/>
        <v>0</v>
      </c>
      <c r="MU16" s="4">
        <f t="shared" si="1158"/>
        <v>0</v>
      </c>
      <c r="MV16" s="4">
        <f t="shared" si="1158"/>
        <v>0</v>
      </c>
      <c r="MW16" s="4">
        <f t="shared" si="1158"/>
        <v>0</v>
      </c>
      <c r="MX16" s="4">
        <f t="shared" si="1158"/>
        <v>0</v>
      </c>
      <c r="MY16" s="4">
        <f t="shared" si="1158"/>
        <v>0</v>
      </c>
      <c r="MZ16" s="4">
        <f t="shared" si="1158"/>
        <v>0</v>
      </c>
      <c r="NA16" s="4">
        <f t="shared" si="1158"/>
        <v>0</v>
      </c>
      <c r="NB16" s="4">
        <f t="shared" si="1158"/>
        <v>0</v>
      </c>
      <c r="NC16" s="4">
        <f t="shared" si="1158"/>
        <v>0</v>
      </c>
      <c r="ND16" s="4">
        <f t="shared" si="1158"/>
        <v>0</v>
      </c>
      <c r="NE16" s="4">
        <f t="shared" si="1158"/>
        <v>0</v>
      </c>
      <c r="NF16" s="4">
        <f t="shared" si="1158"/>
        <v>0</v>
      </c>
      <c r="NG16" s="4">
        <f t="shared" si="1158"/>
        <v>0</v>
      </c>
      <c r="NH16" s="4">
        <f t="shared" si="1158"/>
        <v>0</v>
      </c>
      <c r="NJ16" s="45">
        <f>SUM(B16:NH16)</f>
        <v>225000</v>
      </c>
    </row>
    <row r="18" spans="1:375" x14ac:dyDescent="0.3">
      <c r="A18" s="4" t="s">
        <v>331</v>
      </c>
      <c r="B18" s="4">
        <f>SUM(B6,B12)</f>
        <v>0</v>
      </c>
      <c r="C18" s="4">
        <f t="shared" ref="C18:BN18" si="1159">SUM(C6,C12)</f>
        <v>0</v>
      </c>
      <c r="D18" s="4">
        <f t="shared" si="1159"/>
        <v>0</v>
      </c>
      <c r="E18" s="4">
        <f t="shared" si="1159"/>
        <v>0</v>
      </c>
      <c r="F18" s="4">
        <f t="shared" si="1159"/>
        <v>0</v>
      </c>
      <c r="G18" s="4">
        <f t="shared" si="1159"/>
        <v>0</v>
      </c>
      <c r="H18" s="4">
        <f t="shared" si="1159"/>
        <v>0</v>
      </c>
      <c r="I18" s="4">
        <f t="shared" si="1159"/>
        <v>0</v>
      </c>
      <c r="J18" s="4">
        <f t="shared" si="1159"/>
        <v>0</v>
      </c>
      <c r="K18" s="4">
        <f t="shared" si="1159"/>
        <v>0</v>
      </c>
      <c r="L18" s="4">
        <f t="shared" si="1159"/>
        <v>0</v>
      </c>
      <c r="M18" s="4">
        <f t="shared" si="1159"/>
        <v>314</v>
      </c>
      <c r="N18" s="4">
        <f t="shared" si="1159"/>
        <v>0</v>
      </c>
      <c r="O18" s="4">
        <f t="shared" si="1159"/>
        <v>0</v>
      </c>
      <c r="P18" s="4">
        <f t="shared" si="1159"/>
        <v>0</v>
      </c>
      <c r="Q18" s="4">
        <f t="shared" si="1159"/>
        <v>0</v>
      </c>
      <c r="R18" s="4">
        <f t="shared" si="1159"/>
        <v>0</v>
      </c>
      <c r="S18" s="4">
        <f t="shared" si="1159"/>
        <v>0</v>
      </c>
      <c r="T18" s="4">
        <f t="shared" si="1159"/>
        <v>0</v>
      </c>
      <c r="U18" s="4">
        <f t="shared" si="1159"/>
        <v>0</v>
      </c>
      <c r="V18" s="4">
        <f t="shared" si="1159"/>
        <v>0</v>
      </c>
      <c r="W18" s="4">
        <f t="shared" si="1159"/>
        <v>0</v>
      </c>
      <c r="X18" s="4">
        <f t="shared" si="1159"/>
        <v>0</v>
      </c>
      <c r="Y18" s="4">
        <f t="shared" si="1159"/>
        <v>0</v>
      </c>
      <c r="Z18" s="4">
        <f t="shared" si="1159"/>
        <v>6</v>
      </c>
      <c r="AA18" s="4">
        <f t="shared" si="1159"/>
        <v>0</v>
      </c>
      <c r="AB18" s="4">
        <f t="shared" si="1159"/>
        <v>0</v>
      </c>
      <c r="AC18" s="4">
        <f t="shared" si="1159"/>
        <v>2</v>
      </c>
      <c r="AD18" s="4">
        <f t="shared" si="1159"/>
        <v>0</v>
      </c>
      <c r="AE18" s="4">
        <f t="shared" si="1159"/>
        <v>9</v>
      </c>
      <c r="AF18" s="4">
        <f t="shared" si="1159"/>
        <v>0</v>
      </c>
      <c r="AG18" s="4">
        <f t="shared" si="1159"/>
        <v>0</v>
      </c>
      <c r="AH18" s="4">
        <f t="shared" si="1159"/>
        <v>0</v>
      </c>
      <c r="AI18" s="4">
        <f t="shared" si="1159"/>
        <v>0</v>
      </c>
      <c r="AJ18" s="4">
        <f t="shared" si="1159"/>
        <v>0</v>
      </c>
      <c r="AK18" s="4">
        <f t="shared" si="1159"/>
        <v>0</v>
      </c>
      <c r="AL18" s="4">
        <f t="shared" si="1159"/>
        <v>4</v>
      </c>
      <c r="AM18" s="4">
        <f t="shared" si="1159"/>
        <v>0</v>
      </c>
      <c r="AN18" s="4">
        <f t="shared" si="1159"/>
        <v>2</v>
      </c>
      <c r="AO18" s="4">
        <f t="shared" si="1159"/>
        <v>0</v>
      </c>
      <c r="AP18" s="4">
        <f t="shared" si="1159"/>
        <v>0</v>
      </c>
      <c r="AQ18" s="4">
        <f t="shared" si="1159"/>
        <v>0</v>
      </c>
      <c r="AR18" s="4">
        <f t="shared" si="1159"/>
        <v>0</v>
      </c>
      <c r="AS18" s="4">
        <f t="shared" si="1159"/>
        <v>8</v>
      </c>
      <c r="AT18" s="4">
        <f t="shared" si="1159"/>
        <v>10</v>
      </c>
      <c r="AU18" s="4">
        <f t="shared" si="1159"/>
        <v>6</v>
      </c>
      <c r="AV18" s="4">
        <f t="shared" si="1159"/>
        <v>2</v>
      </c>
      <c r="AW18" s="4">
        <f t="shared" si="1159"/>
        <v>0</v>
      </c>
      <c r="AX18" s="4">
        <f t="shared" si="1159"/>
        <v>0</v>
      </c>
      <c r="AY18" s="4">
        <f t="shared" si="1159"/>
        <v>0</v>
      </c>
      <c r="AZ18" s="4">
        <f t="shared" si="1159"/>
        <v>2</v>
      </c>
      <c r="BA18" s="4">
        <f t="shared" si="1159"/>
        <v>0</v>
      </c>
      <c r="BB18" s="4">
        <f t="shared" si="1159"/>
        <v>0</v>
      </c>
      <c r="BC18" s="4">
        <f t="shared" si="1159"/>
        <v>0</v>
      </c>
      <c r="BD18" s="4">
        <f t="shared" si="1159"/>
        <v>0</v>
      </c>
      <c r="BE18" s="4">
        <f t="shared" si="1159"/>
        <v>0</v>
      </c>
      <c r="BF18" s="4">
        <f t="shared" si="1159"/>
        <v>0</v>
      </c>
      <c r="BG18" s="4">
        <f t="shared" si="1159"/>
        <v>6</v>
      </c>
      <c r="BH18" s="4">
        <f t="shared" si="1159"/>
        <v>0</v>
      </c>
      <c r="BI18" s="4">
        <f t="shared" si="1159"/>
        <v>0</v>
      </c>
      <c r="BJ18" s="4">
        <f t="shared" si="1159"/>
        <v>0</v>
      </c>
      <c r="BK18" s="4">
        <f t="shared" si="1159"/>
        <v>2</v>
      </c>
      <c r="BL18" s="4">
        <f t="shared" si="1159"/>
        <v>0</v>
      </c>
      <c r="BM18" s="4">
        <f t="shared" si="1159"/>
        <v>0</v>
      </c>
      <c r="BN18" s="4">
        <f t="shared" si="1159"/>
        <v>0</v>
      </c>
      <c r="BO18" s="4">
        <f t="shared" ref="BO18:DZ18" si="1160">SUM(BO6,BO12)</f>
        <v>0</v>
      </c>
      <c r="BP18" s="4">
        <f t="shared" si="1160"/>
        <v>0</v>
      </c>
      <c r="BQ18" s="4">
        <f t="shared" si="1160"/>
        <v>2</v>
      </c>
      <c r="BR18" s="4">
        <f t="shared" si="1160"/>
        <v>0</v>
      </c>
      <c r="BS18" s="4">
        <f t="shared" si="1160"/>
        <v>0</v>
      </c>
      <c r="BT18" s="4">
        <f t="shared" si="1160"/>
        <v>0</v>
      </c>
      <c r="BU18" s="4">
        <f t="shared" si="1160"/>
        <v>0</v>
      </c>
      <c r="BV18" s="4">
        <f t="shared" si="1160"/>
        <v>0</v>
      </c>
      <c r="BW18" s="4">
        <f t="shared" si="1160"/>
        <v>0</v>
      </c>
      <c r="BX18" s="4">
        <f t="shared" si="1160"/>
        <v>0</v>
      </c>
      <c r="BY18" s="4">
        <f t="shared" si="1160"/>
        <v>0</v>
      </c>
      <c r="BZ18" s="4">
        <f t="shared" si="1160"/>
        <v>0</v>
      </c>
      <c r="CA18" s="4">
        <f t="shared" si="1160"/>
        <v>0</v>
      </c>
      <c r="CB18" s="4">
        <f t="shared" si="1160"/>
        <v>6</v>
      </c>
      <c r="CC18" s="4">
        <f t="shared" si="1160"/>
        <v>0</v>
      </c>
      <c r="CD18" s="4">
        <f t="shared" si="1160"/>
        <v>0</v>
      </c>
      <c r="CE18" s="4">
        <f t="shared" si="1160"/>
        <v>0</v>
      </c>
      <c r="CF18" s="4">
        <f t="shared" si="1160"/>
        <v>0</v>
      </c>
      <c r="CG18" s="4">
        <f t="shared" si="1160"/>
        <v>0</v>
      </c>
      <c r="CH18" s="4">
        <f t="shared" si="1160"/>
        <v>0</v>
      </c>
      <c r="CI18" s="4">
        <f t="shared" si="1160"/>
        <v>4</v>
      </c>
      <c r="CJ18" s="4">
        <f t="shared" si="1160"/>
        <v>0</v>
      </c>
      <c r="CK18" s="4">
        <f t="shared" si="1160"/>
        <v>0</v>
      </c>
      <c r="CL18" s="4">
        <f t="shared" si="1160"/>
        <v>0</v>
      </c>
      <c r="CM18" s="4">
        <f t="shared" si="1160"/>
        <v>0</v>
      </c>
      <c r="CN18" s="4">
        <f t="shared" si="1160"/>
        <v>0</v>
      </c>
      <c r="CO18" s="4">
        <f t="shared" si="1160"/>
        <v>0</v>
      </c>
      <c r="CP18" s="4">
        <f t="shared" si="1160"/>
        <v>10</v>
      </c>
      <c r="CQ18" s="4">
        <f t="shared" si="1160"/>
        <v>0</v>
      </c>
      <c r="CR18" s="4">
        <f t="shared" si="1160"/>
        <v>0</v>
      </c>
      <c r="CS18" s="4">
        <f t="shared" si="1160"/>
        <v>2</v>
      </c>
      <c r="CT18" s="4">
        <f t="shared" si="1160"/>
        <v>0</v>
      </c>
      <c r="CU18" s="4">
        <f t="shared" si="1160"/>
        <v>0</v>
      </c>
      <c r="CV18" s="4">
        <f t="shared" si="1160"/>
        <v>0</v>
      </c>
      <c r="CW18" s="4">
        <f t="shared" si="1160"/>
        <v>4</v>
      </c>
      <c r="CX18" s="4">
        <f t="shared" si="1160"/>
        <v>0</v>
      </c>
      <c r="CY18" s="4">
        <f t="shared" si="1160"/>
        <v>0</v>
      </c>
      <c r="CZ18" s="4">
        <f t="shared" si="1160"/>
        <v>6</v>
      </c>
      <c r="DA18" s="4">
        <f t="shared" si="1160"/>
        <v>0</v>
      </c>
      <c r="DB18" s="4">
        <f t="shared" si="1160"/>
        <v>0</v>
      </c>
      <c r="DC18" s="4">
        <f t="shared" si="1160"/>
        <v>0</v>
      </c>
      <c r="DD18" s="4">
        <f t="shared" si="1160"/>
        <v>10</v>
      </c>
      <c r="DE18" s="4">
        <f t="shared" si="1160"/>
        <v>0</v>
      </c>
      <c r="DF18" s="4">
        <f t="shared" si="1160"/>
        <v>0</v>
      </c>
      <c r="DG18" s="4">
        <f t="shared" si="1160"/>
        <v>0</v>
      </c>
      <c r="DH18" s="4">
        <f t="shared" si="1160"/>
        <v>2</v>
      </c>
      <c r="DI18" s="4">
        <f t="shared" si="1160"/>
        <v>0</v>
      </c>
      <c r="DJ18" s="4">
        <f t="shared" si="1160"/>
        <v>0</v>
      </c>
      <c r="DK18" s="4">
        <f t="shared" si="1160"/>
        <v>4</v>
      </c>
      <c r="DL18" s="4">
        <f t="shared" si="1160"/>
        <v>0</v>
      </c>
      <c r="DM18" s="4">
        <f t="shared" si="1160"/>
        <v>0</v>
      </c>
      <c r="DN18" s="4">
        <f t="shared" si="1160"/>
        <v>0</v>
      </c>
      <c r="DO18" s="4">
        <f t="shared" si="1160"/>
        <v>0</v>
      </c>
      <c r="DP18" s="4">
        <f t="shared" si="1160"/>
        <v>0</v>
      </c>
      <c r="DQ18" s="4">
        <f t="shared" si="1160"/>
        <v>0</v>
      </c>
      <c r="DR18" s="4">
        <f t="shared" si="1160"/>
        <v>0</v>
      </c>
      <c r="DS18" s="4">
        <f t="shared" si="1160"/>
        <v>0</v>
      </c>
      <c r="DT18" s="4">
        <f t="shared" si="1160"/>
        <v>2</v>
      </c>
      <c r="DU18" s="4">
        <f t="shared" si="1160"/>
        <v>0</v>
      </c>
      <c r="DV18" s="4">
        <f t="shared" si="1160"/>
        <v>0</v>
      </c>
      <c r="DW18" s="4">
        <f t="shared" si="1160"/>
        <v>0</v>
      </c>
      <c r="DX18" s="4">
        <f t="shared" si="1160"/>
        <v>0</v>
      </c>
      <c r="DY18" s="4">
        <f t="shared" si="1160"/>
        <v>2</v>
      </c>
      <c r="DZ18" s="4">
        <f t="shared" si="1160"/>
        <v>0</v>
      </c>
      <c r="EA18" s="4">
        <f t="shared" ref="EA18:GL18" si="1161">SUM(EA6,EA12)</f>
        <v>0</v>
      </c>
      <c r="EB18" s="4">
        <f t="shared" si="1161"/>
        <v>0</v>
      </c>
      <c r="EC18" s="4">
        <f t="shared" si="1161"/>
        <v>0</v>
      </c>
      <c r="ED18" s="4">
        <f t="shared" si="1161"/>
        <v>0</v>
      </c>
      <c r="EE18" s="4">
        <f t="shared" si="1161"/>
        <v>0</v>
      </c>
      <c r="EF18" s="4">
        <f t="shared" si="1161"/>
        <v>0</v>
      </c>
      <c r="EG18" s="4">
        <f t="shared" si="1161"/>
        <v>0</v>
      </c>
      <c r="EH18" s="4">
        <f t="shared" si="1161"/>
        <v>0</v>
      </c>
      <c r="EI18" s="4">
        <f t="shared" si="1161"/>
        <v>0</v>
      </c>
      <c r="EJ18" s="4">
        <f t="shared" si="1161"/>
        <v>0</v>
      </c>
      <c r="EK18" s="4">
        <f t="shared" si="1161"/>
        <v>2</v>
      </c>
      <c r="EL18" s="4">
        <f t="shared" si="1161"/>
        <v>0</v>
      </c>
      <c r="EM18" s="4">
        <f t="shared" si="1161"/>
        <v>0</v>
      </c>
      <c r="EN18" s="4">
        <f t="shared" si="1161"/>
        <v>0</v>
      </c>
      <c r="EO18" s="4">
        <f t="shared" si="1161"/>
        <v>0</v>
      </c>
      <c r="EP18" s="4">
        <f t="shared" si="1161"/>
        <v>0</v>
      </c>
      <c r="EQ18" s="4">
        <f t="shared" si="1161"/>
        <v>0</v>
      </c>
      <c r="ER18" s="4">
        <f t="shared" si="1161"/>
        <v>0</v>
      </c>
      <c r="ES18" s="4">
        <f t="shared" si="1161"/>
        <v>0</v>
      </c>
      <c r="ET18" s="4">
        <f t="shared" si="1161"/>
        <v>0</v>
      </c>
      <c r="EU18" s="4">
        <f t="shared" si="1161"/>
        <v>0</v>
      </c>
      <c r="EV18" s="4">
        <f t="shared" si="1161"/>
        <v>0</v>
      </c>
      <c r="EW18" s="4">
        <f t="shared" si="1161"/>
        <v>0</v>
      </c>
      <c r="EX18" s="4">
        <f t="shared" si="1161"/>
        <v>2</v>
      </c>
      <c r="EY18" s="4">
        <f t="shared" si="1161"/>
        <v>0</v>
      </c>
      <c r="EZ18" s="4">
        <f t="shared" si="1161"/>
        <v>0</v>
      </c>
      <c r="FA18" s="4">
        <f t="shared" si="1161"/>
        <v>4</v>
      </c>
      <c r="FB18" s="4">
        <f t="shared" si="1161"/>
        <v>0</v>
      </c>
      <c r="FC18" s="4">
        <f t="shared" si="1161"/>
        <v>0</v>
      </c>
      <c r="FD18" s="4">
        <f t="shared" si="1161"/>
        <v>2</v>
      </c>
      <c r="FE18" s="4">
        <f t="shared" si="1161"/>
        <v>7</v>
      </c>
      <c r="FF18" s="4">
        <f t="shared" si="1161"/>
        <v>0</v>
      </c>
      <c r="FG18" s="4">
        <f t="shared" si="1161"/>
        <v>0</v>
      </c>
      <c r="FH18" s="4">
        <f t="shared" si="1161"/>
        <v>2</v>
      </c>
      <c r="FI18" s="4">
        <f t="shared" si="1161"/>
        <v>0</v>
      </c>
      <c r="FJ18" s="4">
        <f t="shared" si="1161"/>
        <v>2</v>
      </c>
      <c r="FK18" s="4">
        <f t="shared" si="1161"/>
        <v>0</v>
      </c>
      <c r="FL18" s="4">
        <f t="shared" si="1161"/>
        <v>0</v>
      </c>
      <c r="FM18" s="4">
        <f t="shared" si="1161"/>
        <v>0</v>
      </c>
      <c r="FN18" s="4">
        <f t="shared" si="1161"/>
        <v>0</v>
      </c>
      <c r="FO18" s="4">
        <f t="shared" si="1161"/>
        <v>0</v>
      </c>
      <c r="FP18" s="4">
        <f t="shared" si="1161"/>
        <v>2</v>
      </c>
      <c r="FQ18" s="4">
        <f t="shared" si="1161"/>
        <v>0</v>
      </c>
      <c r="FR18" s="4">
        <f t="shared" si="1161"/>
        <v>2</v>
      </c>
      <c r="FS18" s="4">
        <f t="shared" si="1161"/>
        <v>0</v>
      </c>
      <c r="FT18" s="4">
        <f t="shared" si="1161"/>
        <v>0</v>
      </c>
      <c r="FU18" s="4">
        <f t="shared" si="1161"/>
        <v>0</v>
      </c>
      <c r="FV18" s="4">
        <f t="shared" si="1161"/>
        <v>8</v>
      </c>
      <c r="FW18" s="4">
        <f t="shared" si="1161"/>
        <v>0</v>
      </c>
      <c r="FX18" s="4">
        <f t="shared" si="1161"/>
        <v>0</v>
      </c>
      <c r="FY18" s="4">
        <f t="shared" si="1161"/>
        <v>0</v>
      </c>
      <c r="FZ18" s="4">
        <f t="shared" si="1161"/>
        <v>4</v>
      </c>
      <c r="GA18" s="4">
        <f t="shared" si="1161"/>
        <v>0</v>
      </c>
      <c r="GB18" s="4">
        <f t="shared" si="1161"/>
        <v>0</v>
      </c>
      <c r="GC18" s="4">
        <f t="shared" si="1161"/>
        <v>2</v>
      </c>
      <c r="GD18" s="4">
        <f t="shared" si="1161"/>
        <v>0</v>
      </c>
      <c r="GE18" s="4">
        <f t="shared" si="1161"/>
        <v>0</v>
      </c>
      <c r="GF18" s="4">
        <f t="shared" si="1161"/>
        <v>0</v>
      </c>
      <c r="GG18" s="4">
        <f t="shared" si="1161"/>
        <v>0</v>
      </c>
      <c r="GH18" s="4">
        <f t="shared" si="1161"/>
        <v>0</v>
      </c>
      <c r="GI18" s="4">
        <f t="shared" si="1161"/>
        <v>0</v>
      </c>
      <c r="GJ18" s="4">
        <f t="shared" si="1161"/>
        <v>0</v>
      </c>
      <c r="GK18" s="4">
        <f t="shared" si="1161"/>
        <v>0</v>
      </c>
      <c r="GL18" s="4">
        <f t="shared" si="1161"/>
        <v>2</v>
      </c>
      <c r="GM18" s="4">
        <f t="shared" ref="GM18:IX18" si="1162">SUM(GM6,GM12)</f>
        <v>0</v>
      </c>
      <c r="GN18" s="4">
        <f t="shared" si="1162"/>
        <v>0</v>
      </c>
      <c r="GO18" s="4">
        <f t="shared" si="1162"/>
        <v>4</v>
      </c>
      <c r="GP18" s="4">
        <f t="shared" si="1162"/>
        <v>0</v>
      </c>
      <c r="GQ18" s="4">
        <f t="shared" si="1162"/>
        <v>2</v>
      </c>
      <c r="GR18" s="4">
        <f t="shared" si="1162"/>
        <v>0</v>
      </c>
      <c r="GS18" s="4">
        <f t="shared" si="1162"/>
        <v>0</v>
      </c>
      <c r="GT18" s="4">
        <f t="shared" si="1162"/>
        <v>0</v>
      </c>
      <c r="GU18" s="4">
        <f t="shared" si="1162"/>
        <v>0</v>
      </c>
      <c r="GV18" s="4">
        <f t="shared" si="1162"/>
        <v>0</v>
      </c>
      <c r="GW18" s="4">
        <f t="shared" si="1162"/>
        <v>0</v>
      </c>
      <c r="GX18" s="4">
        <f t="shared" si="1162"/>
        <v>0</v>
      </c>
      <c r="GY18" s="4">
        <f t="shared" si="1162"/>
        <v>0</v>
      </c>
      <c r="GZ18" s="4">
        <f t="shared" si="1162"/>
        <v>0</v>
      </c>
      <c r="HA18" s="4">
        <f t="shared" si="1162"/>
        <v>0</v>
      </c>
      <c r="HB18" s="4">
        <f t="shared" si="1162"/>
        <v>0</v>
      </c>
      <c r="HC18" s="4">
        <f t="shared" si="1162"/>
        <v>0</v>
      </c>
      <c r="HD18" s="4">
        <f t="shared" si="1162"/>
        <v>0</v>
      </c>
      <c r="HE18" s="4">
        <f t="shared" si="1162"/>
        <v>0</v>
      </c>
      <c r="HF18" s="4">
        <f t="shared" si="1162"/>
        <v>0</v>
      </c>
      <c r="HG18" s="4">
        <f t="shared" si="1162"/>
        <v>0</v>
      </c>
      <c r="HH18" s="4">
        <f t="shared" si="1162"/>
        <v>0</v>
      </c>
      <c r="HI18" s="4">
        <f t="shared" si="1162"/>
        <v>0</v>
      </c>
      <c r="HJ18" s="4">
        <f t="shared" si="1162"/>
        <v>0</v>
      </c>
      <c r="HK18" s="4">
        <f t="shared" si="1162"/>
        <v>0</v>
      </c>
      <c r="HL18" s="4">
        <f t="shared" si="1162"/>
        <v>2</v>
      </c>
      <c r="HM18" s="4">
        <f t="shared" si="1162"/>
        <v>0</v>
      </c>
      <c r="HN18" s="4">
        <f t="shared" si="1162"/>
        <v>0</v>
      </c>
      <c r="HO18" s="4">
        <f t="shared" si="1162"/>
        <v>0</v>
      </c>
      <c r="HP18" s="4">
        <f t="shared" si="1162"/>
        <v>0</v>
      </c>
      <c r="HQ18" s="4">
        <f t="shared" si="1162"/>
        <v>0</v>
      </c>
      <c r="HR18" s="4">
        <f t="shared" si="1162"/>
        <v>0</v>
      </c>
      <c r="HS18" s="4">
        <f t="shared" si="1162"/>
        <v>12</v>
      </c>
      <c r="HT18" s="4">
        <f t="shared" si="1162"/>
        <v>0</v>
      </c>
      <c r="HU18" s="4">
        <f t="shared" si="1162"/>
        <v>0</v>
      </c>
      <c r="HV18" s="4">
        <f t="shared" si="1162"/>
        <v>4</v>
      </c>
      <c r="HW18" s="4">
        <f t="shared" si="1162"/>
        <v>0</v>
      </c>
      <c r="HX18" s="4">
        <f t="shared" si="1162"/>
        <v>0</v>
      </c>
      <c r="HY18" s="4">
        <f t="shared" si="1162"/>
        <v>0</v>
      </c>
      <c r="HZ18" s="4">
        <f t="shared" si="1162"/>
        <v>0</v>
      </c>
      <c r="IA18" s="4">
        <f t="shared" si="1162"/>
        <v>0</v>
      </c>
      <c r="IB18" s="4">
        <f t="shared" si="1162"/>
        <v>0</v>
      </c>
      <c r="IC18" s="4">
        <f t="shared" si="1162"/>
        <v>0</v>
      </c>
      <c r="ID18" s="4">
        <f t="shared" si="1162"/>
        <v>0</v>
      </c>
      <c r="IE18" s="4">
        <f t="shared" si="1162"/>
        <v>2</v>
      </c>
      <c r="IF18" s="4">
        <f t="shared" si="1162"/>
        <v>0</v>
      </c>
      <c r="IG18" s="4">
        <f t="shared" si="1162"/>
        <v>2</v>
      </c>
      <c r="IH18" s="4">
        <f t="shared" si="1162"/>
        <v>0</v>
      </c>
      <c r="II18" s="4">
        <f t="shared" si="1162"/>
        <v>0</v>
      </c>
      <c r="IJ18" s="4">
        <f t="shared" si="1162"/>
        <v>4</v>
      </c>
      <c r="IK18" s="4">
        <f t="shared" si="1162"/>
        <v>0</v>
      </c>
      <c r="IL18" s="4">
        <f t="shared" si="1162"/>
        <v>0</v>
      </c>
      <c r="IM18" s="4">
        <f t="shared" si="1162"/>
        <v>0</v>
      </c>
      <c r="IN18" s="4">
        <f t="shared" si="1162"/>
        <v>4</v>
      </c>
      <c r="IO18" s="4">
        <f t="shared" si="1162"/>
        <v>0</v>
      </c>
      <c r="IP18" s="4">
        <f t="shared" si="1162"/>
        <v>0</v>
      </c>
      <c r="IQ18" s="4">
        <f t="shared" si="1162"/>
        <v>2</v>
      </c>
      <c r="IR18" s="4">
        <f t="shared" si="1162"/>
        <v>0</v>
      </c>
      <c r="IS18" s="4">
        <f t="shared" si="1162"/>
        <v>0</v>
      </c>
      <c r="IT18" s="4">
        <f t="shared" si="1162"/>
        <v>0</v>
      </c>
      <c r="IU18" s="4">
        <f t="shared" si="1162"/>
        <v>4</v>
      </c>
      <c r="IV18" s="4">
        <f t="shared" si="1162"/>
        <v>2</v>
      </c>
      <c r="IW18" s="4">
        <f t="shared" si="1162"/>
        <v>0</v>
      </c>
      <c r="IX18" s="4">
        <f t="shared" si="1162"/>
        <v>2</v>
      </c>
      <c r="IY18" s="4">
        <f t="shared" ref="IY18:LJ18" si="1163">SUM(IY6,IY12)</f>
        <v>0</v>
      </c>
      <c r="IZ18" s="4">
        <f t="shared" si="1163"/>
        <v>0</v>
      </c>
      <c r="JA18" s="4">
        <f t="shared" si="1163"/>
        <v>0</v>
      </c>
      <c r="JB18" s="4">
        <f t="shared" si="1163"/>
        <v>8</v>
      </c>
      <c r="JC18" s="4">
        <f t="shared" si="1163"/>
        <v>0</v>
      </c>
      <c r="JD18" s="4">
        <f t="shared" si="1163"/>
        <v>0</v>
      </c>
      <c r="JE18" s="4">
        <f t="shared" si="1163"/>
        <v>0</v>
      </c>
      <c r="JF18" s="4">
        <f t="shared" si="1163"/>
        <v>2</v>
      </c>
      <c r="JG18" s="4">
        <f t="shared" si="1163"/>
        <v>0</v>
      </c>
      <c r="JH18" s="4">
        <f t="shared" si="1163"/>
        <v>0</v>
      </c>
      <c r="JI18" s="4">
        <f t="shared" si="1163"/>
        <v>4</v>
      </c>
      <c r="JJ18" s="4">
        <f t="shared" si="1163"/>
        <v>1</v>
      </c>
      <c r="JK18" s="4">
        <f t="shared" si="1163"/>
        <v>0</v>
      </c>
      <c r="JL18" s="4">
        <f t="shared" si="1163"/>
        <v>0</v>
      </c>
      <c r="JM18" s="4">
        <f t="shared" si="1163"/>
        <v>0</v>
      </c>
      <c r="JN18" s="4">
        <f t="shared" si="1163"/>
        <v>0</v>
      </c>
      <c r="JO18" s="4">
        <f t="shared" si="1163"/>
        <v>0</v>
      </c>
      <c r="JP18" s="4">
        <f t="shared" si="1163"/>
        <v>0</v>
      </c>
      <c r="JQ18" s="4">
        <f t="shared" si="1163"/>
        <v>0</v>
      </c>
      <c r="JR18" s="4">
        <f t="shared" si="1163"/>
        <v>0</v>
      </c>
      <c r="JS18" s="4">
        <f t="shared" si="1163"/>
        <v>0</v>
      </c>
      <c r="JT18" s="4">
        <f t="shared" si="1163"/>
        <v>0</v>
      </c>
      <c r="JU18" s="4">
        <f t="shared" si="1163"/>
        <v>0</v>
      </c>
      <c r="JV18" s="4">
        <f t="shared" si="1163"/>
        <v>0</v>
      </c>
      <c r="JW18" s="4">
        <f t="shared" si="1163"/>
        <v>0</v>
      </c>
      <c r="JX18" s="4">
        <f t="shared" si="1163"/>
        <v>0</v>
      </c>
      <c r="JY18" s="4">
        <f t="shared" si="1163"/>
        <v>0</v>
      </c>
      <c r="JZ18" s="4">
        <f t="shared" si="1163"/>
        <v>2</v>
      </c>
      <c r="KA18" s="4">
        <f t="shared" si="1163"/>
        <v>0</v>
      </c>
      <c r="KB18" s="4">
        <f t="shared" si="1163"/>
        <v>0</v>
      </c>
      <c r="KC18" s="4">
        <f t="shared" si="1163"/>
        <v>0</v>
      </c>
      <c r="KD18" s="4">
        <f t="shared" si="1163"/>
        <v>0</v>
      </c>
      <c r="KE18" s="4">
        <f t="shared" si="1163"/>
        <v>0</v>
      </c>
      <c r="KF18" s="4">
        <f t="shared" si="1163"/>
        <v>0</v>
      </c>
      <c r="KG18" s="4">
        <f t="shared" si="1163"/>
        <v>4</v>
      </c>
      <c r="KH18" s="4">
        <f t="shared" si="1163"/>
        <v>0</v>
      </c>
      <c r="KI18" s="4">
        <f t="shared" si="1163"/>
        <v>0</v>
      </c>
      <c r="KJ18" s="4">
        <f t="shared" si="1163"/>
        <v>0</v>
      </c>
      <c r="KK18" s="4">
        <f t="shared" si="1163"/>
        <v>0</v>
      </c>
      <c r="KL18" s="4">
        <f t="shared" si="1163"/>
        <v>2</v>
      </c>
      <c r="KM18" s="4">
        <f t="shared" si="1163"/>
        <v>0</v>
      </c>
      <c r="KN18" s="4">
        <f t="shared" si="1163"/>
        <v>0</v>
      </c>
      <c r="KO18" s="4">
        <f t="shared" si="1163"/>
        <v>0</v>
      </c>
      <c r="KP18" s="4">
        <f t="shared" si="1163"/>
        <v>0</v>
      </c>
      <c r="KQ18" s="4">
        <f t="shared" si="1163"/>
        <v>0</v>
      </c>
      <c r="KR18" s="4">
        <f t="shared" si="1163"/>
        <v>0</v>
      </c>
      <c r="KS18" s="4">
        <f t="shared" si="1163"/>
        <v>2</v>
      </c>
      <c r="KT18" s="4">
        <f t="shared" si="1163"/>
        <v>0</v>
      </c>
      <c r="KU18" s="4">
        <f t="shared" si="1163"/>
        <v>0</v>
      </c>
      <c r="KV18" s="4">
        <f t="shared" si="1163"/>
        <v>4</v>
      </c>
      <c r="KW18" s="4">
        <f t="shared" si="1163"/>
        <v>0</v>
      </c>
      <c r="KX18" s="4">
        <f t="shared" si="1163"/>
        <v>0</v>
      </c>
      <c r="KY18" s="4">
        <f t="shared" si="1163"/>
        <v>4</v>
      </c>
      <c r="KZ18" s="4">
        <f t="shared" si="1163"/>
        <v>0</v>
      </c>
      <c r="LA18" s="4">
        <f t="shared" si="1163"/>
        <v>0</v>
      </c>
      <c r="LB18" s="4">
        <f t="shared" si="1163"/>
        <v>0</v>
      </c>
      <c r="LC18" s="4">
        <f t="shared" si="1163"/>
        <v>0</v>
      </c>
      <c r="LD18" s="4">
        <f t="shared" si="1163"/>
        <v>0</v>
      </c>
      <c r="LE18" s="4">
        <f t="shared" si="1163"/>
        <v>0</v>
      </c>
      <c r="LF18" s="4">
        <f t="shared" si="1163"/>
        <v>0</v>
      </c>
      <c r="LG18" s="4">
        <f t="shared" si="1163"/>
        <v>2</v>
      </c>
      <c r="LH18" s="4">
        <f t="shared" si="1163"/>
        <v>0</v>
      </c>
      <c r="LI18" s="4">
        <f t="shared" si="1163"/>
        <v>0</v>
      </c>
      <c r="LJ18" s="4">
        <f t="shared" si="1163"/>
        <v>0</v>
      </c>
      <c r="LK18" s="4">
        <f t="shared" ref="LK18:NH18" si="1164">SUM(LK6,LK12)</f>
        <v>0</v>
      </c>
      <c r="LL18" s="4">
        <f t="shared" si="1164"/>
        <v>0</v>
      </c>
      <c r="LM18" s="4">
        <f t="shared" si="1164"/>
        <v>2</v>
      </c>
      <c r="LN18" s="4">
        <f t="shared" si="1164"/>
        <v>0</v>
      </c>
      <c r="LO18" s="4">
        <f t="shared" si="1164"/>
        <v>0</v>
      </c>
      <c r="LP18" s="4">
        <f t="shared" si="1164"/>
        <v>0</v>
      </c>
      <c r="LQ18" s="4">
        <f t="shared" si="1164"/>
        <v>0</v>
      </c>
      <c r="LR18" s="4">
        <f t="shared" si="1164"/>
        <v>2</v>
      </c>
      <c r="LS18" s="4">
        <f t="shared" si="1164"/>
        <v>0</v>
      </c>
      <c r="LT18" s="4">
        <f t="shared" si="1164"/>
        <v>0</v>
      </c>
      <c r="LU18" s="4">
        <f t="shared" si="1164"/>
        <v>0</v>
      </c>
      <c r="LV18" s="4">
        <f t="shared" si="1164"/>
        <v>0</v>
      </c>
      <c r="LW18" s="4">
        <f t="shared" si="1164"/>
        <v>0</v>
      </c>
      <c r="LX18" s="4">
        <f t="shared" si="1164"/>
        <v>0</v>
      </c>
      <c r="LY18" s="4">
        <f t="shared" si="1164"/>
        <v>0</v>
      </c>
      <c r="LZ18" s="4">
        <f t="shared" si="1164"/>
        <v>0</v>
      </c>
      <c r="MA18" s="4">
        <f t="shared" si="1164"/>
        <v>8</v>
      </c>
      <c r="MB18" s="4">
        <f t="shared" si="1164"/>
        <v>2</v>
      </c>
      <c r="MC18" s="4">
        <f t="shared" si="1164"/>
        <v>0</v>
      </c>
      <c r="MD18" s="4">
        <f t="shared" si="1164"/>
        <v>2</v>
      </c>
      <c r="ME18" s="4">
        <f t="shared" si="1164"/>
        <v>0</v>
      </c>
      <c r="MF18" s="4">
        <f t="shared" si="1164"/>
        <v>0</v>
      </c>
      <c r="MG18" s="4">
        <f t="shared" si="1164"/>
        <v>0</v>
      </c>
      <c r="MH18" s="4">
        <f t="shared" si="1164"/>
        <v>2</v>
      </c>
      <c r="MI18" s="4">
        <f t="shared" si="1164"/>
        <v>0</v>
      </c>
      <c r="MJ18" s="4">
        <f t="shared" si="1164"/>
        <v>0</v>
      </c>
      <c r="MK18" s="4">
        <f t="shared" si="1164"/>
        <v>2</v>
      </c>
      <c r="ML18" s="4">
        <f t="shared" si="1164"/>
        <v>0</v>
      </c>
      <c r="MM18" s="4">
        <f t="shared" si="1164"/>
        <v>0</v>
      </c>
      <c r="MN18" s="4">
        <f t="shared" si="1164"/>
        <v>0</v>
      </c>
      <c r="MO18" s="4">
        <f t="shared" si="1164"/>
        <v>4</v>
      </c>
      <c r="MP18" s="4">
        <f t="shared" si="1164"/>
        <v>0</v>
      </c>
      <c r="MQ18" s="4">
        <f t="shared" si="1164"/>
        <v>0</v>
      </c>
      <c r="MR18" s="4">
        <f t="shared" si="1164"/>
        <v>0</v>
      </c>
      <c r="MS18" s="4">
        <f t="shared" si="1164"/>
        <v>0</v>
      </c>
      <c r="MT18" s="4">
        <f t="shared" si="1164"/>
        <v>0</v>
      </c>
      <c r="MU18" s="4">
        <f t="shared" si="1164"/>
        <v>0</v>
      </c>
      <c r="MV18" s="4">
        <f t="shared" si="1164"/>
        <v>2</v>
      </c>
      <c r="MW18" s="4">
        <f t="shared" si="1164"/>
        <v>0</v>
      </c>
      <c r="MX18" s="4">
        <f t="shared" si="1164"/>
        <v>6</v>
      </c>
      <c r="MY18" s="4">
        <f t="shared" si="1164"/>
        <v>0</v>
      </c>
      <c r="MZ18" s="4">
        <f t="shared" si="1164"/>
        <v>2</v>
      </c>
      <c r="NA18" s="4">
        <f t="shared" si="1164"/>
        <v>0</v>
      </c>
      <c r="NB18" s="4">
        <f t="shared" si="1164"/>
        <v>0</v>
      </c>
      <c r="NC18" s="4">
        <f t="shared" si="1164"/>
        <v>2</v>
      </c>
      <c r="ND18" s="4">
        <f t="shared" si="1164"/>
        <v>0</v>
      </c>
      <c r="NE18" s="4">
        <f t="shared" si="1164"/>
        <v>2</v>
      </c>
      <c r="NF18" s="4">
        <f t="shared" si="1164"/>
        <v>0</v>
      </c>
      <c r="NG18" s="4">
        <f t="shared" si="1164"/>
        <v>0</v>
      </c>
      <c r="NH18" s="4">
        <f t="shared" si="1164"/>
        <v>0</v>
      </c>
      <c r="NJ18" s="45">
        <f>SUM(B18:NH18)</f>
        <v>587</v>
      </c>
      <c r="NK18" s="51">
        <f>NJ18*8644</f>
        <v>5074028</v>
      </c>
    </row>
    <row r="19" spans="1:375" x14ac:dyDescent="0.3">
      <c r="NJ19" s="51"/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M18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ColWidth="4.875" defaultRowHeight="16.5" x14ac:dyDescent="0.3"/>
  <cols>
    <col min="1" max="1" width="18.75" style="4" bestFit="1" customWidth="1"/>
    <col min="2" max="373" width="4.875" style="4"/>
    <col min="374" max="376" width="11.5" style="4" bestFit="1" customWidth="1"/>
    <col min="377" max="377" width="7.875" style="4" bestFit="1" customWidth="1"/>
    <col min="378" max="16384" width="4.875" style="4"/>
  </cols>
  <sheetData>
    <row r="1" spans="1:377" x14ac:dyDescent="0.3">
      <c r="A1" s="4" t="s">
        <v>108</v>
      </c>
      <c r="B1" s="4" t="s">
        <v>85</v>
      </c>
      <c r="C1" s="4" t="s">
        <v>85</v>
      </c>
      <c r="D1" s="4" t="s">
        <v>85</v>
      </c>
      <c r="E1" s="4" t="s">
        <v>85</v>
      </c>
      <c r="F1" s="4" t="s">
        <v>85</v>
      </c>
      <c r="G1" s="4" t="s">
        <v>85</v>
      </c>
      <c r="H1" s="4" t="s">
        <v>85</v>
      </c>
      <c r="I1" s="4" t="s">
        <v>85</v>
      </c>
      <c r="J1" s="4" t="s">
        <v>85</v>
      </c>
      <c r="K1" s="4" t="s">
        <v>85</v>
      </c>
      <c r="L1" s="4" t="s">
        <v>85</v>
      </c>
      <c r="M1" s="4" t="s">
        <v>85</v>
      </c>
      <c r="N1" s="4" t="s">
        <v>85</v>
      </c>
      <c r="O1" s="4" t="s">
        <v>85</v>
      </c>
      <c r="P1" s="4" t="s">
        <v>85</v>
      </c>
      <c r="Q1" s="4" t="s">
        <v>85</v>
      </c>
      <c r="R1" s="4" t="s">
        <v>85</v>
      </c>
      <c r="S1" s="4" t="s">
        <v>85</v>
      </c>
      <c r="T1" s="4" t="s">
        <v>85</v>
      </c>
      <c r="U1" s="4" t="s">
        <v>85</v>
      </c>
      <c r="V1" s="4" t="s">
        <v>85</v>
      </c>
      <c r="W1" s="4" t="s">
        <v>85</v>
      </c>
      <c r="X1" s="4" t="s">
        <v>85</v>
      </c>
      <c r="Y1" s="4" t="s">
        <v>85</v>
      </c>
      <c r="Z1" s="4" t="s">
        <v>85</v>
      </c>
      <c r="AA1" s="4" t="s">
        <v>85</v>
      </c>
      <c r="AB1" s="4" t="s">
        <v>85</v>
      </c>
      <c r="AC1" s="4" t="s">
        <v>85</v>
      </c>
      <c r="AD1" s="4" t="s">
        <v>85</v>
      </c>
      <c r="AE1" s="4" t="s">
        <v>85</v>
      </c>
      <c r="AF1" s="4" t="s">
        <v>90</v>
      </c>
      <c r="AG1" s="4" t="s">
        <v>90</v>
      </c>
      <c r="AH1" s="4" t="s">
        <v>90</v>
      </c>
      <c r="AI1" s="4" t="s">
        <v>90</v>
      </c>
      <c r="AJ1" s="4" t="s">
        <v>90</v>
      </c>
      <c r="AK1" s="4" t="s">
        <v>90</v>
      </c>
      <c r="AL1" s="4" t="s">
        <v>90</v>
      </c>
      <c r="AM1" s="4" t="s">
        <v>90</v>
      </c>
      <c r="AN1" s="4" t="s">
        <v>90</v>
      </c>
      <c r="AO1" s="4" t="s">
        <v>90</v>
      </c>
      <c r="AP1" s="4" t="s">
        <v>90</v>
      </c>
      <c r="AQ1" s="4" t="s">
        <v>90</v>
      </c>
      <c r="AR1" s="4" t="s">
        <v>90</v>
      </c>
      <c r="AS1" s="4" t="s">
        <v>90</v>
      </c>
      <c r="AT1" s="4" t="s">
        <v>90</v>
      </c>
      <c r="AU1" s="4" t="s">
        <v>90</v>
      </c>
      <c r="AV1" s="4" t="s">
        <v>90</v>
      </c>
      <c r="AW1" s="4" t="s">
        <v>90</v>
      </c>
      <c r="AX1" s="4" t="s">
        <v>90</v>
      </c>
      <c r="AY1" s="4" t="s">
        <v>90</v>
      </c>
      <c r="AZ1" s="4" t="s">
        <v>90</v>
      </c>
      <c r="BA1" s="4" t="s">
        <v>90</v>
      </c>
      <c r="BB1" s="4" t="s">
        <v>90</v>
      </c>
      <c r="BC1" s="4" t="s">
        <v>90</v>
      </c>
      <c r="BD1" s="4" t="s">
        <v>90</v>
      </c>
      <c r="BE1" s="4" t="s">
        <v>90</v>
      </c>
      <c r="BF1" s="4" t="s">
        <v>90</v>
      </c>
      <c r="BG1" s="4" t="s">
        <v>90</v>
      </c>
      <c r="BH1" s="4" t="s">
        <v>90</v>
      </c>
      <c r="BI1" s="4" t="s">
        <v>90</v>
      </c>
      <c r="BJ1" s="4" t="s">
        <v>91</v>
      </c>
      <c r="BK1" s="4" t="s">
        <v>91</v>
      </c>
      <c r="BL1" s="4" t="s">
        <v>91</v>
      </c>
      <c r="BM1" s="4" t="s">
        <v>91</v>
      </c>
      <c r="BN1" s="4" t="s">
        <v>91</v>
      </c>
      <c r="BO1" s="4" t="s">
        <v>91</v>
      </c>
      <c r="BP1" s="4" t="s">
        <v>91</v>
      </c>
      <c r="BQ1" s="4" t="s">
        <v>91</v>
      </c>
      <c r="BR1" s="4" t="s">
        <v>91</v>
      </c>
      <c r="BS1" s="4" t="s">
        <v>91</v>
      </c>
      <c r="BT1" s="4" t="s">
        <v>91</v>
      </c>
      <c r="BU1" s="4" t="s">
        <v>91</v>
      </c>
      <c r="BV1" s="4" t="s">
        <v>91</v>
      </c>
      <c r="BW1" s="4" t="s">
        <v>91</v>
      </c>
      <c r="BX1" s="4" t="s">
        <v>91</v>
      </c>
      <c r="BY1" s="4" t="s">
        <v>91</v>
      </c>
      <c r="BZ1" s="4" t="s">
        <v>91</v>
      </c>
      <c r="CA1" s="4" t="s">
        <v>91</v>
      </c>
      <c r="CB1" s="4" t="s">
        <v>91</v>
      </c>
      <c r="CC1" s="4" t="s">
        <v>91</v>
      </c>
      <c r="CD1" s="4" t="s">
        <v>91</v>
      </c>
      <c r="CE1" s="4" t="s">
        <v>91</v>
      </c>
      <c r="CF1" s="4" t="s">
        <v>91</v>
      </c>
      <c r="CG1" s="4" t="s">
        <v>91</v>
      </c>
      <c r="CH1" s="4" t="s">
        <v>91</v>
      </c>
      <c r="CI1" s="4" t="s">
        <v>91</v>
      </c>
      <c r="CJ1" s="4" t="s">
        <v>91</v>
      </c>
      <c r="CK1" s="4" t="s">
        <v>91</v>
      </c>
      <c r="CL1" s="4" t="s">
        <v>91</v>
      </c>
      <c r="CM1" s="4" t="s">
        <v>91</v>
      </c>
      <c r="CN1" s="4" t="s">
        <v>91</v>
      </c>
      <c r="CO1" s="4" t="s">
        <v>94</v>
      </c>
      <c r="CP1" s="4" t="s">
        <v>94</v>
      </c>
      <c r="CQ1" s="4" t="s">
        <v>94</v>
      </c>
      <c r="CR1" s="4" t="s">
        <v>94</v>
      </c>
      <c r="CS1" s="4" t="s">
        <v>94</v>
      </c>
      <c r="CT1" s="4" t="s">
        <v>94</v>
      </c>
      <c r="CU1" s="4" t="s">
        <v>94</v>
      </c>
      <c r="CV1" s="4" t="s">
        <v>94</v>
      </c>
      <c r="CW1" s="4" t="s">
        <v>94</v>
      </c>
      <c r="CX1" s="4" t="s">
        <v>94</v>
      </c>
      <c r="CY1" s="4" t="s">
        <v>94</v>
      </c>
      <c r="CZ1" s="4" t="s">
        <v>94</v>
      </c>
      <c r="DA1" s="4" t="s">
        <v>94</v>
      </c>
      <c r="DB1" s="4" t="s">
        <v>94</v>
      </c>
      <c r="DC1" s="4" t="s">
        <v>94</v>
      </c>
      <c r="DD1" s="4" t="s">
        <v>94</v>
      </c>
      <c r="DE1" s="4" t="s">
        <v>94</v>
      </c>
      <c r="DF1" s="4" t="s">
        <v>94</v>
      </c>
      <c r="DG1" s="4" t="s">
        <v>94</v>
      </c>
      <c r="DH1" s="4" t="s">
        <v>94</v>
      </c>
      <c r="DI1" s="4" t="s">
        <v>94</v>
      </c>
      <c r="DJ1" s="4" t="s">
        <v>94</v>
      </c>
      <c r="DK1" s="4" t="s">
        <v>94</v>
      </c>
      <c r="DL1" s="4" t="s">
        <v>94</v>
      </c>
      <c r="DM1" s="4" t="s">
        <v>94</v>
      </c>
      <c r="DN1" s="4" t="s">
        <v>94</v>
      </c>
      <c r="DO1" s="4" t="s">
        <v>94</v>
      </c>
      <c r="DP1" s="4" t="s">
        <v>94</v>
      </c>
      <c r="DQ1" s="4" t="s">
        <v>94</v>
      </c>
      <c r="DR1" s="4" t="s">
        <v>94</v>
      </c>
      <c r="DS1" s="4" t="s">
        <v>96</v>
      </c>
      <c r="DT1" s="4" t="s">
        <v>96</v>
      </c>
      <c r="DU1" s="4" t="s">
        <v>96</v>
      </c>
      <c r="DV1" s="4" t="s">
        <v>96</v>
      </c>
      <c r="DW1" s="4" t="s">
        <v>96</v>
      </c>
      <c r="DX1" s="4" t="s">
        <v>96</v>
      </c>
      <c r="DY1" s="4" t="s">
        <v>96</v>
      </c>
      <c r="DZ1" s="4" t="s">
        <v>96</v>
      </c>
      <c r="EA1" s="4" t="s">
        <v>96</v>
      </c>
      <c r="EB1" s="4" t="s">
        <v>96</v>
      </c>
      <c r="EC1" s="4" t="s">
        <v>96</v>
      </c>
      <c r="ED1" s="4" t="s">
        <v>96</v>
      </c>
      <c r="EE1" s="4" t="s">
        <v>96</v>
      </c>
      <c r="EF1" s="4" t="s">
        <v>96</v>
      </c>
      <c r="EG1" s="4" t="s">
        <v>96</v>
      </c>
      <c r="EH1" s="4" t="s">
        <v>96</v>
      </c>
      <c r="EI1" s="4" t="s">
        <v>96</v>
      </c>
      <c r="EJ1" s="4" t="s">
        <v>96</v>
      </c>
      <c r="EK1" s="4" t="s">
        <v>96</v>
      </c>
      <c r="EL1" s="4" t="s">
        <v>96</v>
      </c>
      <c r="EM1" s="4" t="s">
        <v>96</v>
      </c>
      <c r="EN1" s="4" t="s">
        <v>96</v>
      </c>
      <c r="EO1" s="4" t="s">
        <v>96</v>
      </c>
      <c r="EP1" s="4" t="s">
        <v>96</v>
      </c>
      <c r="EQ1" s="4" t="s">
        <v>96</v>
      </c>
      <c r="ER1" s="4" t="s">
        <v>96</v>
      </c>
      <c r="ES1" s="4" t="s">
        <v>96</v>
      </c>
      <c r="ET1" s="4" t="s">
        <v>96</v>
      </c>
      <c r="EU1" s="4" t="s">
        <v>96</v>
      </c>
      <c r="EV1" s="4" t="s">
        <v>96</v>
      </c>
      <c r="EW1" s="4" t="s">
        <v>96</v>
      </c>
      <c r="EX1" s="4" t="s">
        <v>97</v>
      </c>
      <c r="EY1" s="4" t="s">
        <v>97</v>
      </c>
      <c r="EZ1" s="4" t="s">
        <v>97</v>
      </c>
      <c r="FA1" s="4" t="s">
        <v>97</v>
      </c>
      <c r="FB1" s="4" t="s">
        <v>97</v>
      </c>
      <c r="FC1" s="4" t="s">
        <v>97</v>
      </c>
      <c r="FD1" s="4" t="s">
        <v>97</v>
      </c>
      <c r="FE1" s="4" t="s">
        <v>97</v>
      </c>
      <c r="FF1" s="4" t="s">
        <v>97</v>
      </c>
      <c r="FG1" s="4" t="s">
        <v>97</v>
      </c>
      <c r="FH1" s="4" t="s">
        <v>97</v>
      </c>
      <c r="FI1" s="4" t="s">
        <v>97</v>
      </c>
      <c r="FJ1" s="4" t="s">
        <v>97</v>
      </c>
      <c r="FK1" s="4" t="s">
        <v>97</v>
      </c>
      <c r="FL1" s="4" t="s">
        <v>97</v>
      </c>
      <c r="FM1" s="4" t="s">
        <v>97</v>
      </c>
      <c r="FN1" s="4" t="s">
        <v>97</v>
      </c>
      <c r="FO1" s="4" t="s">
        <v>97</v>
      </c>
      <c r="FP1" s="4" t="s">
        <v>97</v>
      </c>
      <c r="FQ1" s="4" t="s">
        <v>97</v>
      </c>
      <c r="FR1" s="4" t="s">
        <v>97</v>
      </c>
      <c r="FS1" s="4" t="s">
        <v>97</v>
      </c>
      <c r="FT1" s="4" t="s">
        <v>97</v>
      </c>
      <c r="FU1" s="4" t="s">
        <v>97</v>
      </c>
      <c r="FV1" s="4" t="s">
        <v>97</v>
      </c>
      <c r="FW1" s="4" t="s">
        <v>97</v>
      </c>
      <c r="FX1" s="4" t="s">
        <v>97</v>
      </c>
      <c r="FY1" s="4" t="s">
        <v>97</v>
      </c>
      <c r="FZ1" s="4" t="s">
        <v>97</v>
      </c>
      <c r="GA1" s="4" t="s">
        <v>97</v>
      </c>
      <c r="GB1" s="4" t="s">
        <v>98</v>
      </c>
      <c r="GC1" s="4" t="s">
        <v>98</v>
      </c>
      <c r="GD1" s="4" t="s">
        <v>98</v>
      </c>
      <c r="GE1" s="4" t="s">
        <v>98</v>
      </c>
      <c r="GF1" s="4" t="s">
        <v>98</v>
      </c>
      <c r="GG1" s="4" t="s">
        <v>98</v>
      </c>
      <c r="GH1" s="4" t="s">
        <v>98</v>
      </c>
      <c r="GI1" s="4" t="s">
        <v>98</v>
      </c>
      <c r="GJ1" s="4" t="s">
        <v>98</v>
      </c>
      <c r="GK1" s="4" t="s">
        <v>98</v>
      </c>
      <c r="GL1" s="4" t="s">
        <v>98</v>
      </c>
      <c r="GM1" s="4" t="s">
        <v>98</v>
      </c>
      <c r="GN1" s="4" t="s">
        <v>98</v>
      </c>
      <c r="GO1" s="4" t="s">
        <v>98</v>
      </c>
      <c r="GP1" s="4" t="s">
        <v>98</v>
      </c>
      <c r="GQ1" s="4" t="s">
        <v>98</v>
      </c>
      <c r="GR1" s="4" t="s">
        <v>98</v>
      </c>
      <c r="GS1" s="4" t="s">
        <v>98</v>
      </c>
      <c r="GT1" s="4" t="s">
        <v>98</v>
      </c>
      <c r="GU1" s="4" t="s">
        <v>98</v>
      </c>
      <c r="GV1" s="4" t="s">
        <v>98</v>
      </c>
      <c r="GW1" s="4" t="s">
        <v>98</v>
      </c>
      <c r="GX1" s="4" t="s">
        <v>98</v>
      </c>
      <c r="GY1" s="4" t="s">
        <v>98</v>
      </c>
      <c r="GZ1" s="4" t="s">
        <v>98</v>
      </c>
      <c r="HA1" s="4" t="s">
        <v>98</v>
      </c>
      <c r="HB1" s="4" t="s">
        <v>98</v>
      </c>
      <c r="HC1" s="4" t="s">
        <v>98</v>
      </c>
      <c r="HD1" s="4" t="s">
        <v>98</v>
      </c>
      <c r="HE1" s="4" t="s">
        <v>98</v>
      </c>
      <c r="HF1" s="4" t="s">
        <v>98</v>
      </c>
      <c r="HG1" s="4" t="s">
        <v>99</v>
      </c>
      <c r="HH1" s="4" t="s">
        <v>99</v>
      </c>
      <c r="HI1" s="4" t="s">
        <v>99</v>
      </c>
      <c r="HJ1" s="4" t="s">
        <v>99</v>
      </c>
      <c r="HK1" s="4" t="s">
        <v>99</v>
      </c>
      <c r="HL1" s="4" t="s">
        <v>99</v>
      </c>
      <c r="HM1" s="4" t="s">
        <v>99</v>
      </c>
      <c r="HN1" s="4" t="s">
        <v>99</v>
      </c>
      <c r="HO1" s="4" t="s">
        <v>99</v>
      </c>
      <c r="HP1" s="4" t="s">
        <v>99</v>
      </c>
      <c r="HQ1" s="4" t="s">
        <v>99</v>
      </c>
      <c r="HR1" s="4" t="s">
        <v>99</v>
      </c>
      <c r="HS1" s="4" t="s">
        <v>99</v>
      </c>
      <c r="HT1" s="4" t="s">
        <v>99</v>
      </c>
      <c r="HU1" s="4" t="s">
        <v>99</v>
      </c>
      <c r="HV1" s="4" t="s">
        <v>99</v>
      </c>
      <c r="HW1" s="4" t="s">
        <v>99</v>
      </c>
      <c r="HX1" s="4" t="s">
        <v>99</v>
      </c>
      <c r="HY1" s="4" t="s">
        <v>99</v>
      </c>
      <c r="HZ1" s="4" t="s">
        <v>99</v>
      </c>
      <c r="IA1" s="4" t="s">
        <v>99</v>
      </c>
      <c r="IB1" s="4" t="s">
        <v>99</v>
      </c>
      <c r="IC1" s="4" t="s">
        <v>99</v>
      </c>
      <c r="ID1" s="4" t="s">
        <v>99</v>
      </c>
      <c r="IE1" s="4" t="s">
        <v>99</v>
      </c>
      <c r="IF1" s="4" t="s">
        <v>99</v>
      </c>
      <c r="IG1" s="4" t="s">
        <v>99</v>
      </c>
      <c r="IH1" s="4" t="s">
        <v>99</v>
      </c>
      <c r="II1" s="4" t="s">
        <v>99</v>
      </c>
      <c r="IJ1" s="4" t="s">
        <v>99</v>
      </c>
      <c r="IK1" s="4" t="s">
        <v>99</v>
      </c>
      <c r="IL1" s="4" t="s">
        <v>100</v>
      </c>
      <c r="IM1" s="4" t="s">
        <v>100</v>
      </c>
      <c r="IN1" s="4" t="s">
        <v>100</v>
      </c>
      <c r="IO1" s="4" t="s">
        <v>100</v>
      </c>
      <c r="IP1" s="4" t="s">
        <v>100</v>
      </c>
      <c r="IQ1" s="4" t="s">
        <v>100</v>
      </c>
      <c r="IR1" s="4" t="s">
        <v>100</v>
      </c>
      <c r="IS1" s="4" t="s">
        <v>100</v>
      </c>
      <c r="IT1" s="4" t="s">
        <v>100</v>
      </c>
      <c r="IU1" s="4" t="s">
        <v>100</v>
      </c>
      <c r="IV1" s="4" t="s">
        <v>100</v>
      </c>
      <c r="IW1" s="4" t="s">
        <v>100</v>
      </c>
      <c r="IX1" s="4" t="s">
        <v>100</v>
      </c>
      <c r="IY1" s="4" t="s">
        <v>100</v>
      </c>
      <c r="IZ1" s="4" t="s">
        <v>100</v>
      </c>
      <c r="JA1" s="4" t="s">
        <v>100</v>
      </c>
      <c r="JB1" s="4" t="s">
        <v>100</v>
      </c>
      <c r="JC1" s="4" t="s">
        <v>100</v>
      </c>
      <c r="JD1" s="4" t="s">
        <v>100</v>
      </c>
      <c r="JE1" s="4" t="s">
        <v>100</v>
      </c>
      <c r="JF1" s="4" t="s">
        <v>100</v>
      </c>
      <c r="JG1" s="4" t="s">
        <v>100</v>
      </c>
      <c r="JH1" s="4" t="s">
        <v>100</v>
      </c>
      <c r="JI1" s="4" t="s">
        <v>100</v>
      </c>
      <c r="JJ1" s="4" t="s">
        <v>100</v>
      </c>
      <c r="JK1" s="4" t="s">
        <v>100</v>
      </c>
      <c r="JL1" s="4" t="s">
        <v>100</v>
      </c>
      <c r="JM1" s="4" t="s">
        <v>100</v>
      </c>
      <c r="JN1" s="4" t="s">
        <v>100</v>
      </c>
      <c r="JO1" s="4" t="s">
        <v>100</v>
      </c>
      <c r="JP1" s="4" t="s">
        <v>101</v>
      </c>
      <c r="JQ1" s="4" t="s">
        <v>101</v>
      </c>
      <c r="JR1" s="4" t="s">
        <v>101</v>
      </c>
      <c r="JS1" s="4" t="s">
        <v>101</v>
      </c>
      <c r="JT1" s="4" t="s">
        <v>101</v>
      </c>
      <c r="JU1" s="4" t="s">
        <v>101</v>
      </c>
      <c r="JV1" s="4" t="s">
        <v>101</v>
      </c>
      <c r="JW1" s="4" t="s">
        <v>101</v>
      </c>
      <c r="JX1" s="4" t="s">
        <v>101</v>
      </c>
      <c r="JY1" s="4" t="s">
        <v>101</v>
      </c>
      <c r="JZ1" s="4" t="s">
        <v>101</v>
      </c>
      <c r="KA1" s="4" t="s">
        <v>101</v>
      </c>
      <c r="KB1" s="4" t="s">
        <v>101</v>
      </c>
      <c r="KC1" s="4" t="s">
        <v>101</v>
      </c>
      <c r="KD1" s="4" t="s">
        <v>101</v>
      </c>
      <c r="KE1" s="4" t="s">
        <v>101</v>
      </c>
      <c r="KF1" s="4" t="s">
        <v>101</v>
      </c>
      <c r="KG1" s="4" t="s">
        <v>101</v>
      </c>
      <c r="KH1" s="4" t="s">
        <v>101</v>
      </c>
      <c r="KI1" s="4" t="s">
        <v>101</v>
      </c>
      <c r="KJ1" s="4" t="s">
        <v>101</v>
      </c>
      <c r="KK1" s="4" t="s">
        <v>101</v>
      </c>
      <c r="KL1" s="4" t="s">
        <v>101</v>
      </c>
      <c r="KM1" s="4" t="s">
        <v>101</v>
      </c>
      <c r="KN1" s="4" t="s">
        <v>101</v>
      </c>
      <c r="KO1" s="4" t="s">
        <v>101</v>
      </c>
      <c r="KP1" s="4" t="s">
        <v>101</v>
      </c>
      <c r="KQ1" s="4" t="s">
        <v>101</v>
      </c>
      <c r="KR1" s="4" t="s">
        <v>101</v>
      </c>
      <c r="KS1" s="4" t="s">
        <v>101</v>
      </c>
      <c r="KT1" s="4" t="s">
        <v>101</v>
      </c>
      <c r="KU1" s="4" t="s">
        <v>102</v>
      </c>
      <c r="KV1" s="4" t="s">
        <v>102</v>
      </c>
      <c r="KW1" s="4" t="s">
        <v>102</v>
      </c>
      <c r="KX1" s="4" t="s">
        <v>102</v>
      </c>
      <c r="KY1" s="4" t="s">
        <v>102</v>
      </c>
      <c r="KZ1" s="4" t="s">
        <v>102</v>
      </c>
      <c r="LA1" s="4" t="s">
        <v>102</v>
      </c>
      <c r="LB1" s="4" t="s">
        <v>102</v>
      </c>
      <c r="LC1" s="4" t="s">
        <v>102</v>
      </c>
      <c r="LD1" s="4" t="s">
        <v>102</v>
      </c>
      <c r="LE1" s="4" t="s">
        <v>102</v>
      </c>
      <c r="LF1" s="4" t="s">
        <v>102</v>
      </c>
      <c r="LG1" s="4" t="s">
        <v>102</v>
      </c>
      <c r="LH1" s="4" t="s">
        <v>102</v>
      </c>
      <c r="LI1" s="4" t="s">
        <v>102</v>
      </c>
      <c r="LJ1" s="4" t="s">
        <v>102</v>
      </c>
      <c r="LK1" s="4" t="s">
        <v>102</v>
      </c>
      <c r="LL1" s="4" t="s">
        <v>102</v>
      </c>
      <c r="LM1" s="4" t="s">
        <v>102</v>
      </c>
      <c r="LN1" s="4" t="s">
        <v>102</v>
      </c>
      <c r="LO1" s="4" t="s">
        <v>102</v>
      </c>
      <c r="LP1" s="4" t="s">
        <v>102</v>
      </c>
      <c r="LQ1" s="4" t="s">
        <v>102</v>
      </c>
      <c r="LR1" s="4" t="s">
        <v>102</v>
      </c>
      <c r="LS1" s="4" t="s">
        <v>102</v>
      </c>
      <c r="LT1" s="4" t="s">
        <v>102</v>
      </c>
      <c r="LU1" s="4" t="s">
        <v>102</v>
      </c>
      <c r="LV1" s="4" t="s">
        <v>102</v>
      </c>
      <c r="LW1" s="4" t="s">
        <v>102</v>
      </c>
      <c r="LX1" s="4" t="s">
        <v>102</v>
      </c>
      <c r="LY1" s="4" t="s">
        <v>103</v>
      </c>
      <c r="LZ1" s="4" t="s">
        <v>103</v>
      </c>
      <c r="MA1" s="4" t="s">
        <v>103</v>
      </c>
      <c r="MB1" s="4" t="s">
        <v>103</v>
      </c>
      <c r="MC1" s="4" t="s">
        <v>103</v>
      </c>
      <c r="MD1" s="4" t="s">
        <v>103</v>
      </c>
      <c r="ME1" s="4" t="s">
        <v>103</v>
      </c>
      <c r="MF1" s="4" t="s">
        <v>103</v>
      </c>
      <c r="MG1" s="4" t="s">
        <v>103</v>
      </c>
      <c r="MH1" s="4" t="s">
        <v>103</v>
      </c>
      <c r="MI1" s="4" t="s">
        <v>103</v>
      </c>
      <c r="MJ1" s="4" t="s">
        <v>103</v>
      </c>
      <c r="MK1" s="4" t="s">
        <v>103</v>
      </c>
      <c r="ML1" s="4" t="s">
        <v>103</v>
      </c>
      <c r="MM1" s="4" t="s">
        <v>103</v>
      </c>
      <c r="MN1" s="4" t="s">
        <v>103</v>
      </c>
      <c r="MO1" s="4" t="s">
        <v>103</v>
      </c>
      <c r="MP1" s="4" t="s">
        <v>103</v>
      </c>
      <c r="MQ1" s="4" t="s">
        <v>103</v>
      </c>
      <c r="MR1" s="4" t="s">
        <v>103</v>
      </c>
      <c r="MS1" s="4" t="s">
        <v>103</v>
      </c>
      <c r="MT1" s="4" t="s">
        <v>103</v>
      </c>
      <c r="MU1" s="4" t="s">
        <v>103</v>
      </c>
      <c r="MV1" s="4" t="s">
        <v>103</v>
      </c>
      <c r="MW1" s="4" t="s">
        <v>103</v>
      </c>
      <c r="MX1" s="4" t="s">
        <v>103</v>
      </c>
      <c r="MY1" s="4" t="s">
        <v>103</v>
      </c>
      <c r="MZ1" s="4" t="s">
        <v>103</v>
      </c>
      <c r="NA1" s="4" t="s">
        <v>103</v>
      </c>
      <c r="NB1" s="4" t="s">
        <v>103</v>
      </c>
      <c r="NC1" s="4" t="s">
        <v>103</v>
      </c>
    </row>
    <row r="2" spans="1:377" s="16" customFormat="1" ht="13.5" x14ac:dyDescent="0.3">
      <c r="B2" s="16" t="s">
        <v>92</v>
      </c>
      <c r="C2" s="16" t="s">
        <v>86</v>
      </c>
      <c r="D2" s="16" t="s">
        <v>95</v>
      </c>
      <c r="E2" s="16" t="s">
        <v>87</v>
      </c>
      <c r="F2" s="16" t="s">
        <v>88</v>
      </c>
      <c r="G2" s="16" t="s">
        <v>93</v>
      </c>
      <c r="H2" s="16" t="s">
        <v>89</v>
      </c>
      <c r="I2" s="16" t="s">
        <v>92</v>
      </c>
      <c r="J2" s="16" t="s">
        <v>86</v>
      </c>
      <c r="K2" s="16" t="s">
        <v>95</v>
      </c>
      <c r="L2" s="16" t="s">
        <v>87</v>
      </c>
      <c r="M2" s="16" t="s">
        <v>88</v>
      </c>
      <c r="N2" s="16" t="s">
        <v>93</v>
      </c>
      <c r="O2" s="16" t="s">
        <v>89</v>
      </c>
      <c r="P2" s="16" t="s">
        <v>92</v>
      </c>
      <c r="Q2" s="16" t="s">
        <v>86</v>
      </c>
      <c r="R2" s="16" t="s">
        <v>95</v>
      </c>
      <c r="S2" s="16" t="s">
        <v>87</v>
      </c>
      <c r="T2" s="16" t="s">
        <v>88</v>
      </c>
      <c r="U2" s="16" t="s">
        <v>93</v>
      </c>
      <c r="V2" s="16" t="s">
        <v>89</v>
      </c>
      <c r="W2" s="16" t="s">
        <v>92</v>
      </c>
      <c r="X2" s="16" t="s">
        <v>86</v>
      </c>
      <c r="Y2" s="16" t="s">
        <v>95</v>
      </c>
      <c r="Z2" s="16" t="s">
        <v>87</v>
      </c>
      <c r="AA2" s="16" t="s">
        <v>88</v>
      </c>
      <c r="AB2" s="16" t="s">
        <v>93</v>
      </c>
      <c r="AC2" s="16" t="s">
        <v>89</v>
      </c>
      <c r="AD2" s="16" t="s">
        <v>92</v>
      </c>
      <c r="AE2" s="16" t="s">
        <v>86</v>
      </c>
      <c r="AF2" s="16" t="s">
        <v>95</v>
      </c>
      <c r="AG2" s="16" t="s">
        <v>87</v>
      </c>
      <c r="AH2" s="16" t="s">
        <v>88</v>
      </c>
      <c r="AI2" s="16" t="s">
        <v>93</v>
      </c>
      <c r="AJ2" s="16" t="s">
        <v>89</v>
      </c>
      <c r="AK2" s="16" t="s">
        <v>92</v>
      </c>
      <c r="AL2" s="16" t="s">
        <v>86</v>
      </c>
      <c r="AM2" s="16" t="s">
        <v>95</v>
      </c>
      <c r="AN2" s="16" t="s">
        <v>87</v>
      </c>
      <c r="AO2" s="16" t="s">
        <v>88</v>
      </c>
      <c r="AP2" s="16" t="s">
        <v>93</v>
      </c>
      <c r="AQ2" s="16" t="s">
        <v>89</v>
      </c>
      <c r="AR2" s="16" t="s">
        <v>92</v>
      </c>
      <c r="AS2" s="16" t="s">
        <v>86</v>
      </c>
      <c r="AT2" s="16" t="s">
        <v>95</v>
      </c>
      <c r="AU2" s="16" t="s">
        <v>87</v>
      </c>
      <c r="AV2" s="16" t="s">
        <v>88</v>
      </c>
      <c r="AW2" s="16" t="s">
        <v>93</v>
      </c>
      <c r="AX2" s="16" t="s">
        <v>89</v>
      </c>
      <c r="AY2" s="16" t="s">
        <v>92</v>
      </c>
      <c r="AZ2" s="16" t="s">
        <v>86</v>
      </c>
      <c r="BA2" s="16" t="s">
        <v>95</v>
      </c>
      <c r="BB2" s="16" t="s">
        <v>87</v>
      </c>
      <c r="BC2" s="16" t="s">
        <v>88</v>
      </c>
      <c r="BD2" s="16" t="s">
        <v>93</v>
      </c>
      <c r="BE2" s="16" t="s">
        <v>89</v>
      </c>
      <c r="BF2" s="16" t="s">
        <v>92</v>
      </c>
      <c r="BG2" s="16" t="s">
        <v>86</v>
      </c>
      <c r="BH2" s="16" t="s">
        <v>95</v>
      </c>
      <c r="BI2" s="16" t="s">
        <v>87</v>
      </c>
      <c r="BJ2" s="16" t="s">
        <v>88</v>
      </c>
      <c r="BK2" s="16" t="s">
        <v>93</v>
      </c>
      <c r="BL2" s="16" t="s">
        <v>89</v>
      </c>
      <c r="BM2" s="16" t="s">
        <v>92</v>
      </c>
      <c r="BN2" s="16" t="s">
        <v>86</v>
      </c>
      <c r="BO2" s="16" t="s">
        <v>95</v>
      </c>
      <c r="BP2" s="16" t="s">
        <v>87</v>
      </c>
      <c r="BQ2" s="16" t="s">
        <v>88</v>
      </c>
      <c r="BR2" s="16" t="s">
        <v>93</v>
      </c>
      <c r="BS2" s="16" t="s">
        <v>89</v>
      </c>
      <c r="BT2" s="16" t="s">
        <v>92</v>
      </c>
      <c r="BU2" s="16" t="s">
        <v>86</v>
      </c>
      <c r="BV2" s="16" t="s">
        <v>95</v>
      </c>
      <c r="BW2" s="16" t="s">
        <v>87</v>
      </c>
      <c r="BX2" s="16" t="s">
        <v>88</v>
      </c>
      <c r="BY2" s="16" t="s">
        <v>93</v>
      </c>
      <c r="BZ2" s="16" t="s">
        <v>89</v>
      </c>
      <c r="CA2" s="16" t="s">
        <v>92</v>
      </c>
      <c r="CB2" s="16" t="s">
        <v>86</v>
      </c>
      <c r="CC2" s="16" t="s">
        <v>95</v>
      </c>
      <c r="CD2" s="16" t="s">
        <v>87</v>
      </c>
      <c r="CE2" s="16" t="s">
        <v>88</v>
      </c>
      <c r="CF2" s="16" t="s">
        <v>93</v>
      </c>
      <c r="CG2" s="16" t="s">
        <v>89</v>
      </c>
      <c r="CH2" s="16" t="s">
        <v>92</v>
      </c>
      <c r="CI2" s="16" t="s">
        <v>86</v>
      </c>
      <c r="CJ2" s="16" t="s">
        <v>95</v>
      </c>
      <c r="CK2" s="16" t="s">
        <v>87</v>
      </c>
      <c r="CL2" s="16" t="s">
        <v>88</v>
      </c>
      <c r="CM2" s="16" t="s">
        <v>93</v>
      </c>
      <c r="CN2" s="16" t="s">
        <v>89</v>
      </c>
      <c r="CO2" s="16" t="s">
        <v>92</v>
      </c>
      <c r="CP2" s="16" t="s">
        <v>86</v>
      </c>
      <c r="CQ2" s="16" t="s">
        <v>95</v>
      </c>
      <c r="CR2" s="16" t="s">
        <v>87</v>
      </c>
      <c r="CS2" s="16" t="s">
        <v>88</v>
      </c>
      <c r="CT2" s="16" t="s">
        <v>93</v>
      </c>
      <c r="CU2" s="16" t="s">
        <v>89</v>
      </c>
      <c r="CV2" s="16" t="s">
        <v>92</v>
      </c>
      <c r="CW2" s="16" t="s">
        <v>86</v>
      </c>
      <c r="CX2" s="16" t="s">
        <v>95</v>
      </c>
      <c r="CY2" s="16" t="s">
        <v>87</v>
      </c>
      <c r="CZ2" s="16" t="s">
        <v>88</v>
      </c>
      <c r="DA2" s="16" t="s">
        <v>93</v>
      </c>
      <c r="DB2" s="16" t="s">
        <v>89</v>
      </c>
      <c r="DC2" s="16" t="s">
        <v>92</v>
      </c>
      <c r="DD2" s="16" t="s">
        <v>86</v>
      </c>
      <c r="DE2" s="16" t="s">
        <v>95</v>
      </c>
      <c r="DF2" s="16" t="s">
        <v>87</v>
      </c>
      <c r="DG2" s="16" t="s">
        <v>88</v>
      </c>
      <c r="DH2" s="16" t="s">
        <v>93</v>
      </c>
      <c r="DI2" s="16" t="s">
        <v>89</v>
      </c>
      <c r="DJ2" s="16" t="s">
        <v>92</v>
      </c>
      <c r="DK2" s="16" t="s">
        <v>86</v>
      </c>
      <c r="DL2" s="16" t="s">
        <v>95</v>
      </c>
      <c r="DM2" s="16" t="s">
        <v>87</v>
      </c>
      <c r="DN2" s="16" t="s">
        <v>88</v>
      </c>
      <c r="DO2" s="16" t="s">
        <v>93</v>
      </c>
      <c r="DP2" s="16" t="s">
        <v>89</v>
      </c>
      <c r="DQ2" s="16" t="s">
        <v>92</v>
      </c>
      <c r="DR2" s="16" t="s">
        <v>86</v>
      </c>
      <c r="DS2" s="16" t="s">
        <v>95</v>
      </c>
      <c r="DT2" s="16" t="s">
        <v>87</v>
      </c>
      <c r="DU2" s="16" t="s">
        <v>88</v>
      </c>
      <c r="DV2" s="16" t="s">
        <v>93</v>
      </c>
      <c r="DW2" s="16" t="s">
        <v>89</v>
      </c>
      <c r="DX2" s="16" t="s">
        <v>92</v>
      </c>
      <c r="DY2" s="16" t="s">
        <v>86</v>
      </c>
      <c r="DZ2" s="16" t="s">
        <v>95</v>
      </c>
      <c r="EA2" s="16" t="s">
        <v>87</v>
      </c>
      <c r="EB2" s="16" t="s">
        <v>88</v>
      </c>
      <c r="EC2" s="16" t="s">
        <v>93</v>
      </c>
      <c r="ED2" s="16" t="s">
        <v>89</v>
      </c>
      <c r="EE2" s="16" t="s">
        <v>92</v>
      </c>
      <c r="EF2" s="16" t="s">
        <v>86</v>
      </c>
      <c r="EG2" s="16" t="s">
        <v>95</v>
      </c>
      <c r="EH2" s="16" t="s">
        <v>87</v>
      </c>
      <c r="EI2" s="16" t="s">
        <v>88</v>
      </c>
      <c r="EJ2" s="16" t="s">
        <v>93</v>
      </c>
      <c r="EK2" s="16" t="s">
        <v>89</v>
      </c>
      <c r="EL2" s="16" t="s">
        <v>92</v>
      </c>
      <c r="EM2" s="16" t="s">
        <v>86</v>
      </c>
      <c r="EN2" s="16" t="s">
        <v>95</v>
      </c>
      <c r="EO2" s="16" t="s">
        <v>87</v>
      </c>
      <c r="EP2" s="16" t="s">
        <v>88</v>
      </c>
      <c r="EQ2" s="16" t="s">
        <v>93</v>
      </c>
      <c r="ER2" s="16" t="s">
        <v>89</v>
      </c>
      <c r="ES2" s="16" t="s">
        <v>92</v>
      </c>
      <c r="ET2" s="16" t="s">
        <v>86</v>
      </c>
      <c r="EU2" s="16" t="s">
        <v>95</v>
      </c>
      <c r="EV2" s="16" t="s">
        <v>87</v>
      </c>
      <c r="EW2" s="16" t="s">
        <v>88</v>
      </c>
      <c r="EX2" s="16" t="s">
        <v>93</v>
      </c>
      <c r="EY2" s="16" t="s">
        <v>89</v>
      </c>
      <c r="EZ2" s="16" t="s">
        <v>92</v>
      </c>
      <c r="FA2" s="16" t="s">
        <v>86</v>
      </c>
      <c r="FB2" s="16" t="s">
        <v>95</v>
      </c>
      <c r="FC2" s="16" t="s">
        <v>87</v>
      </c>
      <c r="FD2" s="16" t="s">
        <v>88</v>
      </c>
      <c r="FE2" s="16" t="s">
        <v>93</v>
      </c>
      <c r="FF2" s="16" t="s">
        <v>89</v>
      </c>
      <c r="FG2" s="16" t="s">
        <v>92</v>
      </c>
      <c r="FH2" s="16" t="s">
        <v>86</v>
      </c>
      <c r="FI2" s="16" t="s">
        <v>95</v>
      </c>
      <c r="FJ2" s="16" t="s">
        <v>87</v>
      </c>
      <c r="FK2" s="16" t="s">
        <v>88</v>
      </c>
      <c r="FL2" s="16" t="s">
        <v>93</v>
      </c>
      <c r="FM2" s="16" t="s">
        <v>89</v>
      </c>
      <c r="FN2" s="16" t="s">
        <v>92</v>
      </c>
      <c r="FO2" s="16" t="s">
        <v>86</v>
      </c>
      <c r="FP2" s="16" t="s">
        <v>95</v>
      </c>
      <c r="FQ2" s="16" t="s">
        <v>87</v>
      </c>
      <c r="FR2" s="16" t="s">
        <v>88</v>
      </c>
      <c r="FS2" s="16" t="s">
        <v>93</v>
      </c>
      <c r="FT2" s="16" t="s">
        <v>89</v>
      </c>
      <c r="FU2" s="16" t="s">
        <v>92</v>
      </c>
      <c r="FV2" s="16" t="s">
        <v>86</v>
      </c>
      <c r="FW2" s="16" t="s">
        <v>95</v>
      </c>
      <c r="FX2" s="16" t="s">
        <v>87</v>
      </c>
      <c r="FY2" s="16" t="s">
        <v>88</v>
      </c>
      <c r="FZ2" s="16" t="s">
        <v>93</v>
      </c>
      <c r="GA2" s="16" t="s">
        <v>89</v>
      </c>
      <c r="GB2" s="16" t="s">
        <v>92</v>
      </c>
      <c r="GC2" s="16" t="s">
        <v>86</v>
      </c>
      <c r="GD2" s="16" t="s">
        <v>95</v>
      </c>
      <c r="GE2" s="16" t="s">
        <v>87</v>
      </c>
      <c r="GF2" s="16" t="s">
        <v>88</v>
      </c>
      <c r="GG2" s="16" t="s">
        <v>93</v>
      </c>
      <c r="GH2" s="16" t="s">
        <v>89</v>
      </c>
      <c r="GI2" s="16" t="s">
        <v>92</v>
      </c>
      <c r="GJ2" s="16" t="s">
        <v>86</v>
      </c>
      <c r="GK2" s="16" t="s">
        <v>95</v>
      </c>
      <c r="GL2" s="16" t="s">
        <v>87</v>
      </c>
      <c r="GM2" s="16" t="s">
        <v>88</v>
      </c>
      <c r="GN2" s="16" t="s">
        <v>93</v>
      </c>
      <c r="GO2" s="16" t="s">
        <v>89</v>
      </c>
      <c r="GP2" s="16" t="s">
        <v>92</v>
      </c>
      <c r="GQ2" s="16" t="s">
        <v>86</v>
      </c>
      <c r="GR2" s="16" t="s">
        <v>95</v>
      </c>
      <c r="GS2" s="16" t="s">
        <v>87</v>
      </c>
      <c r="GT2" s="16" t="s">
        <v>88</v>
      </c>
      <c r="GU2" s="16" t="s">
        <v>93</v>
      </c>
      <c r="GV2" s="16" t="s">
        <v>89</v>
      </c>
      <c r="GW2" s="16" t="s">
        <v>92</v>
      </c>
      <c r="GX2" s="16" t="s">
        <v>86</v>
      </c>
      <c r="GY2" s="16" t="s">
        <v>95</v>
      </c>
      <c r="GZ2" s="16" t="s">
        <v>87</v>
      </c>
      <c r="HA2" s="16" t="s">
        <v>88</v>
      </c>
      <c r="HB2" s="16" t="s">
        <v>93</v>
      </c>
      <c r="HC2" s="16" t="s">
        <v>89</v>
      </c>
      <c r="HD2" s="16" t="s">
        <v>92</v>
      </c>
      <c r="HE2" s="16" t="s">
        <v>86</v>
      </c>
      <c r="HF2" s="16" t="s">
        <v>95</v>
      </c>
      <c r="HG2" s="16" t="s">
        <v>87</v>
      </c>
      <c r="HH2" s="16" t="s">
        <v>88</v>
      </c>
      <c r="HI2" s="16" t="s">
        <v>93</v>
      </c>
      <c r="HJ2" s="16" t="s">
        <v>89</v>
      </c>
      <c r="HK2" s="16" t="s">
        <v>92</v>
      </c>
      <c r="HL2" s="16" t="s">
        <v>86</v>
      </c>
      <c r="HM2" s="16" t="s">
        <v>95</v>
      </c>
      <c r="HN2" s="16" t="s">
        <v>87</v>
      </c>
      <c r="HO2" s="16" t="s">
        <v>88</v>
      </c>
      <c r="HP2" s="16" t="s">
        <v>93</v>
      </c>
      <c r="HQ2" s="16" t="s">
        <v>89</v>
      </c>
      <c r="HR2" s="16" t="s">
        <v>92</v>
      </c>
      <c r="HS2" s="16" t="s">
        <v>86</v>
      </c>
      <c r="HT2" s="16" t="s">
        <v>95</v>
      </c>
      <c r="HU2" s="16" t="s">
        <v>87</v>
      </c>
      <c r="HV2" s="16" t="s">
        <v>88</v>
      </c>
      <c r="HW2" s="16" t="s">
        <v>93</v>
      </c>
      <c r="HX2" s="16" t="s">
        <v>89</v>
      </c>
      <c r="HY2" s="16" t="s">
        <v>92</v>
      </c>
      <c r="HZ2" s="16" t="s">
        <v>86</v>
      </c>
      <c r="IA2" s="16" t="s">
        <v>95</v>
      </c>
      <c r="IB2" s="16" t="s">
        <v>87</v>
      </c>
      <c r="IC2" s="16" t="s">
        <v>88</v>
      </c>
      <c r="ID2" s="16" t="s">
        <v>93</v>
      </c>
      <c r="IE2" s="16" t="s">
        <v>89</v>
      </c>
      <c r="IF2" s="16" t="s">
        <v>92</v>
      </c>
      <c r="IG2" s="16" t="s">
        <v>86</v>
      </c>
      <c r="IH2" s="16" t="s">
        <v>95</v>
      </c>
      <c r="II2" s="16" t="s">
        <v>87</v>
      </c>
      <c r="IJ2" s="16" t="s">
        <v>88</v>
      </c>
      <c r="IK2" s="16" t="s">
        <v>93</v>
      </c>
      <c r="IL2" s="16" t="s">
        <v>89</v>
      </c>
      <c r="IM2" s="16" t="s">
        <v>92</v>
      </c>
      <c r="IN2" s="16" t="s">
        <v>86</v>
      </c>
      <c r="IO2" s="16" t="s">
        <v>95</v>
      </c>
      <c r="IP2" s="16" t="s">
        <v>87</v>
      </c>
      <c r="IQ2" s="16" t="s">
        <v>88</v>
      </c>
      <c r="IR2" s="16" t="s">
        <v>93</v>
      </c>
      <c r="IS2" s="16" t="s">
        <v>89</v>
      </c>
      <c r="IT2" s="16" t="s">
        <v>92</v>
      </c>
      <c r="IU2" s="16" t="s">
        <v>86</v>
      </c>
      <c r="IV2" s="16" t="s">
        <v>95</v>
      </c>
      <c r="IW2" s="16" t="s">
        <v>87</v>
      </c>
      <c r="IX2" s="16" t="s">
        <v>88</v>
      </c>
      <c r="IY2" s="16" t="s">
        <v>93</v>
      </c>
      <c r="IZ2" s="16" t="s">
        <v>89</v>
      </c>
      <c r="JA2" s="16" t="s">
        <v>92</v>
      </c>
      <c r="JB2" s="16" t="s">
        <v>86</v>
      </c>
      <c r="JC2" s="16" t="s">
        <v>95</v>
      </c>
      <c r="JD2" s="16" t="s">
        <v>87</v>
      </c>
      <c r="JE2" s="16" t="s">
        <v>88</v>
      </c>
      <c r="JF2" s="16" t="s">
        <v>93</v>
      </c>
      <c r="JG2" s="16" t="s">
        <v>89</v>
      </c>
      <c r="JH2" s="16" t="s">
        <v>92</v>
      </c>
      <c r="JI2" s="16" t="s">
        <v>86</v>
      </c>
      <c r="JJ2" s="16" t="s">
        <v>95</v>
      </c>
      <c r="JK2" s="16" t="s">
        <v>87</v>
      </c>
      <c r="JL2" s="16" t="s">
        <v>88</v>
      </c>
      <c r="JM2" s="16" t="s">
        <v>93</v>
      </c>
      <c r="JN2" s="16" t="s">
        <v>89</v>
      </c>
      <c r="JO2" s="16" t="s">
        <v>92</v>
      </c>
      <c r="JP2" s="16" t="s">
        <v>86</v>
      </c>
      <c r="JQ2" s="16" t="s">
        <v>95</v>
      </c>
      <c r="JR2" s="16" t="s">
        <v>87</v>
      </c>
      <c r="JS2" s="16" t="s">
        <v>88</v>
      </c>
      <c r="JT2" s="16" t="s">
        <v>93</v>
      </c>
      <c r="JU2" s="16" t="s">
        <v>89</v>
      </c>
      <c r="JV2" s="16" t="s">
        <v>92</v>
      </c>
      <c r="JW2" s="16" t="s">
        <v>86</v>
      </c>
      <c r="JX2" s="16" t="s">
        <v>95</v>
      </c>
      <c r="JY2" s="16" t="s">
        <v>87</v>
      </c>
      <c r="JZ2" s="16" t="s">
        <v>88</v>
      </c>
      <c r="KA2" s="16" t="s">
        <v>93</v>
      </c>
      <c r="KB2" s="16" t="s">
        <v>89</v>
      </c>
      <c r="KC2" s="16" t="s">
        <v>92</v>
      </c>
      <c r="KD2" s="16" t="s">
        <v>86</v>
      </c>
      <c r="KE2" s="16" t="s">
        <v>95</v>
      </c>
      <c r="KF2" s="16" t="s">
        <v>87</v>
      </c>
      <c r="KG2" s="16" t="s">
        <v>88</v>
      </c>
      <c r="KH2" s="16" t="s">
        <v>93</v>
      </c>
      <c r="KI2" s="16" t="s">
        <v>89</v>
      </c>
      <c r="KJ2" s="16" t="s">
        <v>92</v>
      </c>
      <c r="KK2" s="16" t="s">
        <v>86</v>
      </c>
      <c r="KL2" s="16" t="s">
        <v>95</v>
      </c>
      <c r="KM2" s="16" t="s">
        <v>87</v>
      </c>
      <c r="KN2" s="16" t="s">
        <v>88</v>
      </c>
      <c r="KO2" s="16" t="s">
        <v>93</v>
      </c>
      <c r="KP2" s="16" t="s">
        <v>89</v>
      </c>
      <c r="KQ2" s="16" t="s">
        <v>92</v>
      </c>
      <c r="KR2" s="16" t="s">
        <v>86</v>
      </c>
      <c r="KS2" s="16" t="s">
        <v>95</v>
      </c>
      <c r="KT2" s="16" t="s">
        <v>87</v>
      </c>
      <c r="KU2" s="16" t="s">
        <v>88</v>
      </c>
      <c r="KV2" s="16" t="s">
        <v>93</v>
      </c>
      <c r="KW2" s="16" t="s">
        <v>89</v>
      </c>
      <c r="KX2" s="16" t="s">
        <v>92</v>
      </c>
      <c r="KY2" s="16" t="s">
        <v>86</v>
      </c>
      <c r="KZ2" s="16" t="s">
        <v>95</v>
      </c>
      <c r="LA2" s="16" t="s">
        <v>87</v>
      </c>
      <c r="LB2" s="16" t="s">
        <v>88</v>
      </c>
      <c r="LC2" s="16" t="s">
        <v>93</v>
      </c>
      <c r="LD2" s="16" t="s">
        <v>89</v>
      </c>
      <c r="LE2" s="16" t="s">
        <v>92</v>
      </c>
      <c r="LF2" s="16" t="s">
        <v>86</v>
      </c>
      <c r="LG2" s="16" t="s">
        <v>95</v>
      </c>
      <c r="LH2" s="16" t="s">
        <v>87</v>
      </c>
      <c r="LI2" s="16" t="s">
        <v>88</v>
      </c>
      <c r="LJ2" s="16" t="s">
        <v>93</v>
      </c>
      <c r="LK2" s="16" t="s">
        <v>89</v>
      </c>
      <c r="LL2" s="16" t="s">
        <v>92</v>
      </c>
      <c r="LM2" s="16" t="s">
        <v>86</v>
      </c>
      <c r="LN2" s="16" t="s">
        <v>95</v>
      </c>
      <c r="LO2" s="16" t="s">
        <v>87</v>
      </c>
      <c r="LP2" s="16" t="s">
        <v>88</v>
      </c>
      <c r="LQ2" s="16" t="s">
        <v>93</v>
      </c>
      <c r="LR2" s="16" t="s">
        <v>89</v>
      </c>
      <c r="LS2" s="16" t="s">
        <v>92</v>
      </c>
      <c r="LT2" s="16" t="s">
        <v>86</v>
      </c>
      <c r="LU2" s="16" t="s">
        <v>95</v>
      </c>
      <c r="LV2" s="16" t="s">
        <v>87</v>
      </c>
      <c r="LW2" s="16" t="s">
        <v>88</v>
      </c>
      <c r="LX2" s="16" t="s">
        <v>93</v>
      </c>
      <c r="LY2" s="16" t="s">
        <v>89</v>
      </c>
      <c r="LZ2" s="16" t="s">
        <v>92</v>
      </c>
      <c r="MA2" s="16" t="s">
        <v>86</v>
      </c>
      <c r="MB2" s="16" t="s">
        <v>95</v>
      </c>
      <c r="MC2" s="16" t="s">
        <v>87</v>
      </c>
      <c r="MD2" s="16" t="s">
        <v>88</v>
      </c>
      <c r="ME2" s="16" t="s">
        <v>93</v>
      </c>
      <c r="MF2" s="16" t="s">
        <v>89</v>
      </c>
      <c r="MG2" s="16" t="s">
        <v>92</v>
      </c>
      <c r="MH2" s="16" t="s">
        <v>86</v>
      </c>
      <c r="MI2" s="16" t="s">
        <v>95</v>
      </c>
      <c r="MJ2" s="16" t="s">
        <v>87</v>
      </c>
      <c r="MK2" s="16" t="s">
        <v>88</v>
      </c>
      <c r="ML2" s="16" t="s">
        <v>93</v>
      </c>
      <c r="MM2" s="16" t="s">
        <v>89</v>
      </c>
      <c r="MN2" s="16" t="s">
        <v>92</v>
      </c>
      <c r="MO2" s="16" t="s">
        <v>86</v>
      </c>
      <c r="MP2" s="16" t="s">
        <v>95</v>
      </c>
      <c r="MQ2" s="16" t="s">
        <v>87</v>
      </c>
      <c r="MR2" s="16" t="s">
        <v>88</v>
      </c>
      <c r="MS2" s="16" t="s">
        <v>93</v>
      </c>
      <c r="MT2" s="16" t="s">
        <v>89</v>
      </c>
      <c r="MU2" s="16" t="s">
        <v>92</v>
      </c>
      <c r="MV2" s="16" t="s">
        <v>86</v>
      </c>
      <c r="MW2" s="16" t="s">
        <v>95</v>
      </c>
      <c r="MX2" s="16" t="s">
        <v>87</v>
      </c>
      <c r="MY2" s="16" t="s">
        <v>88</v>
      </c>
      <c r="MZ2" s="16" t="s">
        <v>93</v>
      </c>
      <c r="NA2" s="16" t="s">
        <v>89</v>
      </c>
      <c r="NB2" s="16" t="s">
        <v>92</v>
      </c>
      <c r="NC2" s="16" t="s">
        <v>86</v>
      </c>
      <c r="ND2" s="16" t="s">
        <v>95</v>
      </c>
      <c r="NE2" s="16" t="s">
        <v>87</v>
      </c>
      <c r="NF2" s="16" t="s">
        <v>88</v>
      </c>
      <c r="NG2" s="16" t="s">
        <v>93</v>
      </c>
      <c r="NH2" s="16" t="s">
        <v>89</v>
      </c>
    </row>
    <row r="3" spans="1:377" x14ac:dyDescent="0.3">
      <c r="A3" s="4">
        <v>118032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1</v>
      </c>
      <c r="AH3" s="4">
        <v>2</v>
      </c>
      <c r="AI3" s="4">
        <v>3</v>
      </c>
      <c r="AJ3" s="4">
        <v>4</v>
      </c>
      <c r="AK3" s="4">
        <v>5</v>
      </c>
      <c r="AL3" s="4">
        <v>6</v>
      </c>
      <c r="AM3" s="4">
        <v>7</v>
      </c>
      <c r="AN3" s="4">
        <v>8</v>
      </c>
      <c r="AO3" s="4">
        <v>9</v>
      </c>
      <c r="AP3" s="4">
        <v>10</v>
      </c>
      <c r="AQ3" s="4">
        <v>11</v>
      </c>
      <c r="AR3" s="4">
        <v>12</v>
      </c>
      <c r="AS3" s="4">
        <v>13</v>
      </c>
      <c r="AT3" s="4">
        <v>14</v>
      </c>
      <c r="AU3" s="4">
        <v>15</v>
      </c>
      <c r="AV3" s="4">
        <v>16</v>
      </c>
      <c r="AW3" s="4">
        <v>17</v>
      </c>
      <c r="AX3" s="4">
        <v>18</v>
      </c>
      <c r="AY3" s="4">
        <v>19</v>
      </c>
      <c r="AZ3" s="4">
        <v>20</v>
      </c>
      <c r="BA3" s="4">
        <v>21</v>
      </c>
      <c r="BB3" s="4">
        <v>22</v>
      </c>
      <c r="BC3" s="4">
        <v>23</v>
      </c>
      <c r="BD3" s="4">
        <v>24</v>
      </c>
      <c r="BE3" s="4">
        <v>25</v>
      </c>
      <c r="BF3" s="4">
        <v>26</v>
      </c>
      <c r="BG3" s="4">
        <v>27</v>
      </c>
      <c r="BH3" s="4">
        <v>28</v>
      </c>
      <c r="BI3" s="4">
        <v>29</v>
      </c>
      <c r="BJ3" s="4">
        <v>1</v>
      </c>
      <c r="BK3" s="4">
        <v>2</v>
      </c>
      <c r="BL3" s="4">
        <v>3</v>
      </c>
      <c r="BM3" s="4">
        <v>4</v>
      </c>
      <c r="BN3" s="4">
        <v>5</v>
      </c>
      <c r="BO3" s="4">
        <v>6</v>
      </c>
      <c r="BP3" s="4">
        <v>7</v>
      </c>
      <c r="BQ3" s="4">
        <v>8</v>
      </c>
      <c r="BR3" s="4">
        <v>9</v>
      </c>
      <c r="BS3" s="4">
        <v>10</v>
      </c>
      <c r="BT3" s="4">
        <v>11</v>
      </c>
      <c r="BU3" s="4">
        <v>12</v>
      </c>
      <c r="BV3" s="4">
        <v>13</v>
      </c>
      <c r="BW3" s="4">
        <v>14</v>
      </c>
      <c r="BX3" s="4">
        <v>15</v>
      </c>
      <c r="BY3" s="4">
        <v>16</v>
      </c>
      <c r="BZ3" s="4">
        <v>17</v>
      </c>
      <c r="CA3" s="4">
        <v>18</v>
      </c>
      <c r="CB3" s="4">
        <v>19</v>
      </c>
      <c r="CC3" s="4">
        <v>20</v>
      </c>
      <c r="CD3" s="4">
        <v>21</v>
      </c>
      <c r="CE3" s="4">
        <v>22</v>
      </c>
      <c r="CF3" s="4">
        <v>23</v>
      </c>
      <c r="CG3" s="4">
        <v>24</v>
      </c>
      <c r="CH3" s="4">
        <v>25</v>
      </c>
      <c r="CI3" s="4">
        <v>26</v>
      </c>
      <c r="CJ3" s="4">
        <v>27</v>
      </c>
      <c r="CK3" s="4">
        <v>28</v>
      </c>
      <c r="CL3" s="4">
        <v>29</v>
      </c>
      <c r="CM3" s="4">
        <v>30</v>
      </c>
      <c r="CN3" s="4">
        <v>31</v>
      </c>
      <c r="CO3" s="4">
        <v>1</v>
      </c>
      <c r="CP3" s="4">
        <v>2</v>
      </c>
      <c r="CQ3" s="4">
        <v>3</v>
      </c>
      <c r="CR3" s="4">
        <v>4</v>
      </c>
      <c r="CS3" s="4">
        <v>5</v>
      </c>
      <c r="CT3" s="4">
        <v>6</v>
      </c>
      <c r="CU3" s="4">
        <v>7</v>
      </c>
      <c r="CV3" s="4">
        <v>8</v>
      </c>
      <c r="CW3" s="4">
        <v>9</v>
      </c>
      <c r="CX3" s="4">
        <v>10</v>
      </c>
      <c r="CY3" s="4">
        <v>11</v>
      </c>
      <c r="CZ3" s="4">
        <v>12</v>
      </c>
      <c r="DA3" s="4">
        <v>13</v>
      </c>
      <c r="DB3" s="4">
        <v>14</v>
      </c>
      <c r="DC3" s="4">
        <v>15</v>
      </c>
      <c r="DD3" s="4">
        <v>16</v>
      </c>
      <c r="DE3" s="4">
        <v>17</v>
      </c>
      <c r="DF3" s="4">
        <v>18</v>
      </c>
      <c r="DG3" s="4">
        <v>19</v>
      </c>
      <c r="DH3" s="4">
        <v>20</v>
      </c>
      <c r="DI3" s="4">
        <v>21</v>
      </c>
      <c r="DJ3" s="4">
        <v>22</v>
      </c>
      <c r="DK3" s="4">
        <v>23</v>
      </c>
      <c r="DL3" s="4">
        <v>24</v>
      </c>
      <c r="DM3" s="4">
        <v>25</v>
      </c>
      <c r="DN3" s="4">
        <v>26</v>
      </c>
      <c r="DO3" s="4">
        <v>27</v>
      </c>
      <c r="DP3" s="4">
        <v>28</v>
      </c>
      <c r="DQ3" s="4">
        <v>29</v>
      </c>
      <c r="DR3" s="4">
        <v>30</v>
      </c>
      <c r="DS3" s="4">
        <v>1</v>
      </c>
      <c r="DT3" s="4">
        <v>2</v>
      </c>
      <c r="DU3" s="4">
        <v>3</v>
      </c>
      <c r="DV3" s="4">
        <v>4</v>
      </c>
      <c r="DW3" s="4">
        <v>5</v>
      </c>
      <c r="DX3" s="4">
        <v>6</v>
      </c>
      <c r="DY3" s="4">
        <v>7</v>
      </c>
      <c r="DZ3" s="4">
        <v>8</v>
      </c>
      <c r="EA3" s="4">
        <v>9</v>
      </c>
      <c r="EB3" s="4">
        <v>10</v>
      </c>
      <c r="EC3" s="4">
        <v>11</v>
      </c>
      <c r="ED3" s="4">
        <v>12</v>
      </c>
      <c r="EE3" s="4">
        <v>13</v>
      </c>
      <c r="EF3" s="4">
        <v>14</v>
      </c>
      <c r="EG3" s="4">
        <v>15</v>
      </c>
      <c r="EH3" s="4">
        <v>16</v>
      </c>
      <c r="EI3" s="4">
        <v>17</v>
      </c>
      <c r="EJ3" s="4">
        <v>18</v>
      </c>
      <c r="EK3" s="4">
        <v>19</v>
      </c>
      <c r="EL3" s="4">
        <v>20</v>
      </c>
      <c r="EM3" s="4">
        <v>21</v>
      </c>
      <c r="EN3" s="4">
        <v>22</v>
      </c>
      <c r="EO3" s="4">
        <v>23</v>
      </c>
      <c r="EP3" s="4">
        <v>24</v>
      </c>
      <c r="EQ3" s="4">
        <v>25</v>
      </c>
      <c r="ER3" s="4">
        <v>26</v>
      </c>
      <c r="ES3" s="4">
        <v>27</v>
      </c>
      <c r="ET3" s="4">
        <v>28</v>
      </c>
      <c r="EU3" s="4">
        <v>29</v>
      </c>
      <c r="EV3" s="4">
        <v>30</v>
      </c>
      <c r="EW3" s="4">
        <v>31</v>
      </c>
      <c r="EX3" s="4">
        <v>1</v>
      </c>
      <c r="EY3" s="4">
        <v>2</v>
      </c>
      <c r="EZ3" s="4">
        <v>3</v>
      </c>
      <c r="FA3" s="4">
        <v>4</v>
      </c>
      <c r="FB3" s="4">
        <v>5</v>
      </c>
      <c r="FC3" s="4">
        <v>6</v>
      </c>
      <c r="FD3" s="4">
        <v>7</v>
      </c>
      <c r="FE3" s="4">
        <v>8</v>
      </c>
      <c r="FF3" s="4">
        <v>9</v>
      </c>
      <c r="FG3" s="4">
        <v>10</v>
      </c>
      <c r="FH3" s="4">
        <v>11</v>
      </c>
      <c r="FI3" s="4">
        <v>12</v>
      </c>
      <c r="FJ3" s="4">
        <v>13</v>
      </c>
      <c r="FK3" s="4">
        <v>14</v>
      </c>
      <c r="FL3" s="4">
        <v>15</v>
      </c>
      <c r="FM3" s="4">
        <v>16</v>
      </c>
      <c r="FN3" s="4">
        <v>17</v>
      </c>
      <c r="FO3" s="4">
        <v>18</v>
      </c>
      <c r="FP3" s="4">
        <v>19</v>
      </c>
      <c r="FQ3" s="4">
        <v>20</v>
      </c>
      <c r="FR3" s="4">
        <v>21</v>
      </c>
      <c r="FS3" s="4">
        <v>22</v>
      </c>
      <c r="FT3" s="4">
        <v>23</v>
      </c>
      <c r="FU3" s="4">
        <v>24</v>
      </c>
      <c r="FV3" s="4">
        <v>25</v>
      </c>
      <c r="FW3" s="4">
        <v>26</v>
      </c>
      <c r="FX3" s="4">
        <v>27</v>
      </c>
      <c r="FY3" s="4">
        <v>28</v>
      </c>
      <c r="FZ3" s="4">
        <v>29</v>
      </c>
      <c r="GA3" s="4">
        <v>30</v>
      </c>
      <c r="GB3" s="4">
        <v>1</v>
      </c>
      <c r="GC3" s="4">
        <v>2</v>
      </c>
      <c r="GD3" s="4">
        <v>3</v>
      </c>
      <c r="GE3" s="4">
        <v>4</v>
      </c>
      <c r="GF3" s="4">
        <v>5</v>
      </c>
      <c r="GG3" s="4">
        <v>6</v>
      </c>
      <c r="GH3" s="4">
        <v>7</v>
      </c>
      <c r="GI3" s="4">
        <v>8</v>
      </c>
      <c r="GJ3" s="4">
        <v>9</v>
      </c>
      <c r="GK3" s="4">
        <v>10</v>
      </c>
      <c r="GL3" s="4">
        <v>11</v>
      </c>
      <c r="GM3" s="4">
        <v>12</v>
      </c>
      <c r="GN3" s="4">
        <v>13</v>
      </c>
      <c r="GO3" s="4">
        <v>14</v>
      </c>
      <c r="GP3" s="4">
        <v>15</v>
      </c>
      <c r="GQ3" s="4">
        <v>16</v>
      </c>
      <c r="GR3" s="4">
        <v>17</v>
      </c>
      <c r="GS3" s="4">
        <v>18</v>
      </c>
      <c r="GT3" s="4">
        <v>19</v>
      </c>
      <c r="GU3" s="4">
        <v>20</v>
      </c>
      <c r="GV3" s="4">
        <v>21</v>
      </c>
      <c r="GW3" s="4">
        <v>22</v>
      </c>
      <c r="GX3" s="4">
        <v>23</v>
      </c>
      <c r="GY3" s="4">
        <v>24</v>
      </c>
      <c r="GZ3" s="4">
        <v>25</v>
      </c>
      <c r="HA3" s="4">
        <v>26</v>
      </c>
      <c r="HB3" s="4">
        <v>27</v>
      </c>
      <c r="HC3" s="4">
        <v>28</v>
      </c>
      <c r="HD3" s="4">
        <v>29</v>
      </c>
      <c r="HE3" s="4">
        <v>30</v>
      </c>
      <c r="HF3" s="4">
        <v>31</v>
      </c>
      <c r="HG3" s="4">
        <v>1</v>
      </c>
      <c r="HH3" s="4">
        <v>2</v>
      </c>
      <c r="HI3" s="4">
        <v>3</v>
      </c>
      <c r="HJ3" s="4">
        <v>4</v>
      </c>
      <c r="HK3" s="4">
        <v>5</v>
      </c>
      <c r="HL3" s="4">
        <v>6</v>
      </c>
      <c r="HM3" s="4">
        <v>7</v>
      </c>
      <c r="HN3" s="4">
        <v>8</v>
      </c>
      <c r="HO3" s="4">
        <v>9</v>
      </c>
      <c r="HP3" s="4">
        <v>10</v>
      </c>
      <c r="HQ3" s="4">
        <v>11</v>
      </c>
      <c r="HR3" s="4">
        <v>12</v>
      </c>
      <c r="HS3" s="4">
        <v>13</v>
      </c>
      <c r="HT3" s="4">
        <v>14</v>
      </c>
      <c r="HU3" s="4">
        <v>15</v>
      </c>
      <c r="HV3" s="4">
        <v>16</v>
      </c>
      <c r="HW3" s="4">
        <v>17</v>
      </c>
      <c r="HX3" s="4">
        <v>18</v>
      </c>
      <c r="HY3" s="4">
        <v>19</v>
      </c>
      <c r="HZ3" s="4">
        <v>20</v>
      </c>
      <c r="IA3" s="4">
        <v>21</v>
      </c>
      <c r="IB3" s="4">
        <v>22</v>
      </c>
      <c r="IC3" s="4">
        <v>23</v>
      </c>
      <c r="ID3" s="4">
        <v>24</v>
      </c>
      <c r="IE3" s="4">
        <v>25</v>
      </c>
      <c r="IF3" s="4">
        <v>26</v>
      </c>
      <c r="IG3" s="4">
        <v>27</v>
      </c>
      <c r="IH3" s="4">
        <v>28</v>
      </c>
      <c r="II3" s="4">
        <v>29</v>
      </c>
      <c r="IJ3" s="4">
        <v>30</v>
      </c>
      <c r="IK3" s="4">
        <v>31</v>
      </c>
      <c r="IL3" s="4">
        <v>1</v>
      </c>
      <c r="IM3" s="4">
        <v>2</v>
      </c>
      <c r="IN3" s="4">
        <v>3</v>
      </c>
      <c r="IO3" s="4">
        <v>4</v>
      </c>
      <c r="IP3" s="4">
        <v>5</v>
      </c>
      <c r="IQ3" s="4">
        <v>6</v>
      </c>
      <c r="IR3" s="4">
        <v>7</v>
      </c>
      <c r="IS3" s="4">
        <v>8</v>
      </c>
      <c r="IT3" s="4">
        <v>9</v>
      </c>
      <c r="IU3" s="4">
        <v>10</v>
      </c>
      <c r="IV3" s="4">
        <v>11</v>
      </c>
      <c r="IW3" s="4">
        <v>12</v>
      </c>
      <c r="IX3" s="4">
        <v>13</v>
      </c>
      <c r="IY3" s="4">
        <v>14</v>
      </c>
      <c r="IZ3" s="4">
        <v>15</v>
      </c>
      <c r="JA3" s="4">
        <v>16</v>
      </c>
      <c r="JB3" s="4">
        <v>17</v>
      </c>
      <c r="JC3" s="4">
        <v>18</v>
      </c>
      <c r="JD3" s="4">
        <v>19</v>
      </c>
      <c r="JE3" s="4">
        <v>20</v>
      </c>
      <c r="JF3" s="4">
        <v>21</v>
      </c>
      <c r="JG3" s="4">
        <v>22</v>
      </c>
      <c r="JH3" s="4">
        <v>23</v>
      </c>
      <c r="JI3" s="4">
        <v>24</v>
      </c>
      <c r="JJ3" s="4">
        <v>25</v>
      </c>
      <c r="JK3" s="4">
        <v>26</v>
      </c>
      <c r="JL3" s="4">
        <v>27</v>
      </c>
      <c r="JM3" s="4">
        <v>28</v>
      </c>
      <c r="JN3" s="4">
        <v>29</v>
      </c>
      <c r="JO3" s="4">
        <v>30</v>
      </c>
      <c r="JP3" s="4">
        <v>1</v>
      </c>
      <c r="JQ3" s="4">
        <v>2</v>
      </c>
      <c r="JR3" s="4">
        <v>3</v>
      </c>
      <c r="JS3" s="4">
        <v>4</v>
      </c>
      <c r="JT3" s="4">
        <v>5</v>
      </c>
      <c r="JU3" s="4">
        <v>6</v>
      </c>
      <c r="JV3" s="4">
        <v>7</v>
      </c>
      <c r="JW3" s="4">
        <v>8</v>
      </c>
      <c r="JX3" s="4">
        <v>9</v>
      </c>
      <c r="JY3" s="4">
        <v>10</v>
      </c>
      <c r="JZ3" s="4">
        <v>11</v>
      </c>
      <c r="KA3" s="4">
        <v>12</v>
      </c>
      <c r="KB3" s="4">
        <v>13</v>
      </c>
      <c r="KC3" s="4">
        <v>14</v>
      </c>
      <c r="KD3" s="4">
        <v>15</v>
      </c>
      <c r="KE3" s="4">
        <v>16</v>
      </c>
      <c r="KF3" s="4">
        <v>17</v>
      </c>
      <c r="KG3" s="4">
        <v>18</v>
      </c>
      <c r="KH3" s="4">
        <v>19</v>
      </c>
      <c r="KI3" s="4">
        <v>20</v>
      </c>
      <c r="KJ3" s="4">
        <v>21</v>
      </c>
      <c r="KK3" s="4">
        <v>22</v>
      </c>
      <c r="KL3" s="4">
        <v>23</v>
      </c>
      <c r="KM3" s="4">
        <v>24</v>
      </c>
      <c r="KN3" s="4">
        <v>25</v>
      </c>
      <c r="KO3" s="4">
        <v>26</v>
      </c>
      <c r="KP3" s="4">
        <v>27</v>
      </c>
      <c r="KQ3" s="4">
        <v>28</v>
      </c>
      <c r="KR3" s="4">
        <v>29</v>
      </c>
      <c r="KS3" s="4">
        <v>30</v>
      </c>
      <c r="KT3" s="4">
        <v>31</v>
      </c>
      <c r="KU3" s="4">
        <v>1</v>
      </c>
      <c r="KV3" s="4">
        <v>2</v>
      </c>
      <c r="KW3" s="4">
        <v>3</v>
      </c>
      <c r="KX3" s="4">
        <v>4</v>
      </c>
      <c r="KY3" s="4">
        <v>5</v>
      </c>
      <c r="KZ3" s="4">
        <v>6</v>
      </c>
      <c r="LA3" s="4">
        <v>7</v>
      </c>
      <c r="LB3" s="4">
        <v>8</v>
      </c>
      <c r="LC3" s="4">
        <v>9</v>
      </c>
      <c r="LD3" s="4">
        <v>10</v>
      </c>
      <c r="LE3" s="4">
        <v>11</v>
      </c>
      <c r="LF3" s="4">
        <v>12</v>
      </c>
      <c r="LG3" s="4">
        <v>13</v>
      </c>
      <c r="LH3" s="4">
        <v>14</v>
      </c>
      <c r="LI3" s="4">
        <v>15</v>
      </c>
      <c r="LJ3" s="4">
        <v>16</v>
      </c>
      <c r="LK3" s="4">
        <v>17</v>
      </c>
      <c r="LL3" s="4">
        <v>18</v>
      </c>
      <c r="LM3" s="4">
        <v>19</v>
      </c>
      <c r="LN3" s="4">
        <v>20</v>
      </c>
      <c r="LO3" s="4">
        <v>21</v>
      </c>
      <c r="LP3" s="4">
        <v>22</v>
      </c>
      <c r="LQ3" s="4">
        <v>23</v>
      </c>
      <c r="LR3" s="4">
        <v>24</v>
      </c>
      <c r="LS3" s="4">
        <v>25</v>
      </c>
      <c r="LT3" s="4">
        <v>26</v>
      </c>
      <c r="LU3" s="4">
        <v>27</v>
      </c>
      <c r="LV3" s="4">
        <v>28</v>
      </c>
      <c r="LW3" s="4">
        <v>29</v>
      </c>
      <c r="LX3" s="4">
        <v>30</v>
      </c>
      <c r="LY3" s="4">
        <v>1</v>
      </c>
      <c r="LZ3" s="4">
        <v>2</v>
      </c>
      <c r="MA3" s="4">
        <v>3</v>
      </c>
      <c r="MB3" s="4">
        <v>4</v>
      </c>
      <c r="MC3" s="4">
        <v>5</v>
      </c>
      <c r="MD3" s="4">
        <v>6</v>
      </c>
      <c r="ME3" s="4">
        <v>7</v>
      </c>
      <c r="MF3" s="4">
        <v>8</v>
      </c>
      <c r="MG3" s="4">
        <v>9</v>
      </c>
      <c r="MH3" s="4">
        <v>10</v>
      </c>
      <c r="MI3" s="4">
        <v>11</v>
      </c>
      <c r="MJ3" s="4">
        <v>12</v>
      </c>
      <c r="MK3" s="4">
        <v>13</v>
      </c>
      <c r="ML3" s="4">
        <v>14</v>
      </c>
      <c r="MM3" s="4">
        <v>15</v>
      </c>
      <c r="MN3" s="4">
        <v>16</v>
      </c>
      <c r="MO3" s="4">
        <v>17</v>
      </c>
      <c r="MP3" s="4">
        <v>18</v>
      </c>
      <c r="MQ3" s="4">
        <v>19</v>
      </c>
      <c r="MR3" s="4">
        <v>20</v>
      </c>
      <c r="MS3" s="4">
        <v>21</v>
      </c>
      <c r="MT3" s="4">
        <v>22</v>
      </c>
      <c r="MU3" s="4">
        <v>23</v>
      </c>
      <c r="MV3" s="4">
        <v>24</v>
      </c>
      <c r="MW3" s="4">
        <v>25</v>
      </c>
      <c r="MX3" s="4">
        <v>26</v>
      </c>
      <c r="MY3" s="4">
        <v>27</v>
      </c>
      <c r="MZ3" s="4">
        <v>28</v>
      </c>
      <c r="NA3" s="4">
        <v>29</v>
      </c>
      <c r="NB3" s="4">
        <v>30</v>
      </c>
      <c r="NC3" s="4">
        <v>31</v>
      </c>
      <c r="ND3" s="4">
        <v>1</v>
      </c>
      <c r="NE3" s="4">
        <v>2</v>
      </c>
      <c r="NF3" s="4">
        <v>3</v>
      </c>
      <c r="NG3" s="4">
        <v>4</v>
      </c>
      <c r="NH3" s="4">
        <v>5</v>
      </c>
    </row>
    <row r="4" spans="1:377" x14ac:dyDescent="0.3">
      <c r="A4" s="4" t="s">
        <v>68</v>
      </c>
      <c r="B4" s="4">
        <v>0</v>
      </c>
      <c r="C4" s="4">
        <f t="shared" ref="C4" si="0">B4-B6+B7</f>
        <v>0</v>
      </c>
      <c r="D4" s="4">
        <f t="shared" ref="D4" si="1">C4-C6+C7</f>
        <v>0</v>
      </c>
      <c r="E4" s="4">
        <f t="shared" ref="E4" si="2">D4-D6+D7</f>
        <v>0</v>
      </c>
      <c r="F4" s="4">
        <f t="shared" ref="F4" si="3">E4-E6+E7</f>
        <v>0</v>
      </c>
      <c r="G4" s="4">
        <f t="shared" ref="G4" si="4">F4-F6+F7</f>
        <v>0</v>
      </c>
      <c r="H4" s="4">
        <f t="shared" ref="H4" si="5">G4-G6+G7</f>
        <v>-6</v>
      </c>
      <c r="I4" s="4">
        <f t="shared" ref="I4" si="6">H4-H6+H7</f>
        <v>25</v>
      </c>
      <c r="J4" s="4">
        <f t="shared" ref="J4" si="7">I4-I6+I7</f>
        <v>25</v>
      </c>
      <c r="K4" s="4">
        <f t="shared" ref="K4" si="8">J4-J6+J7</f>
        <v>25</v>
      </c>
      <c r="L4" s="4">
        <f t="shared" ref="L4" si="9">K4-K6+K7</f>
        <v>25</v>
      </c>
      <c r="M4" s="4">
        <f t="shared" ref="M4" si="10">L4-L6+L7</f>
        <v>25</v>
      </c>
      <c r="N4" s="4">
        <f t="shared" ref="N4" si="11">M4-M6+M7</f>
        <v>25</v>
      </c>
      <c r="O4" s="4">
        <f t="shared" ref="O4" si="12">N4-N6+N7</f>
        <v>25</v>
      </c>
      <c r="P4" s="4">
        <f t="shared" ref="P4" si="13">O4-O6+O7</f>
        <v>25</v>
      </c>
      <c r="Q4" s="4">
        <f t="shared" ref="Q4" si="14">P4-P6+P7</f>
        <v>25</v>
      </c>
      <c r="R4" s="4">
        <f t="shared" ref="R4" si="15">Q4-Q6+Q7</f>
        <v>25</v>
      </c>
      <c r="S4" s="4">
        <f t="shared" ref="S4" si="16">R4-R6+R7</f>
        <v>25</v>
      </c>
      <c r="T4" s="4">
        <f t="shared" ref="T4" si="17">S4-S6+S7</f>
        <v>25</v>
      </c>
      <c r="U4" s="4">
        <f t="shared" ref="U4" si="18">T4-T6+T7</f>
        <v>25</v>
      </c>
      <c r="V4" s="4">
        <f t="shared" ref="V4" si="19">U4-U6+U7</f>
        <v>25</v>
      </c>
      <c r="W4" s="4">
        <f t="shared" ref="W4" si="20">V4-V6+V7</f>
        <v>25</v>
      </c>
      <c r="X4" s="4">
        <f t="shared" ref="X4" si="21">W4-W6+W7</f>
        <v>25</v>
      </c>
      <c r="Y4" s="4">
        <f t="shared" ref="Y4" si="22">X4-X6+X7</f>
        <v>25</v>
      </c>
      <c r="Z4" s="4">
        <f t="shared" ref="Z4" si="23">Y4-Y6+Y7</f>
        <v>25</v>
      </c>
      <c r="AA4" s="4">
        <f t="shared" ref="AA4" si="24">Z4-Z6+Z7</f>
        <v>25</v>
      </c>
      <c r="AB4" s="4">
        <f t="shared" ref="AB4" si="25">AA4-AA6+AA7</f>
        <v>25</v>
      </c>
      <c r="AC4" s="4">
        <f t="shared" ref="AC4" si="26">AB4-AB6+AB7</f>
        <v>25</v>
      </c>
      <c r="AD4" s="4">
        <f t="shared" ref="AD4" si="27">AC4-AC6+AC7</f>
        <v>25</v>
      </c>
      <c r="AE4" s="4">
        <f t="shared" ref="AE4" si="28">AD4-AD6+AD7</f>
        <v>24</v>
      </c>
      <c r="AF4" s="4">
        <f t="shared" ref="AF4" si="29">AE4-AE6+AE7</f>
        <v>24</v>
      </c>
      <c r="AG4" s="4">
        <f t="shared" ref="AG4" si="30">AF4-AF6+AF7</f>
        <v>24</v>
      </c>
      <c r="AH4" s="4">
        <f t="shared" ref="AH4" si="31">AG4-AG6+AG7</f>
        <v>24</v>
      </c>
      <c r="AI4" s="4">
        <f t="shared" ref="AI4" si="32">AH4-AH6+AH7</f>
        <v>24</v>
      </c>
      <c r="AJ4" s="4">
        <f t="shared" ref="AJ4" si="33">AI4-AI6+AI7</f>
        <v>24</v>
      </c>
      <c r="AK4" s="4">
        <f t="shared" ref="AK4" si="34">AJ4-AJ6+AJ7</f>
        <v>24</v>
      </c>
      <c r="AL4" s="4">
        <f t="shared" ref="AL4" si="35">AK4-AK6+AK7</f>
        <v>24</v>
      </c>
      <c r="AM4" s="4">
        <f t="shared" ref="AM4" si="36">AL4-AL6+AL7</f>
        <v>24</v>
      </c>
      <c r="AN4" s="4">
        <f t="shared" ref="AN4" si="37">AM4-AM6+AM7</f>
        <v>24</v>
      </c>
      <c r="AO4" s="4">
        <f t="shared" ref="AO4" si="38">AN4-AN6+AN7</f>
        <v>24</v>
      </c>
      <c r="AP4" s="4">
        <f t="shared" ref="AP4" si="39">AO4-AO6+AO7</f>
        <v>24</v>
      </c>
      <c r="AQ4" s="4">
        <f t="shared" ref="AQ4" si="40">AP4-AP6+AP7</f>
        <v>24</v>
      </c>
      <c r="AR4" s="4">
        <f t="shared" ref="AR4" si="41">AQ4-AQ6+AQ7</f>
        <v>24</v>
      </c>
      <c r="AS4" s="4">
        <f t="shared" ref="AS4" si="42">AR4-AR6+AR7</f>
        <v>24</v>
      </c>
      <c r="AT4" s="4">
        <f t="shared" ref="AT4" si="43">AS4-AS6+AS7</f>
        <v>24</v>
      </c>
      <c r="AU4" s="4">
        <f t="shared" ref="AU4" si="44">AT4-AT6+AT7</f>
        <v>23</v>
      </c>
      <c r="AV4" s="4">
        <f t="shared" ref="AV4" si="45">AU4-AU6+AU7</f>
        <v>23</v>
      </c>
      <c r="AW4" s="4">
        <f t="shared" ref="AW4" si="46">AV4-AV6+AV7</f>
        <v>23</v>
      </c>
      <c r="AX4" s="4">
        <f t="shared" ref="AX4" si="47">AW4-AW6+AW7</f>
        <v>23</v>
      </c>
      <c r="AY4" s="4">
        <f t="shared" ref="AY4" si="48">AX4-AX6+AX7</f>
        <v>23</v>
      </c>
      <c r="AZ4" s="4">
        <f t="shared" ref="AZ4" si="49">AY4-AY6+AY7</f>
        <v>23</v>
      </c>
      <c r="BA4" s="4">
        <f t="shared" ref="BA4" si="50">AZ4-AZ6+AZ7</f>
        <v>23</v>
      </c>
      <c r="BB4" s="4">
        <f t="shared" ref="BB4" si="51">BA4-BA6+BA7</f>
        <v>21</v>
      </c>
      <c r="BC4" s="4">
        <f t="shared" ref="BC4" si="52">BB4-BB6+BB7</f>
        <v>21</v>
      </c>
      <c r="BD4" s="4">
        <f t="shared" ref="BD4" si="53">BC4-BC6+BC7</f>
        <v>21</v>
      </c>
      <c r="BE4" s="4">
        <f t="shared" ref="BE4" si="54">BD4-BD6+BD7</f>
        <v>21</v>
      </c>
      <c r="BF4" s="4">
        <f t="shared" ref="BF4" si="55">BE4-BE6+BE7</f>
        <v>21</v>
      </c>
      <c r="BG4" s="4">
        <f t="shared" ref="BG4" si="56">BF4-BF6+BF7</f>
        <v>21</v>
      </c>
      <c r="BH4" s="4">
        <f t="shared" ref="BH4" si="57">BG4-BG6+BG7</f>
        <v>18</v>
      </c>
      <c r="BI4" s="4">
        <f t="shared" ref="BI4" si="58">BH4-BH6+BH7</f>
        <v>18</v>
      </c>
      <c r="BJ4" s="4">
        <f t="shared" ref="BJ4" si="59">BI4-BI6+BI7</f>
        <v>-2</v>
      </c>
      <c r="BK4" s="4">
        <f t="shared" ref="BK4" si="60">BJ4-BJ6+BJ7</f>
        <v>82</v>
      </c>
      <c r="BL4" s="4">
        <f t="shared" ref="BL4" si="61">BK4-BK6+BK7</f>
        <v>82</v>
      </c>
      <c r="BM4" s="4">
        <f t="shared" ref="BM4" si="62">BL4-BL6+BL7</f>
        <v>82</v>
      </c>
      <c r="BN4" s="4">
        <f t="shared" ref="BN4" si="63">BM4-BM6+BM7</f>
        <v>67</v>
      </c>
      <c r="BO4" s="4">
        <f t="shared" ref="BO4" si="64">BN4-BN6+BN7</f>
        <v>63</v>
      </c>
      <c r="BP4" s="4">
        <f t="shared" ref="BP4" si="65">BO4-BO6+BO7</f>
        <v>63</v>
      </c>
      <c r="BQ4" s="4">
        <f t="shared" ref="BQ4" si="66">BP4-BP6+BP7</f>
        <v>63</v>
      </c>
      <c r="BR4" s="4">
        <f t="shared" ref="BR4" si="67">BQ4-BQ6+BQ7</f>
        <v>63</v>
      </c>
      <c r="BS4" s="4">
        <f t="shared" ref="BS4" si="68">BR4-BR6+BR7</f>
        <v>63</v>
      </c>
      <c r="BT4" s="4">
        <f t="shared" ref="BT4" si="69">BS4-BS6+BS7</f>
        <v>63</v>
      </c>
      <c r="BU4" s="4">
        <f t="shared" ref="BU4" si="70">BT4-BT6+BT7</f>
        <v>63</v>
      </c>
      <c r="BV4" s="4">
        <f t="shared" ref="BV4" si="71">BU4-BU6+BU7</f>
        <v>63</v>
      </c>
      <c r="BW4" s="4">
        <f t="shared" ref="BW4" si="72">BV4-BV6+BV7</f>
        <v>63</v>
      </c>
      <c r="BX4" s="4">
        <f t="shared" ref="BX4" si="73">BW4-BW6+BW7</f>
        <v>63</v>
      </c>
      <c r="BY4" s="4">
        <f t="shared" ref="BY4" si="74">BX4-BX6+BX7</f>
        <v>61</v>
      </c>
      <c r="BZ4" s="4">
        <f t="shared" ref="BZ4" si="75">BY4-BY6+BY7</f>
        <v>61</v>
      </c>
      <c r="CA4" s="4">
        <f t="shared" ref="CA4" si="76">BZ4-BZ6+BZ7</f>
        <v>61</v>
      </c>
      <c r="CB4" s="4">
        <f t="shared" ref="CB4" si="77">CA4-CA6+CA7</f>
        <v>61</v>
      </c>
      <c r="CC4" s="4">
        <f t="shared" ref="CC4" si="78">CB4-CB6+CB7</f>
        <v>61</v>
      </c>
      <c r="CD4" s="4">
        <f t="shared" ref="CD4" si="79">CC4-CC6+CC7</f>
        <v>60</v>
      </c>
      <c r="CE4" s="4">
        <f t="shared" ref="CE4" si="80">CD4-CD6+CD7</f>
        <v>60</v>
      </c>
      <c r="CF4" s="4">
        <f t="shared" ref="CF4" si="81">CE4-CE6+CE7</f>
        <v>60</v>
      </c>
      <c r="CG4" s="4">
        <f t="shared" ref="CG4" si="82">CF4-CF6+CF7</f>
        <v>60</v>
      </c>
      <c r="CH4" s="4">
        <f t="shared" ref="CH4" si="83">CG4-CG6+CG7</f>
        <v>60</v>
      </c>
      <c r="CI4" s="4">
        <f t="shared" ref="CI4" si="84">CH4-CH6+CH7</f>
        <v>60</v>
      </c>
      <c r="CJ4" s="4">
        <f t="shared" ref="CJ4" si="85">CI4-CI6+CI7</f>
        <v>53</v>
      </c>
      <c r="CK4" s="4">
        <f t="shared" ref="CK4" si="86">CJ4-CJ6+CJ7</f>
        <v>53</v>
      </c>
      <c r="CL4" s="4">
        <f t="shared" ref="CL4" si="87">CK4-CK6+CK7</f>
        <v>53</v>
      </c>
      <c r="CM4" s="4">
        <f t="shared" ref="CM4" si="88">CL4-CL6+CL7</f>
        <v>53</v>
      </c>
      <c r="CN4" s="4">
        <f t="shared" ref="CN4" si="89">CM4-CM6+CM7</f>
        <v>53</v>
      </c>
      <c r="CO4" s="4">
        <f t="shared" ref="CO4" si="90">CN4-CN6+CN7</f>
        <v>53</v>
      </c>
      <c r="CP4" s="4">
        <f t="shared" ref="CP4" si="91">CO4-CO6+CO7</f>
        <v>53</v>
      </c>
      <c r="CQ4" s="4">
        <f t="shared" ref="CQ4" si="92">CP4-CP6+CP7</f>
        <v>51</v>
      </c>
      <c r="CR4" s="4">
        <f t="shared" ref="CR4" si="93">CQ4-CQ6+CQ7</f>
        <v>51</v>
      </c>
      <c r="CS4" s="4">
        <f t="shared" ref="CS4" si="94">CR4-CR6+CR7</f>
        <v>51</v>
      </c>
      <c r="CT4" s="4">
        <f t="shared" ref="CT4" si="95">CS4-CS6+CS7</f>
        <v>46</v>
      </c>
      <c r="CU4" s="4">
        <f t="shared" ref="CU4" si="96">CT4-CT6+CT7</f>
        <v>46</v>
      </c>
      <c r="CV4" s="4">
        <f t="shared" ref="CV4" si="97">CU4-CU6+CU7</f>
        <v>46</v>
      </c>
      <c r="CW4" s="4">
        <f t="shared" ref="CW4" si="98">CV4-CV6+CV7</f>
        <v>42</v>
      </c>
      <c r="CX4" s="4">
        <f t="shared" ref="CX4" si="99">CW4-CW6+CW7</f>
        <v>42</v>
      </c>
      <c r="CY4" s="4">
        <f t="shared" ref="CY4" si="100">CX4-CX6+CX7</f>
        <v>42</v>
      </c>
      <c r="CZ4" s="4">
        <f t="shared" ref="CZ4" si="101">CY4-CY6+CY7</f>
        <v>42</v>
      </c>
      <c r="DA4" s="4">
        <f t="shared" ref="DA4" si="102">CZ4-CZ6+CZ7</f>
        <v>42</v>
      </c>
      <c r="DB4" s="4">
        <f t="shared" ref="DB4" si="103">DA4-DA6+DA7</f>
        <v>42</v>
      </c>
      <c r="DC4" s="4">
        <f t="shared" ref="DC4" si="104">DB4-DB6+DB7</f>
        <v>42</v>
      </c>
      <c r="DD4" s="4">
        <f t="shared" ref="DD4" si="105">DC4-DC6+DC7</f>
        <v>42</v>
      </c>
      <c r="DE4" s="4">
        <f t="shared" ref="DE4" si="106">DD4-DD6+DD7</f>
        <v>42</v>
      </c>
      <c r="DF4" s="4">
        <f t="shared" ref="DF4" si="107">DE4-DE6+DE7</f>
        <v>42</v>
      </c>
      <c r="DG4" s="4">
        <f t="shared" ref="DG4" si="108">DF4-DF6+DF7</f>
        <v>42</v>
      </c>
      <c r="DH4" s="4">
        <f t="shared" ref="DH4" si="109">DG4-DG6+DG7</f>
        <v>42</v>
      </c>
      <c r="DI4" s="4">
        <f t="shared" ref="DI4" si="110">DH4-DH6+DH7</f>
        <v>42</v>
      </c>
      <c r="DJ4" s="4">
        <f t="shared" ref="DJ4" si="111">DI4-DI6+DI7</f>
        <v>42</v>
      </c>
      <c r="DK4" s="4">
        <f t="shared" ref="DK4" si="112">DJ4-DJ6+DJ7</f>
        <v>42</v>
      </c>
      <c r="DL4" s="4">
        <f t="shared" ref="DL4" si="113">DK4-DK6+DK7</f>
        <v>42</v>
      </c>
      <c r="DM4" s="4">
        <f t="shared" ref="DM4" si="114">DL4-DL6+DL7</f>
        <v>42</v>
      </c>
      <c r="DN4" s="4">
        <f t="shared" ref="DN4" si="115">DM4-DM6+DM7</f>
        <v>40</v>
      </c>
      <c r="DO4" s="4">
        <f t="shared" ref="DO4" si="116">DN4-DN6+DN7</f>
        <v>40</v>
      </c>
      <c r="DP4" s="4">
        <f t="shared" ref="DP4" si="117">DO4-DO6+DO7</f>
        <v>40</v>
      </c>
      <c r="DQ4" s="4">
        <f t="shared" ref="DQ4" si="118">DP4-DP6+DP7</f>
        <v>40</v>
      </c>
      <c r="DR4" s="4">
        <f t="shared" ref="DR4" si="119">DQ4-DQ6+DQ7</f>
        <v>40</v>
      </c>
      <c r="DS4" s="4">
        <f t="shared" ref="DS4" si="120">DR4-DR6+DR7</f>
        <v>40</v>
      </c>
      <c r="DT4" s="4">
        <f t="shared" ref="DT4" si="121">DS4-DS6+DS7</f>
        <v>40</v>
      </c>
      <c r="DU4" s="4">
        <f t="shared" ref="DU4" si="122">DT4-DT6+DT7</f>
        <v>40</v>
      </c>
      <c r="DV4" s="4">
        <f t="shared" ref="DV4" si="123">DU4-DU6+DU7</f>
        <v>36</v>
      </c>
      <c r="DW4" s="4">
        <f t="shared" ref="DW4" si="124">DV4-DV6+DV7</f>
        <v>36</v>
      </c>
      <c r="DX4" s="4">
        <f t="shared" ref="DX4" si="125">DW4-DW6+DW7</f>
        <v>36</v>
      </c>
      <c r="DY4" s="4">
        <f t="shared" ref="DY4" si="126">DX4-DX6+DX7</f>
        <v>36</v>
      </c>
      <c r="DZ4" s="4">
        <f t="shared" ref="DZ4" si="127">DY4-DY6+DY7</f>
        <v>36</v>
      </c>
      <c r="EA4" s="4">
        <f t="shared" ref="EA4" si="128">DZ4-DZ6+DZ7</f>
        <v>36</v>
      </c>
      <c r="EB4" s="4">
        <f t="shared" ref="EB4" si="129">EA4-EA6+EA7</f>
        <v>31</v>
      </c>
      <c r="EC4" s="4">
        <f t="shared" ref="EC4" si="130">EB4-EB6+EB7</f>
        <v>31</v>
      </c>
      <c r="ED4" s="4">
        <f t="shared" ref="ED4" si="131">EC4-EC6+EC7</f>
        <v>31</v>
      </c>
      <c r="EE4" s="4">
        <f t="shared" ref="EE4" si="132">ED4-ED6+ED7</f>
        <v>27</v>
      </c>
      <c r="EF4" s="4">
        <f t="shared" ref="EF4" si="133">EE4-EE6+EE7</f>
        <v>27</v>
      </c>
      <c r="EG4" s="4">
        <f t="shared" ref="EG4" si="134">EF4-EF6+EF7</f>
        <v>27</v>
      </c>
      <c r="EH4" s="4">
        <f t="shared" ref="EH4" si="135">EG4-EG6+EG7</f>
        <v>22</v>
      </c>
      <c r="EI4" s="4">
        <f t="shared" ref="EI4" si="136">EH4-EH6+EH7</f>
        <v>22</v>
      </c>
      <c r="EJ4" s="4">
        <f t="shared" ref="EJ4" si="137">EI4-EI6+EI7</f>
        <v>22</v>
      </c>
      <c r="EK4" s="4">
        <f t="shared" ref="EK4" si="138">EJ4-EJ6+EJ7</f>
        <v>22</v>
      </c>
      <c r="EL4" s="4">
        <f t="shared" ref="EL4" si="139">EK4-EK6+EK7</f>
        <v>22</v>
      </c>
      <c r="EM4" s="4">
        <f t="shared" ref="EM4" si="140">EL4-EL6+EL7</f>
        <v>22</v>
      </c>
      <c r="EN4" s="4">
        <f t="shared" ref="EN4" si="141">EM4-EM6+EM7</f>
        <v>22</v>
      </c>
      <c r="EO4" s="4">
        <f t="shared" ref="EO4" si="142">EN4-EN6+EN7</f>
        <v>20</v>
      </c>
      <c r="EP4" s="4">
        <f t="shared" ref="EP4" si="143">EO4-EO6+EO7</f>
        <v>20</v>
      </c>
      <c r="EQ4" s="4">
        <f t="shared" ref="EQ4" si="144">EP4-EP6+EP7</f>
        <v>20</v>
      </c>
      <c r="ER4" s="4">
        <f t="shared" ref="ER4" si="145">EQ4-EQ6+EQ7</f>
        <v>20</v>
      </c>
      <c r="ES4" s="4">
        <f t="shared" ref="ES4" si="146">ER4-ER6+ER7</f>
        <v>20</v>
      </c>
      <c r="ET4" s="4">
        <f t="shared" ref="ET4" si="147">ES4-ES6+ES7</f>
        <v>20</v>
      </c>
      <c r="EU4" s="4">
        <f t="shared" ref="EU4" si="148">ET4-ET6+ET7</f>
        <v>20</v>
      </c>
      <c r="EV4" s="4">
        <f t="shared" ref="EV4" si="149">EU4-EU6+EU7</f>
        <v>18</v>
      </c>
      <c r="EW4" s="4">
        <f t="shared" ref="EW4" si="150">EV4-EV6+EV7</f>
        <v>18</v>
      </c>
      <c r="EX4" s="4">
        <f t="shared" ref="EX4" si="151">EW4-EW6+EW7</f>
        <v>10</v>
      </c>
      <c r="EY4" s="4">
        <f t="shared" ref="EY4" si="152">EX4-EX6+EX7</f>
        <v>33</v>
      </c>
      <c r="EZ4" s="4">
        <f t="shared" ref="EZ4" si="153">EY4-EY6+EY7</f>
        <v>33</v>
      </c>
      <c r="FA4" s="4">
        <f t="shared" ref="FA4" si="154">EZ4-EZ6+EZ7</f>
        <v>33</v>
      </c>
      <c r="FB4" s="4">
        <f t="shared" ref="FB4" si="155">FA4-FA6+FA7</f>
        <v>33</v>
      </c>
      <c r="FC4" s="4">
        <f t="shared" ref="FC4" si="156">FB4-FB6+FB7</f>
        <v>33</v>
      </c>
      <c r="FD4" s="4">
        <f t="shared" ref="FD4" si="157">FC4-FC6+FC7</f>
        <v>33</v>
      </c>
      <c r="FE4" s="4">
        <f t="shared" ref="FE4" si="158">FD4-FD6+FD7</f>
        <v>32</v>
      </c>
      <c r="FF4" s="4">
        <f t="shared" ref="FF4" si="159">FE4-FE6+FE7</f>
        <v>22</v>
      </c>
      <c r="FG4" s="4">
        <f t="shared" ref="FG4" si="160">FF4-FF6+FF7</f>
        <v>39</v>
      </c>
      <c r="FH4" s="4">
        <f t="shared" ref="FH4" si="161">FG4-FG6+FG7</f>
        <v>41</v>
      </c>
      <c r="FI4" s="4">
        <f t="shared" ref="FI4" si="162">FH4-FH6+FH7</f>
        <v>41</v>
      </c>
      <c r="FJ4" s="4">
        <f t="shared" ref="FJ4" si="163">FI4-FI6+FI7</f>
        <v>41</v>
      </c>
      <c r="FK4" s="4">
        <f t="shared" ref="FK4" si="164">FJ4-FJ6+FJ7</f>
        <v>41</v>
      </c>
      <c r="FL4" s="4">
        <f t="shared" ref="FL4" si="165">FK4-FK6+FK7</f>
        <v>39</v>
      </c>
      <c r="FM4" s="4">
        <f t="shared" ref="FM4" si="166">FL4-FL6+FL7</f>
        <v>39</v>
      </c>
      <c r="FN4" s="4">
        <f t="shared" ref="FN4" si="167">FM4-FM6+FM7</f>
        <v>39</v>
      </c>
      <c r="FO4" s="4">
        <f t="shared" ref="FO4" si="168">FN4-FN6+FN7</f>
        <v>32</v>
      </c>
      <c r="FP4" s="4">
        <f t="shared" ref="FP4" si="169">FO4-FO6+FO7</f>
        <v>32</v>
      </c>
      <c r="FQ4" s="4">
        <f t="shared" ref="FQ4" si="170">FP4-FP6+FP7</f>
        <v>22</v>
      </c>
      <c r="FR4" s="4">
        <f t="shared" ref="FR4" si="171">FQ4-FQ6+FQ7</f>
        <v>41</v>
      </c>
      <c r="FS4" s="4">
        <f t="shared" ref="FS4" si="172">FR4-FR6+FR7</f>
        <v>41</v>
      </c>
      <c r="FT4" s="4">
        <f t="shared" ref="FT4" si="173">FS4-FS6+FS7</f>
        <v>41</v>
      </c>
      <c r="FU4" s="4">
        <f t="shared" ref="FU4" si="174">FT4-FT6+FT7</f>
        <v>41</v>
      </c>
      <c r="FV4" s="4">
        <f t="shared" ref="FV4" si="175">FU4-FU6+FU7</f>
        <v>41</v>
      </c>
      <c r="FW4" s="4">
        <f t="shared" ref="FW4" si="176">FV4-FV6+FV7</f>
        <v>41</v>
      </c>
      <c r="FX4" s="4">
        <f t="shared" ref="FX4" si="177">FW4-FW6+FW7</f>
        <v>41</v>
      </c>
      <c r="FY4" s="4">
        <f t="shared" ref="FY4" si="178">FX4-FX6+FX7</f>
        <v>41</v>
      </c>
      <c r="FZ4" s="4">
        <f t="shared" ref="FZ4" si="179">FY4-FY6+FY7</f>
        <v>41</v>
      </c>
      <c r="GA4" s="4">
        <f t="shared" ref="GA4" si="180">FZ4-FZ6+FZ7</f>
        <v>41</v>
      </c>
      <c r="GB4" s="4">
        <f t="shared" ref="GB4" si="181">GA4-GA6+GA7</f>
        <v>41</v>
      </c>
      <c r="GC4" s="4">
        <f t="shared" ref="GC4" si="182">GB4-GB6+GB7</f>
        <v>41</v>
      </c>
      <c r="GD4" s="4">
        <f t="shared" ref="GD4" si="183">GC4-GC6+GC7</f>
        <v>31</v>
      </c>
      <c r="GE4" s="4">
        <f t="shared" ref="GE4" si="184">GD4-GD6+GD7</f>
        <v>41</v>
      </c>
      <c r="GF4" s="4">
        <f t="shared" ref="GF4" si="185">GE4-GE6+GE7</f>
        <v>41</v>
      </c>
      <c r="GG4" s="4">
        <f t="shared" ref="GG4" si="186">GF4-GF6+GF7</f>
        <v>41</v>
      </c>
      <c r="GH4" s="4">
        <f t="shared" ref="GH4" si="187">GG4-GG6+GG7</f>
        <v>41</v>
      </c>
      <c r="GI4" s="4">
        <f t="shared" ref="GI4" si="188">GH4-GH6+GH7</f>
        <v>41</v>
      </c>
      <c r="GJ4" s="4">
        <f t="shared" ref="GJ4" si="189">GI4-GI6+GI7</f>
        <v>34</v>
      </c>
      <c r="GK4" s="4">
        <f t="shared" ref="GK4" si="190">GJ4-GJ6+GJ7</f>
        <v>34</v>
      </c>
      <c r="GL4" s="4">
        <f t="shared" ref="GL4" si="191">GK4-GK6+GK7</f>
        <v>34</v>
      </c>
      <c r="GM4" s="4">
        <f t="shared" ref="GM4" si="192">GL4-GL6+GL7</f>
        <v>34</v>
      </c>
      <c r="GN4" s="4">
        <f t="shared" ref="GN4" si="193">GM4-GM6+GM7</f>
        <v>34</v>
      </c>
      <c r="GO4" s="4">
        <f t="shared" ref="GO4" si="194">GN4-GN6+GN7</f>
        <v>34</v>
      </c>
      <c r="GP4" s="4">
        <f t="shared" ref="GP4" si="195">GO4-GO6+GO7</f>
        <v>34</v>
      </c>
      <c r="GQ4" s="4">
        <f t="shared" ref="GQ4" si="196">GP4-GP6+GP7</f>
        <v>34</v>
      </c>
      <c r="GR4" s="4">
        <f t="shared" ref="GR4" si="197">GQ4-GQ6+GQ7</f>
        <v>34</v>
      </c>
      <c r="GS4" s="4">
        <f t="shared" ref="GS4" si="198">GR4-GR6+GR7</f>
        <v>25</v>
      </c>
      <c r="GT4" s="4">
        <f t="shared" ref="GT4" si="199">GS4-GS6+GS7</f>
        <v>33</v>
      </c>
      <c r="GU4" s="4">
        <f t="shared" ref="GU4" si="200">GT4-GT6+GT7</f>
        <v>33</v>
      </c>
      <c r="GV4" s="4">
        <f t="shared" ref="GV4" si="201">GU4-GU6+GU7</f>
        <v>33</v>
      </c>
      <c r="GW4" s="4">
        <f t="shared" ref="GW4" si="202">GV4-GV6+GV7</f>
        <v>33</v>
      </c>
      <c r="GX4" s="4">
        <f t="shared" ref="GX4" si="203">GW4-GW6+GW7</f>
        <v>29</v>
      </c>
      <c r="GY4" s="4">
        <f t="shared" ref="GY4" si="204">GX4-GX6+GX7</f>
        <v>29</v>
      </c>
      <c r="GZ4" s="4">
        <f t="shared" ref="GZ4" si="205">GY4-GY6+GY7</f>
        <v>29</v>
      </c>
      <c r="HA4" s="4">
        <f t="shared" ref="HA4" si="206">GZ4-GZ6+GZ7</f>
        <v>29</v>
      </c>
      <c r="HB4" s="4">
        <f t="shared" ref="HB4" si="207">HA4-HA6+HA7</f>
        <v>29</v>
      </c>
      <c r="HC4" s="4">
        <f t="shared" ref="HC4" si="208">HB4-HB6+HB7</f>
        <v>29</v>
      </c>
      <c r="HD4" s="4">
        <f t="shared" ref="HD4" si="209">HC4-HC6+HC7</f>
        <v>29</v>
      </c>
      <c r="HE4" s="4">
        <f t="shared" ref="HE4" si="210">HD4-HD6+HD7</f>
        <v>27</v>
      </c>
      <c r="HF4" s="4">
        <f t="shared" ref="HF4" si="211">HE4-HE6+HE7</f>
        <v>27</v>
      </c>
      <c r="HG4" s="4">
        <f t="shared" ref="HG4" si="212">HF4-HF6+HF7</f>
        <v>27</v>
      </c>
      <c r="HH4" s="4">
        <f t="shared" ref="HH4" si="213">HG4-HG6+HG7</f>
        <v>27</v>
      </c>
      <c r="HI4" s="4">
        <f t="shared" ref="HI4" si="214">HH4-HH6+HH7</f>
        <v>27</v>
      </c>
      <c r="HJ4" s="4">
        <f t="shared" ref="HJ4" si="215">HI4-HI6+HI7</f>
        <v>27</v>
      </c>
      <c r="HK4" s="4">
        <f t="shared" ref="HK4" si="216">HJ4-HJ6+HJ7</f>
        <v>27</v>
      </c>
      <c r="HL4" s="4">
        <f t="shared" ref="HL4" si="217">HK4-HK6+HK7</f>
        <v>27</v>
      </c>
      <c r="HM4" s="4">
        <f t="shared" ref="HM4" si="218">HL4-HL6+HL7</f>
        <v>25</v>
      </c>
      <c r="HN4" s="4">
        <f t="shared" ref="HN4" si="219">HM4-HM6+HM7</f>
        <v>25</v>
      </c>
      <c r="HO4" s="4">
        <f t="shared" ref="HO4" si="220">HN4-HN6+HN7</f>
        <v>25</v>
      </c>
      <c r="HP4" s="4">
        <f t="shared" ref="HP4" si="221">HO4-HO6+HO7</f>
        <v>21</v>
      </c>
      <c r="HQ4" s="4">
        <f t="shared" ref="HQ4" si="222">HP4-HP6+HP7</f>
        <v>19</v>
      </c>
      <c r="HR4" s="4">
        <f t="shared" ref="HR4" si="223">HQ4-HQ6+HQ7</f>
        <v>19</v>
      </c>
      <c r="HS4" s="4">
        <f t="shared" ref="HS4" si="224">HR4-HR6+HR7</f>
        <v>19</v>
      </c>
      <c r="HT4" s="4">
        <f t="shared" ref="HT4" si="225">HS4-HS6+HS7</f>
        <v>19</v>
      </c>
      <c r="HU4" s="4">
        <f t="shared" ref="HU4" si="226">HT4-HT6+HT7</f>
        <v>19</v>
      </c>
      <c r="HV4" s="4">
        <f t="shared" ref="HV4" si="227">HU4-HU6+HU7</f>
        <v>13</v>
      </c>
      <c r="HW4" s="4">
        <f t="shared" ref="HW4" si="228">HV4-HV6+HV7</f>
        <v>25</v>
      </c>
      <c r="HX4" s="4">
        <f t="shared" ref="HX4" si="229">HW4-HW6+HW7</f>
        <v>25</v>
      </c>
      <c r="HY4" s="4">
        <f t="shared" ref="HY4" si="230">HX4-HX6+HX7</f>
        <v>25</v>
      </c>
      <c r="HZ4" s="4">
        <f t="shared" ref="HZ4" si="231">HY4-HY6+HY7</f>
        <v>25</v>
      </c>
      <c r="IA4" s="4">
        <f t="shared" ref="IA4" si="232">HZ4-HZ6+HZ7</f>
        <v>25</v>
      </c>
      <c r="IB4" s="4">
        <f t="shared" ref="IB4" si="233">IA4-IA6+IA7</f>
        <v>25</v>
      </c>
      <c r="IC4" s="4">
        <f t="shared" ref="IC4" si="234">IB4-IB6+IB7</f>
        <v>25</v>
      </c>
      <c r="ID4" s="4">
        <f t="shared" ref="ID4" si="235">IC4-IC6+IC7</f>
        <v>25</v>
      </c>
      <c r="IE4" s="4">
        <f t="shared" ref="IE4" si="236">ID4-ID6+ID7</f>
        <v>25</v>
      </c>
      <c r="IF4" s="4">
        <f t="shared" ref="IF4" si="237">IE4-IE6+IE7</f>
        <v>25</v>
      </c>
      <c r="IG4" s="4">
        <f t="shared" ref="IG4" si="238">IF4-IF6+IF7</f>
        <v>23</v>
      </c>
      <c r="IH4" s="4">
        <f t="shared" ref="IH4" si="239">IG4-IG6+IG7</f>
        <v>19</v>
      </c>
      <c r="II4" s="4">
        <f t="shared" ref="II4" si="240">IH4-IH6+IH7</f>
        <v>19</v>
      </c>
      <c r="IJ4" s="4">
        <f t="shared" ref="IJ4" si="241">II4-II6+II7</f>
        <v>19</v>
      </c>
      <c r="IK4" s="4">
        <f t="shared" ref="IK4" si="242">IJ4-IJ6+IJ7</f>
        <v>19</v>
      </c>
      <c r="IL4" s="4">
        <f t="shared" ref="IL4" si="243">IK4-IK6+IK7</f>
        <v>19</v>
      </c>
      <c r="IM4" s="4">
        <f t="shared" ref="IM4" si="244">IL4-IL6+IL7</f>
        <v>19</v>
      </c>
      <c r="IN4" s="4">
        <f t="shared" ref="IN4" si="245">IM4-IM6+IM7</f>
        <v>19</v>
      </c>
      <c r="IO4" s="4">
        <f t="shared" ref="IO4" si="246">IN4-IN6+IN7</f>
        <v>19</v>
      </c>
      <c r="IP4" s="4">
        <f t="shared" ref="IP4" si="247">IO4-IO6+IO7</f>
        <v>2</v>
      </c>
      <c r="IQ4" s="4">
        <f t="shared" ref="IQ4" si="248">IP4-IP6+IP7</f>
        <v>64</v>
      </c>
      <c r="IR4" s="4">
        <f t="shared" ref="IR4" si="249">IQ4-IQ6+IQ7</f>
        <v>62</v>
      </c>
      <c r="IS4" s="4">
        <f t="shared" ref="IS4" si="250">IR4-IR6+IR7</f>
        <v>60</v>
      </c>
      <c r="IT4" s="4">
        <f t="shared" ref="IT4" si="251">IS4-IS6+IS7</f>
        <v>60</v>
      </c>
      <c r="IU4" s="4">
        <f t="shared" ref="IU4" si="252">IT4-IT6+IT7</f>
        <v>60</v>
      </c>
      <c r="IV4" s="4">
        <f t="shared" ref="IV4" si="253">IU4-IU6+IU7</f>
        <v>60</v>
      </c>
      <c r="IW4" s="4">
        <f t="shared" ref="IW4" si="254">IV4-IV6+IV7</f>
        <v>60</v>
      </c>
      <c r="IX4" s="4">
        <f t="shared" ref="IX4" si="255">IW4-IW6+IW7</f>
        <v>60</v>
      </c>
      <c r="IY4" s="4">
        <f t="shared" ref="IY4" si="256">IX4-IX6+IX7</f>
        <v>60</v>
      </c>
      <c r="IZ4" s="4">
        <f t="shared" ref="IZ4" si="257">IY4-IY6+IY7</f>
        <v>60</v>
      </c>
      <c r="JA4" s="4">
        <f t="shared" ref="JA4" si="258">IZ4-IZ6+IZ7</f>
        <v>60</v>
      </c>
      <c r="JB4" s="4">
        <f t="shared" ref="JB4" si="259">JA4-JA6+JA7</f>
        <v>60</v>
      </c>
      <c r="JC4" s="4">
        <f t="shared" ref="JC4" si="260">JB4-JB6+JB7</f>
        <v>60</v>
      </c>
      <c r="JD4" s="4">
        <f t="shared" ref="JD4" si="261">JC4-JC6+JC7</f>
        <v>60</v>
      </c>
      <c r="JE4" s="4">
        <f t="shared" ref="JE4" si="262">JD4-JD6+JD7</f>
        <v>60</v>
      </c>
      <c r="JF4" s="4">
        <f t="shared" ref="JF4" si="263">JE4-JE6+JE7</f>
        <v>60</v>
      </c>
      <c r="JG4" s="4">
        <f t="shared" ref="JG4" si="264">JF4-JF6+JF7</f>
        <v>60</v>
      </c>
      <c r="JH4" s="4">
        <f t="shared" ref="JH4" si="265">JG4-JG6+JG7</f>
        <v>60</v>
      </c>
      <c r="JI4" s="4">
        <f t="shared" ref="JI4" si="266">JH4-JH6+JH7</f>
        <v>60</v>
      </c>
      <c r="JJ4" s="4">
        <f t="shared" ref="JJ4" si="267">JI4-JI6+JI7</f>
        <v>60</v>
      </c>
      <c r="JK4" s="4">
        <f t="shared" ref="JK4" si="268">JJ4-JJ6+JJ7</f>
        <v>60</v>
      </c>
      <c r="JL4" s="4">
        <f t="shared" ref="JL4" si="269">JK4-JK6+JK7</f>
        <v>60</v>
      </c>
      <c r="JM4" s="4">
        <f t="shared" ref="JM4" si="270">JL4-JL6+JL7</f>
        <v>60</v>
      </c>
      <c r="JN4" s="4">
        <f t="shared" ref="JN4" si="271">JM4-JM6+JM7</f>
        <v>60</v>
      </c>
      <c r="JO4" s="4">
        <f t="shared" ref="JO4" si="272">JN4-JN6+JN7</f>
        <v>60</v>
      </c>
      <c r="JP4" s="4">
        <f t="shared" ref="JP4" si="273">JO4-JO6+JO7</f>
        <v>60</v>
      </c>
      <c r="JQ4" s="4">
        <f t="shared" ref="JQ4" si="274">JP4-JP6+JP7</f>
        <v>60</v>
      </c>
      <c r="JR4" s="4">
        <f t="shared" ref="JR4" si="275">JQ4-JQ6+JQ7</f>
        <v>60</v>
      </c>
      <c r="JS4" s="4">
        <f t="shared" ref="JS4" si="276">JR4-JR6+JR7</f>
        <v>60</v>
      </c>
      <c r="JT4" s="4">
        <f t="shared" ref="JT4" si="277">JS4-JS6+JS7</f>
        <v>60</v>
      </c>
      <c r="JU4" s="4">
        <f t="shared" ref="JU4" si="278">JT4-JT6+JT7</f>
        <v>60</v>
      </c>
      <c r="JV4" s="4">
        <f t="shared" ref="JV4" si="279">JU4-JU6+JU7</f>
        <v>60</v>
      </c>
      <c r="JW4" s="4">
        <f t="shared" ref="JW4" si="280">JV4-JV6+JV7</f>
        <v>60</v>
      </c>
      <c r="JX4" s="4">
        <f t="shared" ref="JX4" si="281">JW4-JW6+JW7</f>
        <v>60</v>
      </c>
      <c r="JY4" s="4">
        <f t="shared" ref="JY4" si="282">JX4-JX6+JX7</f>
        <v>60</v>
      </c>
      <c r="JZ4" s="4">
        <f t="shared" ref="JZ4" si="283">JY4-JY6+JY7</f>
        <v>60</v>
      </c>
      <c r="KA4" s="4">
        <f t="shared" ref="KA4" si="284">JZ4-JZ6+JZ7</f>
        <v>60</v>
      </c>
      <c r="KB4" s="4">
        <f t="shared" ref="KB4" si="285">KA4-KA6+KA7</f>
        <v>60</v>
      </c>
      <c r="KC4" s="4">
        <f t="shared" ref="KC4" si="286">KB4-KB6+KB7</f>
        <v>60</v>
      </c>
      <c r="KD4" s="4">
        <f t="shared" ref="KD4" si="287">KC4-KC6+KC7</f>
        <v>60</v>
      </c>
      <c r="KE4" s="4">
        <f t="shared" ref="KE4" si="288">KD4-KD6+KD7</f>
        <v>60</v>
      </c>
      <c r="KF4" s="4">
        <f t="shared" ref="KF4" si="289">KE4-KE6+KE7</f>
        <v>60</v>
      </c>
      <c r="KG4" s="4">
        <f t="shared" ref="KG4" si="290">KF4-KF6+KF7</f>
        <v>60</v>
      </c>
      <c r="KH4" s="4">
        <f t="shared" ref="KH4" si="291">KG4-KG6+KG7</f>
        <v>60</v>
      </c>
      <c r="KI4" s="4">
        <f t="shared" ref="KI4" si="292">KH4-KH6+KH7</f>
        <v>60</v>
      </c>
      <c r="KJ4" s="4">
        <f t="shared" ref="KJ4" si="293">KI4-KI6+KI7</f>
        <v>60</v>
      </c>
      <c r="KK4" s="4">
        <f t="shared" ref="KK4" si="294">KJ4-KJ6+KJ7</f>
        <v>60</v>
      </c>
      <c r="KL4" s="4">
        <f t="shared" ref="KL4" si="295">KK4-KK6+KK7</f>
        <v>60</v>
      </c>
      <c r="KM4" s="4">
        <f t="shared" ref="KM4" si="296">KL4-KL6+KL7</f>
        <v>60</v>
      </c>
      <c r="KN4" s="4">
        <f t="shared" ref="KN4" si="297">KM4-KM6+KM7</f>
        <v>60</v>
      </c>
      <c r="KO4" s="4">
        <f t="shared" ref="KO4" si="298">KN4-KN6+KN7</f>
        <v>60</v>
      </c>
      <c r="KP4" s="4">
        <f t="shared" ref="KP4" si="299">KO4-KO6+KO7</f>
        <v>60</v>
      </c>
      <c r="KQ4" s="4">
        <f t="shared" ref="KQ4" si="300">KP4-KP6+KP7</f>
        <v>60</v>
      </c>
      <c r="KR4" s="4">
        <f t="shared" ref="KR4" si="301">KQ4-KQ6+KQ7</f>
        <v>60</v>
      </c>
      <c r="KS4" s="4">
        <f t="shared" ref="KS4" si="302">KR4-KR6+KR7</f>
        <v>60</v>
      </c>
      <c r="KT4" s="4">
        <f t="shared" ref="KT4" si="303">KS4-KS6+KS7</f>
        <v>60</v>
      </c>
      <c r="KU4" s="4">
        <f t="shared" ref="KU4" si="304">KT4-KT6+KT7</f>
        <v>60</v>
      </c>
      <c r="KV4" s="4">
        <f t="shared" ref="KV4" si="305">KU4-KU6+KU7</f>
        <v>60</v>
      </c>
      <c r="KW4" s="4">
        <f t="shared" ref="KW4" si="306">KV4-KV6+KV7</f>
        <v>60</v>
      </c>
      <c r="KX4" s="4">
        <f t="shared" ref="KX4" si="307">KW4-KW6+KW7</f>
        <v>60</v>
      </c>
      <c r="KY4" s="4">
        <f t="shared" ref="KY4" si="308">KX4-KX6+KX7</f>
        <v>60</v>
      </c>
      <c r="KZ4" s="4">
        <f t="shared" ref="KZ4" si="309">KY4-KY6+KY7</f>
        <v>60</v>
      </c>
      <c r="LA4" s="4">
        <f t="shared" ref="LA4" si="310">KZ4-KZ6+KZ7</f>
        <v>60</v>
      </c>
      <c r="LB4" s="4">
        <f t="shared" ref="LB4" si="311">LA4-LA6+LA7</f>
        <v>60</v>
      </c>
      <c r="LC4" s="4">
        <f t="shared" ref="LC4" si="312">LB4-LB6+LB7</f>
        <v>60</v>
      </c>
      <c r="LD4" s="4">
        <f t="shared" ref="LD4" si="313">LC4-LC6+LC7</f>
        <v>60</v>
      </c>
      <c r="LE4" s="4">
        <f t="shared" ref="LE4" si="314">LD4-LD6+LD7</f>
        <v>60</v>
      </c>
      <c r="LF4" s="4">
        <f t="shared" ref="LF4" si="315">LE4-LE6+LE7</f>
        <v>60</v>
      </c>
      <c r="LG4" s="4">
        <f t="shared" ref="LG4" si="316">LF4-LF6+LF7</f>
        <v>60</v>
      </c>
      <c r="LH4" s="4">
        <f t="shared" ref="LH4" si="317">LG4-LG6+LG7</f>
        <v>60</v>
      </c>
      <c r="LI4" s="4">
        <f t="shared" ref="LI4" si="318">LH4-LH6+LH7</f>
        <v>60</v>
      </c>
      <c r="LJ4" s="4">
        <f t="shared" ref="LJ4" si="319">LI4-LI6+LI7</f>
        <v>60</v>
      </c>
      <c r="LK4" s="4">
        <f t="shared" ref="LK4" si="320">LJ4-LJ6+LJ7</f>
        <v>60</v>
      </c>
      <c r="LL4" s="4">
        <f t="shared" ref="LL4" si="321">LK4-LK6+LK7</f>
        <v>60</v>
      </c>
      <c r="LM4" s="4">
        <f t="shared" ref="LM4" si="322">LL4-LL6+LL7</f>
        <v>60</v>
      </c>
      <c r="LN4" s="4">
        <f t="shared" ref="LN4" si="323">LM4-LM6+LM7</f>
        <v>60</v>
      </c>
      <c r="LO4" s="4">
        <f t="shared" ref="LO4" si="324">LN4-LN6+LN7</f>
        <v>60</v>
      </c>
      <c r="LP4" s="4">
        <f t="shared" ref="LP4" si="325">LO4-LO6+LO7</f>
        <v>60</v>
      </c>
      <c r="LQ4" s="4">
        <f t="shared" ref="LQ4" si="326">LP4-LP6+LP7</f>
        <v>54</v>
      </c>
      <c r="LR4" s="4">
        <f t="shared" ref="LR4" si="327">LQ4-LQ6+LQ7</f>
        <v>54</v>
      </c>
      <c r="LS4" s="4">
        <f t="shared" ref="LS4" si="328">LR4-LR6+LR7</f>
        <v>54</v>
      </c>
      <c r="LT4" s="4">
        <f t="shared" ref="LT4" si="329">LS4-LS6+LS7</f>
        <v>54</v>
      </c>
      <c r="LU4" s="4">
        <f t="shared" ref="LU4" si="330">LT4-LT6+LT7</f>
        <v>54</v>
      </c>
      <c r="LV4" s="4">
        <f t="shared" ref="LV4" si="331">LU4-LU6+LU7</f>
        <v>54</v>
      </c>
      <c r="LW4" s="4">
        <f t="shared" ref="LW4" si="332">LV4-LV6+LV7</f>
        <v>54</v>
      </c>
      <c r="LX4" s="4">
        <f t="shared" ref="LX4" si="333">LW4-LW6+LW7</f>
        <v>54</v>
      </c>
      <c r="LY4" s="4">
        <f t="shared" ref="LY4" si="334">LX4-LX6+LX7</f>
        <v>54</v>
      </c>
      <c r="LZ4" s="4">
        <f t="shared" ref="LZ4" si="335">LY4-LY6+LY7</f>
        <v>54</v>
      </c>
      <c r="MA4" s="4">
        <f t="shared" ref="MA4" si="336">LZ4-LZ6+LZ7</f>
        <v>54</v>
      </c>
      <c r="MB4" s="4">
        <f t="shared" ref="MB4" si="337">MA4-MA6+MA7</f>
        <v>54</v>
      </c>
      <c r="MC4" s="4">
        <f t="shared" ref="MC4" si="338">MB4-MB6+MB7</f>
        <v>54</v>
      </c>
      <c r="MD4" s="4">
        <f t="shared" ref="MD4" si="339">MC4-MC6+MC7</f>
        <v>54</v>
      </c>
      <c r="ME4" s="4">
        <f t="shared" ref="ME4" si="340">MD4-MD6+MD7</f>
        <v>54</v>
      </c>
      <c r="MF4" s="4">
        <f t="shared" ref="MF4" si="341">ME4-ME6+ME7</f>
        <v>54</v>
      </c>
      <c r="MG4" s="4">
        <f t="shared" ref="MG4" si="342">MF4-MF6+MF7</f>
        <v>54</v>
      </c>
      <c r="MH4" s="4">
        <f t="shared" ref="MH4" si="343">MG4-MG6+MG7</f>
        <v>54</v>
      </c>
      <c r="MI4" s="4">
        <f t="shared" ref="MI4" si="344">MH4-MH6+MH7</f>
        <v>52</v>
      </c>
      <c r="MJ4" s="4">
        <f t="shared" ref="MJ4" si="345">MI4-MI6+MI7</f>
        <v>52</v>
      </c>
      <c r="MK4" s="4">
        <f t="shared" ref="MK4" si="346">MJ4-MJ6+MJ7</f>
        <v>52</v>
      </c>
      <c r="ML4" s="4">
        <f t="shared" ref="ML4" si="347">MK4-MK6+MK7</f>
        <v>52</v>
      </c>
      <c r="MM4" s="4">
        <f t="shared" ref="MM4" si="348">ML4-ML6+ML7</f>
        <v>52</v>
      </c>
      <c r="MN4" s="4">
        <f t="shared" ref="MN4" si="349">MM4-MM6+MM7</f>
        <v>52</v>
      </c>
      <c r="MO4" s="4">
        <f t="shared" ref="MO4" si="350">MN4-MN6+MN7</f>
        <v>48</v>
      </c>
      <c r="MP4" s="4">
        <f t="shared" ref="MP4" si="351">MO4-MO6+MO7</f>
        <v>48</v>
      </c>
      <c r="MQ4" s="4">
        <f t="shared" ref="MQ4" si="352">MP4-MP6+MP7</f>
        <v>42</v>
      </c>
      <c r="MR4" s="4">
        <f t="shared" ref="MR4" si="353">MQ4-MQ6+MQ7</f>
        <v>42</v>
      </c>
      <c r="MS4" s="4">
        <f t="shared" ref="MS4" si="354">MR4-MR6+MR7</f>
        <v>42</v>
      </c>
      <c r="MT4" s="4">
        <f t="shared" ref="MT4" si="355">MS4-MS6+MS7</f>
        <v>42</v>
      </c>
      <c r="MU4" s="4">
        <f t="shared" ref="MU4" si="356">MT4-MT6+MT7</f>
        <v>42</v>
      </c>
      <c r="MV4" s="4">
        <f t="shared" ref="MV4" si="357">MU4-MU6+MU7</f>
        <v>42</v>
      </c>
      <c r="MW4" s="4">
        <f t="shared" ref="MW4" si="358">MV4-MV6+MV7</f>
        <v>42</v>
      </c>
      <c r="MX4" s="4">
        <f t="shared" ref="MX4" si="359">MW4-MW6+MW7</f>
        <v>42</v>
      </c>
      <c r="MY4" s="4">
        <f t="shared" ref="MY4" si="360">MX4-MX6+MX7</f>
        <v>30</v>
      </c>
      <c r="MZ4" s="4">
        <f t="shared" ref="MZ4" si="361">MY4-MY6+MY7</f>
        <v>49</v>
      </c>
      <c r="NA4" s="4">
        <f t="shared" ref="NA4" si="362">MZ4-MZ6+MZ7</f>
        <v>49</v>
      </c>
      <c r="NB4" s="4">
        <f t="shared" ref="NB4" si="363">NA4-NA6+NA7</f>
        <v>49</v>
      </c>
      <c r="NC4" s="4">
        <f t="shared" ref="NC4" si="364">NB4-NB6+NB7</f>
        <v>49</v>
      </c>
      <c r="ND4" s="4">
        <f t="shared" ref="ND4" si="365">NC4-NC6+NC7</f>
        <v>45</v>
      </c>
      <c r="NE4" s="4">
        <f t="shared" ref="NE4" si="366">ND4-ND6+ND7</f>
        <v>45</v>
      </c>
      <c r="NF4" s="4">
        <f t="shared" ref="NF4" si="367">NE4-NE6+NE7</f>
        <v>45</v>
      </c>
      <c r="NG4" s="4">
        <f t="shared" ref="NG4" si="368">NF4-NF6+NF7</f>
        <v>45</v>
      </c>
      <c r="NH4" s="4">
        <f t="shared" ref="NH4" si="369">NG4-NG6+NG7</f>
        <v>45</v>
      </c>
      <c r="NJ4" s="4">
        <f>AVERAGE(B4:NH4)</f>
        <v>40.525606469002696</v>
      </c>
      <c r="NK4" s="4">
        <f>MAX(B4:NC4)</f>
        <v>82</v>
      </c>
    </row>
    <row r="5" spans="1:377" x14ac:dyDescent="0.3">
      <c r="A5" s="4" t="s">
        <v>69</v>
      </c>
      <c r="B5" s="4">
        <f t="shared" ref="B5:C5" si="370">B4-B7</f>
        <v>0</v>
      </c>
      <c r="C5" s="4">
        <f t="shared" si="370"/>
        <v>0</v>
      </c>
      <c r="D5" s="4">
        <f t="shared" ref="D5" si="371">D4-D7</f>
        <v>0</v>
      </c>
      <c r="E5" s="4">
        <f t="shared" ref="E5" si="372">E4-E7</f>
        <v>0</v>
      </c>
      <c r="F5" s="4">
        <f t="shared" ref="F5" si="373">F4-F7</f>
        <v>0</v>
      </c>
      <c r="G5" s="4">
        <f t="shared" ref="G5" si="374">G4-G7</f>
        <v>0</v>
      </c>
      <c r="H5" s="4">
        <f t="shared" ref="H5" si="375">H4-H7</f>
        <v>-37</v>
      </c>
      <c r="I5" s="4">
        <f t="shared" ref="I5" si="376">I4-I7</f>
        <v>25</v>
      </c>
      <c r="J5" s="4">
        <f t="shared" ref="J5" si="377">J4-J7</f>
        <v>25</v>
      </c>
      <c r="K5" s="4">
        <f t="shared" ref="K5" si="378">K4-K7</f>
        <v>25</v>
      </c>
      <c r="L5" s="4">
        <f t="shared" ref="L5" si="379">L4-L7</f>
        <v>25</v>
      </c>
      <c r="M5" s="4">
        <f t="shared" ref="M5" si="380">M4-M7</f>
        <v>25</v>
      </c>
      <c r="N5" s="4">
        <f t="shared" ref="N5" si="381">N4-N7</f>
        <v>25</v>
      </c>
      <c r="O5" s="4">
        <f t="shared" ref="O5" si="382">O4-O7</f>
        <v>25</v>
      </c>
      <c r="P5" s="4">
        <f t="shared" ref="P5" si="383">P4-P7</f>
        <v>25</v>
      </c>
      <c r="Q5" s="4">
        <f t="shared" ref="Q5" si="384">Q4-Q7</f>
        <v>25</v>
      </c>
      <c r="R5" s="4">
        <f t="shared" ref="R5" si="385">R4-R7</f>
        <v>25</v>
      </c>
      <c r="S5" s="4">
        <f t="shared" ref="S5" si="386">S4-S7</f>
        <v>25</v>
      </c>
      <c r="T5" s="4">
        <f t="shared" ref="T5" si="387">T4-T7</f>
        <v>25</v>
      </c>
      <c r="U5" s="4">
        <f t="shared" ref="U5" si="388">U4-U7</f>
        <v>25</v>
      </c>
      <c r="V5" s="4">
        <f t="shared" ref="V5" si="389">V4-V7</f>
        <v>25</v>
      </c>
      <c r="W5" s="4">
        <f t="shared" ref="W5" si="390">W4-W7</f>
        <v>25</v>
      </c>
      <c r="X5" s="4">
        <f t="shared" ref="X5" si="391">X4-X7</f>
        <v>25</v>
      </c>
      <c r="Y5" s="4">
        <f t="shared" ref="Y5" si="392">Y4-Y7</f>
        <v>25</v>
      </c>
      <c r="Z5" s="4">
        <f t="shared" ref="Z5" si="393">Z4-Z7</f>
        <v>25</v>
      </c>
      <c r="AA5" s="4">
        <f t="shared" ref="AA5" si="394">AA4-AA7</f>
        <v>25</v>
      </c>
      <c r="AB5" s="4">
        <f t="shared" ref="AB5" si="395">AB4-AB7</f>
        <v>25</v>
      </c>
      <c r="AC5" s="4">
        <f t="shared" ref="AC5" si="396">AC4-AC7</f>
        <v>25</v>
      </c>
      <c r="AD5" s="4">
        <f t="shared" ref="AD5" si="397">AD4-AD7</f>
        <v>25</v>
      </c>
      <c r="AE5" s="4">
        <f t="shared" ref="AE5" si="398">AE4-AE7</f>
        <v>24</v>
      </c>
      <c r="AF5" s="4">
        <f t="shared" ref="AF5" si="399">AF4-AF7</f>
        <v>24</v>
      </c>
      <c r="AG5" s="4">
        <f t="shared" ref="AG5" si="400">AG4-AG7</f>
        <v>24</v>
      </c>
      <c r="AH5" s="4">
        <f t="shared" ref="AH5" si="401">AH4-AH7</f>
        <v>24</v>
      </c>
      <c r="AI5" s="4">
        <f t="shared" ref="AI5" si="402">AI4-AI7</f>
        <v>24</v>
      </c>
      <c r="AJ5" s="4">
        <f t="shared" ref="AJ5" si="403">AJ4-AJ7</f>
        <v>24</v>
      </c>
      <c r="AK5" s="4">
        <f t="shared" ref="AK5" si="404">AK4-AK7</f>
        <v>24</v>
      </c>
      <c r="AL5" s="4">
        <f t="shared" ref="AL5" si="405">AL4-AL7</f>
        <v>24</v>
      </c>
      <c r="AM5" s="4">
        <f t="shared" ref="AM5" si="406">AM4-AM7</f>
        <v>24</v>
      </c>
      <c r="AN5" s="4">
        <f t="shared" ref="AN5" si="407">AN4-AN7</f>
        <v>24</v>
      </c>
      <c r="AO5" s="4">
        <f t="shared" ref="AO5" si="408">AO4-AO7</f>
        <v>24</v>
      </c>
      <c r="AP5" s="4">
        <f t="shared" ref="AP5" si="409">AP4-AP7</f>
        <v>24</v>
      </c>
      <c r="AQ5" s="4">
        <f t="shared" ref="AQ5" si="410">AQ4-AQ7</f>
        <v>24</v>
      </c>
      <c r="AR5" s="4">
        <f t="shared" ref="AR5" si="411">AR4-AR7</f>
        <v>24</v>
      </c>
      <c r="AS5" s="4">
        <f t="shared" ref="AS5" si="412">AS4-AS7</f>
        <v>24</v>
      </c>
      <c r="AT5" s="4">
        <f t="shared" ref="AT5" si="413">AT4-AT7</f>
        <v>24</v>
      </c>
      <c r="AU5" s="4">
        <f t="shared" ref="AU5" si="414">AU4-AU7</f>
        <v>23</v>
      </c>
      <c r="AV5" s="4">
        <f t="shared" ref="AV5" si="415">AV4-AV7</f>
        <v>23</v>
      </c>
      <c r="AW5" s="4">
        <f t="shared" ref="AW5" si="416">AW4-AW7</f>
        <v>23</v>
      </c>
      <c r="AX5" s="4">
        <f t="shared" ref="AX5" si="417">AX4-AX7</f>
        <v>23</v>
      </c>
      <c r="AY5" s="4">
        <f t="shared" ref="AY5" si="418">AY4-AY7</f>
        <v>23</v>
      </c>
      <c r="AZ5" s="4">
        <f t="shared" ref="AZ5" si="419">AZ4-AZ7</f>
        <v>23</v>
      </c>
      <c r="BA5" s="4">
        <f t="shared" ref="BA5" si="420">BA4-BA7</f>
        <v>23</v>
      </c>
      <c r="BB5" s="4">
        <f t="shared" ref="BB5" si="421">BB4-BB7</f>
        <v>21</v>
      </c>
      <c r="BC5" s="4">
        <f t="shared" ref="BC5" si="422">BC4-BC7</f>
        <v>21</v>
      </c>
      <c r="BD5" s="4">
        <f t="shared" ref="BD5" si="423">BD4-BD7</f>
        <v>21</v>
      </c>
      <c r="BE5" s="4">
        <f t="shared" ref="BE5" si="424">BE4-BE7</f>
        <v>21</v>
      </c>
      <c r="BF5" s="4">
        <f t="shared" ref="BF5" si="425">BF4-BF7</f>
        <v>21</v>
      </c>
      <c r="BG5" s="4">
        <f t="shared" ref="BG5" si="426">BG4-BG7</f>
        <v>21</v>
      </c>
      <c r="BH5" s="4">
        <f t="shared" ref="BH5" si="427">BH4-BH7</f>
        <v>18</v>
      </c>
      <c r="BI5" s="4">
        <f t="shared" ref="BI5" si="428">BI4-BI7</f>
        <v>18</v>
      </c>
      <c r="BJ5" s="4">
        <f t="shared" ref="BJ5" si="429">BJ4-BJ7</f>
        <v>-86</v>
      </c>
      <c r="BK5" s="4">
        <f t="shared" ref="BK5" si="430">BK4-BK7</f>
        <v>82</v>
      </c>
      <c r="BL5" s="4">
        <f t="shared" ref="BL5" si="431">BL4-BL7</f>
        <v>82</v>
      </c>
      <c r="BM5" s="4">
        <f t="shared" ref="BM5" si="432">BM4-BM7</f>
        <v>82</v>
      </c>
      <c r="BN5" s="4">
        <f t="shared" ref="BN5" si="433">BN4-BN7</f>
        <v>67</v>
      </c>
      <c r="BO5" s="4">
        <f t="shared" ref="BO5" si="434">BO4-BO7</f>
        <v>63</v>
      </c>
      <c r="BP5" s="4">
        <f t="shared" ref="BP5" si="435">BP4-BP7</f>
        <v>63</v>
      </c>
      <c r="BQ5" s="4">
        <f t="shared" ref="BQ5" si="436">BQ4-BQ7</f>
        <v>63</v>
      </c>
      <c r="BR5" s="4">
        <f t="shared" ref="BR5" si="437">BR4-BR7</f>
        <v>63</v>
      </c>
      <c r="BS5" s="4">
        <f t="shared" ref="BS5" si="438">BS4-BS7</f>
        <v>63</v>
      </c>
      <c r="BT5" s="4">
        <f t="shared" ref="BT5" si="439">BT4-BT7</f>
        <v>63</v>
      </c>
      <c r="BU5" s="4">
        <f t="shared" ref="BU5" si="440">BU4-BU7</f>
        <v>63</v>
      </c>
      <c r="BV5" s="4">
        <f t="shared" ref="BV5" si="441">BV4-BV7</f>
        <v>63</v>
      </c>
      <c r="BW5" s="4">
        <f t="shared" ref="BW5" si="442">BW4-BW7</f>
        <v>63</v>
      </c>
      <c r="BX5" s="4">
        <f t="shared" ref="BX5" si="443">BX4-BX7</f>
        <v>63</v>
      </c>
      <c r="BY5" s="4">
        <f t="shared" ref="BY5" si="444">BY4-BY7</f>
        <v>61</v>
      </c>
      <c r="BZ5" s="4">
        <f t="shared" ref="BZ5" si="445">BZ4-BZ7</f>
        <v>61</v>
      </c>
      <c r="CA5" s="4">
        <f t="shared" ref="CA5" si="446">CA4-CA7</f>
        <v>61</v>
      </c>
      <c r="CB5" s="4">
        <f t="shared" ref="CB5" si="447">CB4-CB7</f>
        <v>61</v>
      </c>
      <c r="CC5" s="4">
        <f t="shared" ref="CC5" si="448">CC4-CC7</f>
        <v>61</v>
      </c>
      <c r="CD5" s="4">
        <f t="shared" ref="CD5" si="449">CD4-CD7</f>
        <v>60</v>
      </c>
      <c r="CE5" s="4">
        <f t="shared" ref="CE5" si="450">CE4-CE7</f>
        <v>60</v>
      </c>
      <c r="CF5" s="4">
        <f t="shared" ref="CF5" si="451">CF4-CF7</f>
        <v>60</v>
      </c>
      <c r="CG5" s="4">
        <f t="shared" ref="CG5" si="452">CG4-CG7</f>
        <v>60</v>
      </c>
      <c r="CH5" s="4">
        <f t="shared" ref="CH5" si="453">CH4-CH7</f>
        <v>60</v>
      </c>
      <c r="CI5" s="4">
        <f t="shared" ref="CI5" si="454">CI4-CI7</f>
        <v>60</v>
      </c>
      <c r="CJ5" s="4">
        <f t="shared" ref="CJ5" si="455">CJ4-CJ7</f>
        <v>53</v>
      </c>
      <c r="CK5" s="4">
        <f t="shared" ref="CK5" si="456">CK4-CK7</f>
        <v>53</v>
      </c>
      <c r="CL5" s="4">
        <f t="shared" ref="CL5" si="457">CL4-CL7</f>
        <v>53</v>
      </c>
      <c r="CM5" s="4">
        <f t="shared" ref="CM5" si="458">CM4-CM7</f>
        <v>53</v>
      </c>
      <c r="CN5" s="4">
        <f t="shared" ref="CN5" si="459">CN4-CN7</f>
        <v>53</v>
      </c>
      <c r="CO5" s="4">
        <f t="shared" ref="CO5" si="460">CO4-CO7</f>
        <v>53</v>
      </c>
      <c r="CP5" s="4">
        <f t="shared" ref="CP5" si="461">CP4-CP7</f>
        <v>53</v>
      </c>
      <c r="CQ5" s="4">
        <f t="shared" ref="CQ5" si="462">CQ4-CQ7</f>
        <v>51</v>
      </c>
      <c r="CR5" s="4">
        <f t="shared" ref="CR5" si="463">CR4-CR7</f>
        <v>51</v>
      </c>
      <c r="CS5" s="4">
        <f t="shared" ref="CS5" si="464">CS4-CS7</f>
        <v>51</v>
      </c>
      <c r="CT5" s="4">
        <f t="shared" ref="CT5" si="465">CT4-CT7</f>
        <v>46</v>
      </c>
      <c r="CU5" s="4">
        <f t="shared" ref="CU5" si="466">CU4-CU7</f>
        <v>46</v>
      </c>
      <c r="CV5" s="4">
        <f t="shared" ref="CV5" si="467">CV4-CV7</f>
        <v>46</v>
      </c>
      <c r="CW5" s="4">
        <f t="shared" ref="CW5" si="468">CW4-CW7</f>
        <v>42</v>
      </c>
      <c r="CX5" s="4">
        <f t="shared" ref="CX5" si="469">CX4-CX7</f>
        <v>42</v>
      </c>
      <c r="CY5" s="4">
        <f t="shared" ref="CY5" si="470">CY4-CY7</f>
        <v>42</v>
      </c>
      <c r="CZ5" s="4">
        <f t="shared" ref="CZ5" si="471">CZ4-CZ7</f>
        <v>42</v>
      </c>
      <c r="DA5" s="4">
        <f t="shared" ref="DA5" si="472">DA4-DA7</f>
        <v>42</v>
      </c>
      <c r="DB5" s="4">
        <f t="shared" ref="DB5" si="473">DB4-DB7</f>
        <v>42</v>
      </c>
      <c r="DC5" s="4">
        <f t="shared" ref="DC5" si="474">DC4-DC7</f>
        <v>42</v>
      </c>
      <c r="DD5" s="4">
        <f t="shared" ref="DD5" si="475">DD4-DD7</f>
        <v>42</v>
      </c>
      <c r="DE5" s="4">
        <f t="shared" ref="DE5" si="476">DE4-DE7</f>
        <v>42</v>
      </c>
      <c r="DF5" s="4">
        <f t="shared" ref="DF5" si="477">DF4-DF7</f>
        <v>42</v>
      </c>
      <c r="DG5" s="4">
        <f t="shared" ref="DG5" si="478">DG4-DG7</f>
        <v>42</v>
      </c>
      <c r="DH5" s="4">
        <f t="shared" ref="DH5" si="479">DH4-DH7</f>
        <v>42</v>
      </c>
      <c r="DI5" s="4">
        <f t="shared" ref="DI5" si="480">DI4-DI7</f>
        <v>42</v>
      </c>
      <c r="DJ5" s="4">
        <f t="shared" ref="DJ5" si="481">DJ4-DJ7</f>
        <v>42</v>
      </c>
      <c r="DK5" s="4">
        <f t="shared" ref="DK5" si="482">DK4-DK7</f>
        <v>42</v>
      </c>
      <c r="DL5" s="4">
        <f t="shared" ref="DL5" si="483">DL4-DL7</f>
        <v>42</v>
      </c>
      <c r="DM5" s="4">
        <f t="shared" ref="DM5" si="484">DM4-DM7</f>
        <v>42</v>
      </c>
      <c r="DN5" s="4">
        <f t="shared" ref="DN5" si="485">DN4-DN7</f>
        <v>40</v>
      </c>
      <c r="DO5" s="4">
        <f t="shared" ref="DO5" si="486">DO4-DO7</f>
        <v>40</v>
      </c>
      <c r="DP5" s="4">
        <f t="shared" ref="DP5" si="487">DP4-DP7</f>
        <v>40</v>
      </c>
      <c r="DQ5" s="4">
        <f t="shared" ref="DQ5" si="488">DQ4-DQ7</f>
        <v>40</v>
      </c>
      <c r="DR5" s="4">
        <f t="shared" ref="DR5" si="489">DR4-DR7</f>
        <v>40</v>
      </c>
      <c r="DS5" s="4">
        <f t="shared" ref="DS5" si="490">DS4-DS7</f>
        <v>40</v>
      </c>
      <c r="DT5" s="4">
        <f t="shared" ref="DT5" si="491">DT4-DT7</f>
        <v>40</v>
      </c>
      <c r="DU5" s="4">
        <f t="shared" ref="DU5" si="492">DU4-DU7</f>
        <v>40</v>
      </c>
      <c r="DV5" s="4">
        <f t="shared" ref="DV5" si="493">DV4-DV7</f>
        <v>36</v>
      </c>
      <c r="DW5" s="4">
        <f t="shared" ref="DW5" si="494">DW4-DW7</f>
        <v>36</v>
      </c>
      <c r="DX5" s="4">
        <f t="shared" ref="DX5" si="495">DX4-DX7</f>
        <v>36</v>
      </c>
      <c r="DY5" s="4">
        <f t="shared" ref="DY5" si="496">DY4-DY7</f>
        <v>36</v>
      </c>
      <c r="DZ5" s="4">
        <f t="shared" ref="DZ5" si="497">DZ4-DZ7</f>
        <v>36</v>
      </c>
      <c r="EA5" s="4">
        <f t="shared" ref="EA5" si="498">EA4-EA7</f>
        <v>36</v>
      </c>
      <c r="EB5" s="4">
        <f t="shared" ref="EB5" si="499">EB4-EB7</f>
        <v>31</v>
      </c>
      <c r="EC5" s="4">
        <f t="shared" ref="EC5" si="500">EC4-EC7</f>
        <v>31</v>
      </c>
      <c r="ED5" s="4">
        <f t="shared" ref="ED5" si="501">ED4-ED7</f>
        <v>31</v>
      </c>
      <c r="EE5" s="4">
        <f t="shared" ref="EE5" si="502">EE4-EE7</f>
        <v>27</v>
      </c>
      <c r="EF5" s="4">
        <f t="shared" ref="EF5" si="503">EF4-EF7</f>
        <v>27</v>
      </c>
      <c r="EG5" s="4">
        <f t="shared" ref="EG5" si="504">EG4-EG7</f>
        <v>27</v>
      </c>
      <c r="EH5" s="4">
        <f t="shared" ref="EH5" si="505">EH4-EH7</f>
        <v>22</v>
      </c>
      <c r="EI5" s="4">
        <f t="shared" ref="EI5" si="506">EI4-EI7</f>
        <v>22</v>
      </c>
      <c r="EJ5" s="4">
        <f t="shared" ref="EJ5" si="507">EJ4-EJ7</f>
        <v>22</v>
      </c>
      <c r="EK5" s="4">
        <f t="shared" ref="EK5" si="508">EK4-EK7</f>
        <v>22</v>
      </c>
      <c r="EL5" s="4">
        <f t="shared" ref="EL5" si="509">EL4-EL7</f>
        <v>22</v>
      </c>
      <c r="EM5" s="4">
        <f t="shared" ref="EM5" si="510">EM4-EM7</f>
        <v>22</v>
      </c>
      <c r="EN5" s="4">
        <f t="shared" ref="EN5" si="511">EN4-EN7</f>
        <v>22</v>
      </c>
      <c r="EO5" s="4">
        <f t="shared" ref="EO5" si="512">EO4-EO7</f>
        <v>20</v>
      </c>
      <c r="EP5" s="4">
        <f t="shared" ref="EP5" si="513">EP4-EP7</f>
        <v>20</v>
      </c>
      <c r="EQ5" s="4">
        <f t="shared" ref="EQ5" si="514">EQ4-EQ7</f>
        <v>20</v>
      </c>
      <c r="ER5" s="4">
        <f t="shared" ref="ER5" si="515">ER4-ER7</f>
        <v>20</v>
      </c>
      <c r="ES5" s="4">
        <f t="shared" ref="ES5" si="516">ES4-ES7</f>
        <v>20</v>
      </c>
      <c r="ET5" s="4">
        <f t="shared" ref="ET5" si="517">ET4-ET7</f>
        <v>20</v>
      </c>
      <c r="EU5" s="4">
        <f t="shared" ref="EU5" si="518">EU4-EU7</f>
        <v>20</v>
      </c>
      <c r="EV5" s="4">
        <f t="shared" ref="EV5" si="519">EV4-EV7</f>
        <v>18</v>
      </c>
      <c r="EW5" s="4">
        <f t="shared" ref="EW5" si="520">EW4-EW7</f>
        <v>18</v>
      </c>
      <c r="EX5" s="4">
        <f t="shared" ref="EX5" si="521">EX4-EX7</f>
        <v>-13</v>
      </c>
      <c r="EY5" s="4">
        <f t="shared" ref="EY5" si="522">EY4-EY7</f>
        <v>33</v>
      </c>
      <c r="EZ5" s="4">
        <f t="shared" ref="EZ5" si="523">EZ4-EZ7</f>
        <v>33</v>
      </c>
      <c r="FA5" s="4">
        <f t="shared" ref="FA5" si="524">FA4-FA7</f>
        <v>33</v>
      </c>
      <c r="FB5" s="4">
        <f t="shared" ref="FB5" si="525">FB4-FB7</f>
        <v>33</v>
      </c>
      <c r="FC5" s="4">
        <f t="shared" ref="FC5" si="526">FC4-FC7</f>
        <v>33</v>
      </c>
      <c r="FD5" s="4">
        <f t="shared" ref="FD5" si="527">FD4-FD7</f>
        <v>33</v>
      </c>
      <c r="FE5" s="4">
        <f t="shared" ref="FE5" si="528">FE4-FE7</f>
        <v>32</v>
      </c>
      <c r="FF5" s="4">
        <f t="shared" ref="FF5" si="529">FF4-FF7</f>
        <v>5</v>
      </c>
      <c r="FG5" s="4">
        <f t="shared" ref="FG5" si="530">FG4-FG7</f>
        <v>37</v>
      </c>
      <c r="FH5" s="4">
        <f t="shared" ref="FH5" si="531">FH4-FH7</f>
        <v>41</v>
      </c>
      <c r="FI5" s="4">
        <f t="shared" ref="FI5" si="532">FI4-FI7</f>
        <v>41</v>
      </c>
      <c r="FJ5" s="4">
        <f t="shared" ref="FJ5" si="533">FJ4-FJ7</f>
        <v>41</v>
      </c>
      <c r="FK5" s="4">
        <f t="shared" ref="FK5" si="534">FK4-FK7</f>
        <v>41</v>
      </c>
      <c r="FL5" s="4">
        <f t="shared" ref="FL5" si="535">FL4-FL7</f>
        <v>39</v>
      </c>
      <c r="FM5" s="4">
        <f t="shared" ref="FM5" si="536">FM4-FM7</f>
        <v>39</v>
      </c>
      <c r="FN5" s="4">
        <f t="shared" ref="FN5" si="537">FN4-FN7</f>
        <v>39</v>
      </c>
      <c r="FO5" s="4">
        <f t="shared" ref="FO5" si="538">FO4-FO7</f>
        <v>32</v>
      </c>
      <c r="FP5" s="4">
        <f t="shared" ref="FP5" si="539">FP4-FP7</f>
        <v>32</v>
      </c>
      <c r="FQ5" s="4">
        <f t="shared" ref="FQ5" si="540">FQ4-FQ7</f>
        <v>3</v>
      </c>
      <c r="FR5" s="4">
        <f t="shared" ref="FR5" si="541">FR4-FR7</f>
        <v>41</v>
      </c>
      <c r="FS5" s="4">
        <f t="shared" ref="FS5" si="542">FS4-FS7</f>
        <v>41</v>
      </c>
      <c r="FT5" s="4">
        <f t="shared" ref="FT5" si="543">FT4-FT7</f>
        <v>41</v>
      </c>
      <c r="FU5" s="4">
        <f t="shared" ref="FU5" si="544">FU4-FU7</f>
        <v>41</v>
      </c>
      <c r="FV5" s="4">
        <f t="shared" ref="FV5" si="545">FV4-FV7</f>
        <v>41</v>
      </c>
      <c r="FW5" s="4">
        <f t="shared" ref="FW5" si="546">FW4-FW7</f>
        <v>41</v>
      </c>
      <c r="FX5" s="4">
        <f t="shared" ref="FX5" si="547">FX4-FX7</f>
        <v>41</v>
      </c>
      <c r="FY5" s="4">
        <f t="shared" ref="FY5" si="548">FY4-FY7</f>
        <v>41</v>
      </c>
      <c r="FZ5" s="4">
        <f t="shared" ref="FZ5" si="549">FZ4-FZ7</f>
        <v>41</v>
      </c>
      <c r="GA5" s="4">
        <f t="shared" ref="GA5" si="550">GA4-GA7</f>
        <v>41</v>
      </c>
      <c r="GB5" s="4">
        <f t="shared" ref="GB5" si="551">GB4-GB7</f>
        <v>41</v>
      </c>
      <c r="GC5" s="4">
        <f t="shared" ref="GC5" si="552">GC4-GC7</f>
        <v>41</v>
      </c>
      <c r="GD5" s="4">
        <f t="shared" ref="GD5" si="553">GD4-GD7</f>
        <v>21</v>
      </c>
      <c r="GE5" s="4">
        <f t="shared" ref="GE5" si="554">GE4-GE7</f>
        <v>41</v>
      </c>
      <c r="GF5" s="4">
        <f t="shared" ref="GF5" si="555">GF4-GF7</f>
        <v>41</v>
      </c>
      <c r="GG5" s="4">
        <f t="shared" ref="GG5" si="556">GG4-GG7</f>
        <v>41</v>
      </c>
      <c r="GH5" s="4">
        <f t="shared" ref="GH5" si="557">GH4-GH7</f>
        <v>41</v>
      </c>
      <c r="GI5" s="4">
        <f t="shared" ref="GI5" si="558">GI4-GI7</f>
        <v>41</v>
      </c>
      <c r="GJ5" s="4">
        <f t="shared" ref="GJ5" si="559">GJ4-GJ7</f>
        <v>34</v>
      </c>
      <c r="GK5" s="4">
        <f t="shared" ref="GK5" si="560">GK4-GK7</f>
        <v>34</v>
      </c>
      <c r="GL5" s="4">
        <f t="shared" ref="GL5" si="561">GL4-GL7</f>
        <v>34</v>
      </c>
      <c r="GM5" s="4">
        <f t="shared" ref="GM5" si="562">GM4-GM7</f>
        <v>34</v>
      </c>
      <c r="GN5" s="4">
        <f t="shared" ref="GN5" si="563">GN4-GN7</f>
        <v>34</v>
      </c>
      <c r="GO5" s="4">
        <f t="shared" ref="GO5" si="564">GO4-GO7</f>
        <v>34</v>
      </c>
      <c r="GP5" s="4">
        <f t="shared" ref="GP5" si="565">GP4-GP7</f>
        <v>34</v>
      </c>
      <c r="GQ5" s="4">
        <f t="shared" ref="GQ5" si="566">GQ4-GQ7</f>
        <v>34</v>
      </c>
      <c r="GR5" s="4">
        <f t="shared" ref="GR5" si="567">GR4-GR7</f>
        <v>34</v>
      </c>
      <c r="GS5" s="4">
        <f t="shared" ref="GS5" si="568">GS4-GS7</f>
        <v>13</v>
      </c>
      <c r="GT5" s="4">
        <f t="shared" ref="GT5" si="569">GT4-GT7</f>
        <v>33</v>
      </c>
      <c r="GU5" s="4">
        <f t="shared" ref="GU5" si="570">GU4-GU7</f>
        <v>33</v>
      </c>
      <c r="GV5" s="4">
        <f t="shared" ref="GV5" si="571">GV4-GV7</f>
        <v>33</v>
      </c>
      <c r="GW5" s="4">
        <f t="shared" ref="GW5" si="572">GW4-GW7</f>
        <v>33</v>
      </c>
      <c r="GX5" s="4">
        <f t="shared" ref="GX5" si="573">GX4-GX7</f>
        <v>29</v>
      </c>
      <c r="GY5" s="4">
        <f t="shared" ref="GY5" si="574">GY4-GY7</f>
        <v>29</v>
      </c>
      <c r="GZ5" s="4">
        <f t="shared" ref="GZ5" si="575">GZ4-GZ7</f>
        <v>29</v>
      </c>
      <c r="HA5" s="4">
        <f t="shared" ref="HA5" si="576">HA4-HA7</f>
        <v>29</v>
      </c>
      <c r="HB5" s="4">
        <f t="shared" ref="HB5" si="577">HB4-HB7</f>
        <v>29</v>
      </c>
      <c r="HC5" s="4">
        <f t="shared" ref="HC5" si="578">HC4-HC7</f>
        <v>29</v>
      </c>
      <c r="HD5" s="4">
        <f t="shared" ref="HD5" si="579">HD4-HD7</f>
        <v>29</v>
      </c>
      <c r="HE5" s="4">
        <f t="shared" ref="HE5" si="580">HE4-HE7</f>
        <v>27</v>
      </c>
      <c r="HF5" s="4">
        <f t="shared" ref="HF5" si="581">HF4-HF7</f>
        <v>27</v>
      </c>
      <c r="HG5" s="4">
        <f t="shared" ref="HG5" si="582">HG4-HG7</f>
        <v>27</v>
      </c>
      <c r="HH5" s="4">
        <f t="shared" ref="HH5" si="583">HH4-HH7</f>
        <v>27</v>
      </c>
      <c r="HI5" s="4">
        <f t="shared" ref="HI5" si="584">HI4-HI7</f>
        <v>27</v>
      </c>
      <c r="HJ5" s="4">
        <f t="shared" ref="HJ5" si="585">HJ4-HJ7</f>
        <v>27</v>
      </c>
      <c r="HK5" s="4">
        <f t="shared" ref="HK5" si="586">HK4-HK7</f>
        <v>27</v>
      </c>
      <c r="HL5" s="4">
        <f t="shared" ref="HL5" si="587">HL4-HL7</f>
        <v>27</v>
      </c>
      <c r="HM5" s="4">
        <f t="shared" ref="HM5" si="588">HM4-HM7</f>
        <v>25</v>
      </c>
      <c r="HN5" s="4">
        <f t="shared" ref="HN5" si="589">HN4-HN7</f>
        <v>25</v>
      </c>
      <c r="HO5" s="4">
        <f t="shared" ref="HO5" si="590">HO4-HO7</f>
        <v>25</v>
      </c>
      <c r="HP5" s="4">
        <f t="shared" ref="HP5" si="591">HP4-HP7</f>
        <v>21</v>
      </c>
      <c r="HQ5" s="4">
        <f t="shared" ref="HQ5" si="592">HQ4-HQ7</f>
        <v>19</v>
      </c>
      <c r="HR5" s="4">
        <f t="shared" ref="HR5" si="593">HR4-HR7</f>
        <v>19</v>
      </c>
      <c r="HS5" s="4">
        <f t="shared" ref="HS5" si="594">HS4-HS7</f>
        <v>19</v>
      </c>
      <c r="HT5" s="4">
        <f t="shared" ref="HT5" si="595">HT4-HT7</f>
        <v>19</v>
      </c>
      <c r="HU5" s="4">
        <f t="shared" ref="HU5" si="596">HU4-HU7</f>
        <v>19</v>
      </c>
      <c r="HV5" s="4">
        <f t="shared" ref="HV5" si="597">HV4-HV7</f>
        <v>1</v>
      </c>
      <c r="HW5" s="4">
        <f t="shared" ref="HW5" si="598">HW4-HW7</f>
        <v>25</v>
      </c>
      <c r="HX5" s="4">
        <f t="shared" ref="HX5" si="599">HX4-HX7</f>
        <v>25</v>
      </c>
      <c r="HY5" s="4">
        <f t="shared" ref="HY5" si="600">HY4-HY7</f>
        <v>25</v>
      </c>
      <c r="HZ5" s="4">
        <f t="shared" ref="HZ5" si="601">HZ4-HZ7</f>
        <v>25</v>
      </c>
      <c r="IA5" s="4">
        <f t="shared" ref="IA5" si="602">IA4-IA7</f>
        <v>25</v>
      </c>
      <c r="IB5" s="4">
        <f t="shared" ref="IB5" si="603">IB4-IB7</f>
        <v>25</v>
      </c>
      <c r="IC5" s="4">
        <f t="shared" ref="IC5" si="604">IC4-IC7</f>
        <v>25</v>
      </c>
      <c r="ID5" s="4">
        <f t="shared" ref="ID5" si="605">ID4-ID7</f>
        <v>25</v>
      </c>
      <c r="IE5" s="4">
        <f t="shared" ref="IE5" si="606">IE4-IE7</f>
        <v>25</v>
      </c>
      <c r="IF5" s="4">
        <f t="shared" ref="IF5" si="607">IF4-IF7</f>
        <v>25</v>
      </c>
      <c r="IG5" s="4">
        <f t="shared" ref="IG5" si="608">IG4-IG7</f>
        <v>23</v>
      </c>
      <c r="IH5" s="4">
        <f t="shared" ref="IH5" si="609">IH4-IH7</f>
        <v>19</v>
      </c>
      <c r="II5" s="4">
        <f t="shared" ref="II5" si="610">II4-II7</f>
        <v>19</v>
      </c>
      <c r="IJ5" s="4">
        <f t="shared" ref="IJ5" si="611">IJ4-IJ7</f>
        <v>19</v>
      </c>
      <c r="IK5" s="4">
        <f t="shared" ref="IK5" si="612">IK4-IK7</f>
        <v>19</v>
      </c>
      <c r="IL5" s="4">
        <f t="shared" ref="IL5" si="613">IL4-IL7</f>
        <v>19</v>
      </c>
      <c r="IM5" s="4">
        <f t="shared" ref="IM5" si="614">IM4-IM7</f>
        <v>19</v>
      </c>
      <c r="IN5" s="4">
        <f t="shared" ref="IN5" si="615">IN4-IN7</f>
        <v>19</v>
      </c>
      <c r="IO5" s="4">
        <f t="shared" ref="IO5" si="616">IO4-IO7</f>
        <v>19</v>
      </c>
      <c r="IP5" s="4">
        <f t="shared" ref="IP5" si="617">IP4-IP7</f>
        <v>-66</v>
      </c>
      <c r="IQ5" s="4">
        <f t="shared" ref="IQ5" si="618">IQ4-IQ7</f>
        <v>64</v>
      </c>
      <c r="IR5" s="4">
        <f t="shared" ref="IR5" si="619">IR4-IR7</f>
        <v>62</v>
      </c>
      <c r="IS5" s="4">
        <f t="shared" ref="IS5" si="620">IS4-IS7</f>
        <v>60</v>
      </c>
      <c r="IT5" s="4">
        <f t="shared" ref="IT5" si="621">IT4-IT7</f>
        <v>60</v>
      </c>
      <c r="IU5" s="4">
        <f t="shared" ref="IU5" si="622">IU4-IU7</f>
        <v>60</v>
      </c>
      <c r="IV5" s="4">
        <f t="shared" ref="IV5" si="623">IV4-IV7</f>
        <v>60</v>
      </c>
      <c r="IW5" s="4">
        <f t="shared" ref="IW5" si="624">IW4-IW7</f>
        <v>60</v>
      </c>
      <c r="IX5" s="4">
        <f t="shared" ref="IX5" si="625">IX4-IX7</f>
        <v>60</v>
      </c>
      <c r="IY5" s="4">
        <f t="shared" ref="IY5" si="626">IY4-IY7</f>
        <v>60</v>
      </c>
      <c r="IZ5" s="4">
        <f t="shared" ref="IZ5" si="627">IZ4-IZ7</f>
        <v>60</v>
      </c>
      <c r="JA5" s="4">
        <f t="shared" ref="JA5" si="628">JA4-JA7</f>
        <v>60</v>
      </c>
      <c r="JB5" s="4">
        <f t="shared" ref="JB5" si="629">JB4-JB7</f>
        <v>60</v>
      </c>
      <c r="JC5" s="4">
        <f t="shared" ref="JC5" si="630">JC4-JC7</f>
        <v>60</v>
      </c>
      <c r="JD5" s="4">
        <f t="shared" ref="JD5" si="631">JD4-JD7</f>
        <v>60</v>
      </c>
      <c r="JE5" s="4">
        <f t="shared" ref="JE5" si="632">JE4-JE7</f>
        <v>60</v>
      </c>
      <c r="JF5" s="4">
        <f t="shared" ref="JF5" si="633">JF4-JF7</f>
        <v>60</v>
      </c>
      <c r="JG5" s="4">
        <f t="shared" ref="JG5" si="634">JG4-JG7</f>
        <v>60</v>
      </c>
      <c r="JH5" s="4">
        <f t="shared" ref="JH5" si="635">JH4-JH7</f>
        <v>60</v>
      </c>
      <c r="JI5" s="4">
        <f t="shared" ref="JI5" si="636">JI4-JI7</f>
        <v>60</v>
      </c>
      <c r="JJ5" s="4">
        <f t="shared" ref="JJ5" si="637">JJ4-JJ7</f>
        <v>60</v>
      </c>
      <c r="JK5" s="4">
        <f t="shared" ref="JK5" si="638">JK4-JK7</f>
        <v>60</v>
      </c>
      <c r="JL5" s="4">
        <f t="shared" ref="JL5" si="639">JL4-JL7</f>
        <v>60</v>
      </c>
      <c r="JM5" s="4">
        <f t="shared" ref="JM5" si="640">JM4-JM7</f>
        <v>60</v>
      </c>
      <c r="JN5" s="4">
        <f t="shared" ref="JN5" si="641">JN4-JN7</f>
        <v>60</v>
      </c>
      <c r="JO5" s="4">
        <f t="shared" ref="JO5" si="642">JO4-JO7</f>
        <v>60</v>
      </c>
      <c r="JP5" s="4">
        <f t="shared" ref="JP5" si="643">JP4-JP7</f>
        <v>60</v>
      </c>
      <c r="JQ5" s="4">
        <f t="shared" ref="JQ5" si="644">JQ4-JQ7</f>
        <v>60</v>
      </c>
      <c r="JR5" s="4">
        <f t="shared" ref="JR5" si="645">JR4-JR7</f>
        <v>60</v>
      </c>
      <c r="JS5" s="4">
        <f t="shared" ref="JS5" si="646">JS4-JS7</f>
        <v>60</v>
      </c>
      <c r="JT5" s="4">
        <f t="shared" ref="JT5" si="647">JT4-JT7</f>
        <v>60</v>
      </c>
      <c r="JU5" s="4">
        <f t="shared" ref="JU5" si="648">JU4-JU7</f>
        <v>60</v>
      </c>
      <c r="JV5" s="4">
        <f t="shared" ref="JV5" si="649">JV4-JV7</f>
        <v>60</v>
      </c>
      <c r="JW5" s="4">
        <f t="shared" ref="JW5" si="650">JW4-JW7</f>
        <v>60</v>
      </c>
      <c r="JX5" s="4">
        <f t="shared" ref="JX5" si="651">JX4-JX7</f>
        <v>60</v>
      </c>
      <c r="JY5" s="4">
        <f t="shared" ref="JY5" si="652">JY4-JY7</f>
        <v>60</v>
      </c>
      <c r="JZ5" s="4">
        <f t="shared" ref="JZ5" si="653">JZ4-JZ7</f>
        <v>60</v>
      </c>
      <c r="KA5" s="4">
        <f t="shared" ref="KA5" si="654">KA4-KA7</f>
        <v>60</v>
      </c>
      <c r="KB5" s="4">
        <f t="shared" ref="KB5" si="655">KB4-KB7</f>
        <v>60</v>
      </c>
      <c r="KC5" s="4">
        <f t="shared" ref="KC5" si="656">KC4-KC7</f>
        <v>60</v>
      </c>
      <c r="KD5" s="4">
        <f t="shared" ref="KD5" si="657">KD4-KD7</f>
        <v>60</v>
      </c>
      <c r="KE5" s="4">
        <f t="shared" ref="KE5" si="658">KE4-KE7</f>
        <v>60</v>
      </c>
      <c r="KF5" s="4">
        <f t="shared" ref="KF5" si="659">KF4-KF7</f>
        <v>60</v>
      </c>
      <c r="KG5" s="4">
        <f t="shared" ref="KG5" si="660">KG4-KG7</f>
        <v>60</v>
      </c>
      <c r="KH5" s="4">
        <f t="shared" ref="KH5" si="661">KH4-KH7</f>
        <v>60</v>
      </c>
      <c r="KI5" s="4">
        <f t="shared" ref="KI5" si="662">KI4-KI7</f>
        <v>60</v>
      </c>
      <c r="KJ5" s="4">
        <f t="shared" ref="KJ5" si="663">KJ4-KJ7</f>
        <v>60</v>
      </c>
      <c r="KK5" s="4">
        <f t="shared" ref="KK5" si="664">KK4-KK7</f>
        <v>60</v>
      </c>
      <c r="KL5" s="4">
        <f t="shared" ref="KL5" si="665">KL4-KL7</f>
        <v>60</v>
      </c>
      <c r="KM5" s="4">
        <f t="shared" ref="KM5" si="666">KM4-KM7</f>
        <v>60</v>
      </c>
      <c r="KN5" s="4">
        <f t="shared" ref="KN5" si="667">KN4-KN7</f>
        <v>60</v>
      </c>
      <c r="KO5" s="4">
        <f t="shared" ref="KO5" si="668">KO4-KO7</f>
        <v>60</v>
      </c>
      <c r="KP5" s="4">
        <f t="shared" ref="KP5" si="669">KP4-KP7</f>
        <v>60</v>
      </c>
      <c r="KQ5" s="4">
        <f t="shared" ref="KQ5" si="670">KQ4-KQ7</f>
        <v>60</v>
      </c>
      <c r="KR5" s="4">
        <f t="shared" ref="KR5" si="671">KR4-KR7</f>
        <v>60</v>
      </c>
      <c r="KS5" s="4">
        <f t="shared" ref="KS5" si="672">KS4-KS7</f>
        <v>60</v>
      </c>
      <c r="KT5" s="4">
        <f t="shared" ref="KT5" si="673">KT4-KT7</f>
        <v>60</v>
      </c>
      <c r="KU5" s="4">
        <f t="shared" ref="KU5" si="674">KU4-KU7</f>
        <v>60</v>
      </c>
      <c r="KV5" s="4">
        <f t="shared" ref="KV5" si="675">KV4-KV7</f>
        <v>60</v>
      </c>
      <c r="KW5" s="4">
        <f t="shared" ref="KW5" si="676">KW4-KW7</f>
        <v>60</v>
      </c>
      <c r="KX5" s="4">
        <f t="shared" ref="KX5" si="677">KX4-KX7</f>
        <v>60</v>
      </c>
      <c r="KY5" s="4">
        <f t="shared" ref="KY5" si="678">KY4-KY7</f>
        <v>60</v>
      </c>
      <c r="KZ5" s="4">
        <f t="shared" ref="KZ5" si="679">KZ4-KZ7</f>
        <v>60</v>
      </c>
      <c r="LA5" s="4">
        <f t="shared" ref="LA5" si="680">LA4-LA7</f>
        <v>60</v>
      </c>
      <c r="LB5" s="4">
        <f t="shared" ref="LB5" si="681">LB4-LB7</f>
        <v>60</v>
      </c>
      <c r="LC5" s="4">
        <f t="shared" ref="LC5" si="682">LC4-LC7</f>
        <v>60</v>
      </c>
      <c r="LD5" s="4">
        <f t="shared" ref="LD5" si="683">LD4-LD7</f>
        <v>60</v>
      </c>
      <c r="LE5" s="4">
        <f t="shared" ref="LE5" si="684">LE4-LE7</f>
        <v>60</v>
      </c>
      <c r="LF5" s="4">
        <f t="shared" ref="LF5" si="685">LF4-LF7</f>
        <v>60</v>
      </c>
      <c r="LG5" s="4">
        <f t="shared" ref="LG5" si="686">LG4-LG7</f>
        <v>60</v>
      </c>
      <c r="LH5" s="4">
        <f t="shared" ref="LH5" si="687">LH4-LH7</f>
        <v>60</v>
      </c>
      <c r="LI5" s="4">
        <f t="shared" ref="LI5" si="688">LI4-LI7</f>
        <v>60</v>
      </c>
      <c r="LJ5" s="4">
        <f t="shared" ref="LJ5" si="689">LJ4-LJ7</f>
        <v>60</v>
      </c>
      <c r="LK5" s="4">
        <f t="shared" ref="LK5" si="690">LK4-LK7</f>
        <v>60</v>
      </c>
      <c r="LL5" s="4">
        <f t="shared" ref="LL5" si="691">LL4-LL7</f>
        <v>60</v>
      </c>
      <c r="LM5" s="4">
        <f t="shared" ref="LM5" si="692">LM4-LM7</f>
        <v>60</v>
      </c>
      <c r="LN5" s="4">
        <f t="shared" ref="LN5" si="693">LN4-LN7</f>
        <v>60</v>
      </c>
      <c r="LO5" s="4">
        <f t="shared" ref="LO5" si="694">LO4-LO7</f>
        <v>60</v>
      </c>
      <c r="LP5" s="4">
        <f t="shared" ref="LP5" si="695">LP4-LP7</f>
        <v>60</v>
      </c>
      <c r="LQ5" s="4">
        <f t="shared" ref="LQ5" si="696">LQ4-LQ7</f>
        <v>54</v>
      </c>
      <c r="LR5" s="4">
        <f t="shared" ref="LR5" si="697">LR4-LR7</f>
        <v>54</v>
      </c>
      <c r="LS5" s="4">
        <f t="shared" ref="LS5" si="698">LS4-LS7</f>
        <v>54</v>
      </c>
      <c r="LT5" s="4">
        <f t="shared" ref="LT5" si="699">LT4-LT7</f>
        <v>54</v>
      </c>
      <c r="LU5" s="4">
        <f t="shared" ref="LU5" si="700">LU4-LU7</f>
        <v>54</v>
      </c>
      <c r="LV5" s="4">
        <f t="shared" ref="LV5" si="701">LV4-LV7</f>
        <v>54</v>
      </c>
      <c r="LW5" s="4">
        <f t="shared" ref="LW5" si="702">LW4-LW7</f>
        <v>54</v>
      </c>
      <c r="LX5" s="4">
        <f t="shared" ref="LX5" si="703">LX4-LX7</f>
        <v>54</v>
      </c>
      <c r="LY5" s="4">
        <f t="shared" ref="LY5" si="704">LY4-LY7</f>
        <v>54</v>
      </c>
      <c r="LZ5" s="4">
        <f t="shared" ref="LZ5" si="705">LZ4-LZ7</f>
        <v>54</v>
      </c>
      <c r="MA5" s="4">
        <f t="shared" ref="MA5" si="706">MA4-MA7</f>
        <v>54</v>
      </c>
      <c r="MB5" s="4">
        <f t="shared" ref="MB5" si="707">MB4-MB7</f>
        <v>54</v>
      </c>
      <c r="MC5" s="4">
        <f t="shared" ref="MC5" si="708">MC4-MC7</f>
        <v>54</v>
      </c>
      <c r="MD5" s="4">
        <f t="shared" ref="MD5" si="709">MD4-MD7</f>
        <v>54</v>
      </c>
      <c r="ME5" s="4">
        <f t="shared" ref="ME5" si="710">ME4-ME7</f>
        <v>54</v>
      </c>
      <c r="MF5" s="4">
        <f t="shared" ref="MF5" si="711">MF4-MF7</f>
        <v>54</v>
      </c>
      <c r="MG5" s="4">
        <f t="shared" ref="MG5" si="712">MG4-MG7</f>
        <v>54</v>
      </c>
      <c r="MH5" s="4">
        <f t="shared" ref="MH5" si="713">MH4-MH7</f>
        <v>54</v>
      </c>
      <c r="MI5" s="4">
        <f t="shared" ref="MI5" si="714">MI4-MI7</f>
        <v>52</v>
      </c>
      <c r="MJ5" s="4">
        <f t="shared" ref="MJ5" si="715">MJ4-MJ7</f>
        <v>52</v>
      </c>
      <c r="MK5" s="4">
        <f t="shared" ref="MK5" si="716">MK4-MK7</f>
        <v>52</v>
      </c>
      <c r="ML5" s="4">
        <f t="shared" ref="ML5" si="717">ML4-ML7</f>
        <v>52</v>
      </c>
      <c r="MM5" s="4">
        <f t="shared" ref="MM5" si="718">MM4-MM7</f>
        <v>52</v>
      </c>
      <c r="MN5" s="4">
        <f t="shared" ref="MN5" si="719">MN4-MN7</f>
        <v>52</v>
      </c>
      <c r="MO5" s="4">
        <f t="shared" ref="MO5" si="720">MO4-MO7</f>
        <v>48</v>
      </c>
      <c r="MP5" s="4">
        <f t="shared" ref="MP5" si="721">MP4-MP7</f>
        <v>48</v>
      </c>
      <c r="MQ5" s="4">
        <f t="shared" ref="MQ5" si="722">MQ4-MQ7</f>
        <v>42</v>
      </c>
      <c r="MR5" s="4">
        <f t="shared" ref="MR5" si="723">MR4-MR7</f>
        <v>42</v>
      </c>
      <c r="MS5" s="4">
        <f t="shared" ref="MS5" si="724">MS4-MS7</f>
        <v>42</v>
      </c>
      <c r="MT5" s="4">
        <f t="shared" ref="MT5" si="725">MT4-MT7</f>
        <v>42</v>
      </c>
      <c r="MU5" s="4">
        <f t="shared" ref="MU5" si="726">MU4-MU7</f>
        <v>42</v>
      </c>
      <c r="MV5" s="4">
        <f t="shared" ref="MV5" si="727">MV4-MV7</f>
        <v>42</v>
      </c>
      <c r="MW5" s="4">
        <f t="shared" ref="MW5" si="728">MW4-MW7</f>
        <v>42</v>
      </c>
      <c r="MX5" s="4">
        <f t="shared" ref="MX5" si="729">MX4-MX7</f>
        <v>42</v>
      </c>
      <c r="MY5" s="4">
        <f t="shared" ref="MY5" si="730">MY4-MY7</f>
        <v>11</v>
      </c>
      <c r="MZ5" s="4">
        <f t="shared" ref="MZ5" si="731">MZ4-MZ7</f>
        <v>49</v>
      </c>
      <c r="NA5" s="4">
        <f t="shared" ref="NA5" si="732">NA4-NA7</f>
        <v>49</v>
      </c>
      <c r="NB5" s="4">
        <f t="shared" ref="NB5" si="733">NB4-NB7</f>
        <v>49</v>
      </c>
      <c r="NC5" s="4">
        <f t="shared" ref="NC5" si="734">NC4-NC7</f>
        <v>49</v>
      </c>
      <c r="ND5" s="4">
        <f t="shared" ref="ND5" si="735">ND4-ND7</f>
        <v>45</v>
      </c>
      <c r="NE5" s="4">
        <f t="shared" ref="NE5" si="736">NE4-NE7</f>
        <v>45</v>
      </c>
      <c r="NF5" s="4">
        <f t="shared" ref="NF5" si="737">NF4-NF7</f>
        <v>45</v>
      </c>
      <c r="NG5" s="4">
        <f t="shared" ref="NG5" si="738">NG4-NG7</f>
        <v>45</v>
      </c>
      <c r="NH5" s="4">
        <f t="shared" ref="NH5" si="739">NH4-NH7</f>
        <v>45</v>
      </c>
      <c r="NJ5" s="4">
        <f>AVERAGE(B5:NH5)</f>
        <v>39.725067385444746</v>
      </c>
    </row>
    <row r="6" spans="1:377" x14ac:dyDescent="0.3">
      <c r="A6" s="4" t="s">
        <v>110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6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2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3</v>
      </c>
      <c r="BH6" s="4">
        <v>0</v>
      </c>
      <c r="BI6" s="4">
        <v>20</v>
      </c>
      <c r="BJ6" s="4">
        <v>0</v>
      </c>
      <c r="BK6" s="4">
        <v>0</v>
      </c>
      <c r="BL6" s="4">
        <v>0</v>
      </c>
      <c r="BM6" s="4">
        <v>15</v>
      </c>
      <c r="BN6" s="4">
        <v>4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2</v>
      </c>
      <c r="BY6" s="4">
        <v>0</v>
      </c>
      <c r="BZ6" s="4">
        <v>0</v>
      </c>
      <c r="CA6" s="4">
        <v>0</v>
      </c>
      <c r="CB6" s="4">
        <v>0</v>
      </c>
      <c r="CC6" s="4">
        <v>1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7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2</v>
      </c>
      <c r="CQ6" s="4">
        <v>0</v>
      </c>
      <c r="CR6" s="4">
        <v>0</v>
      </c>
      <c r="CS6" s="4">
        <v>5</v>
      </c>
      <c r="CT6" s="4">
        <v>0</v>
      </c>
      <c r="CU6" s="4">
        <v>0</v>
      </c>
      <c r="CV6" s="4">
        <v>4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2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4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5</v>
      </c>
      <c r="EB6" s="4">
        <v>0</v>
      </c>
      <c r="EC6" s="4">
        <v>0</v>
      </c>
      <c r="ED6" s="4">
        <v>4</v>
      </c>
      <c r="EE6" s="4">
        <v>0</v>
      </c>
      <c r="EF6" s="4">
        <v>0</v>
      </c>
      <c r="EG6" s="4">
        <v>5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0</v>
      </c>
      <c r="EN6" s="4">
        <v>2</v>
      </c>
      <c r="EO6" s="4">
        <v>0</v>
      </c>
      <c r="EP6" s="4">
        <v>0</v>
      </c>
      <c r="EQ6" s="4">
        <v>0</v>
      </c>
      <c r="ER6" s="4">
        <v>0</v>
      </c>
      <c r="ES6" s="4">
        <v>0</v>
      </c>
      <c r="ET6" s="4">
        <v>0</v>
      </c>
      <c r="EU6" s="4">
        <v>2</v>
      </c>
      <c r="EV6" s="4">
        <v>0</v>
      </c>
      <c r="EW6" s="4">
        <v>8</v>
      </c>
      <c r="EX6" s="4">
        <v>0</v>
      </c>
      <c r="EY6" s="4">
        <v>0</v>
      </c>
      <c r="EZ6" s="4">
        <v>0</v>
      </c>
      <c r="FA6" s="4">
        <v>0</v>
      </c>
      <c r="FB6" s="4">
        <v>0</v>
      </c>
      <c r="FC6" s="4">
        <v>0</v>
      </c>
      <c r="FD6" s="4">
        <v>1</v>
      </c>
      <c r="FE6" s="4">
        <v>10</v>
      </c>
      <c r="FF6" s="4">
        <v>0</v>
      </c>
      <c r="FG6" s="4">
        <v>0</v>
      </c>
      <c r="FH6" s="4">
        <v>0</v>
      </c>
      <c r="FI6" s="4">
        <v>0</v>
      </c>
      <c r="FJ6" s="4">
        <v>0</v>
      </c>
      <c r="FK6" s="4">
        <v>2</v>
      </c>
      <c r="FL6" s="4">
        <v>0</v>
      </c>
      <c r="FM6" s="4">
        <v>0</v>
      </c>
      <c r="FN6" s="4">
        <v>7</v>
      </c>
      <c r="FO6" s="4">
        <v>0</v>
      </c>
      <c r="FP6" s="4">
        <v>10</v>
      </c>
      <c r="FQ6" s="4">
        <v>0</v>
      </c>
      <c r="FR6" s="4">
        <v>0</v>
      </c>
      <c r="FS6" s="4">
        <v>0</v>
      </c>
      <c r="FT6" s="4">
        <v>0</v>
      </c>
      <c r="FU6" s="4">
        <v>0</v>
      </c>
      <c r="FV6" s="4">
        <v>0</v>
      </c>
      <c r="FW6" s="4">
        <v>0</v>
      </c>
      <c r="FX6" s="4">
        <v>0</v>
      </c>
      <c r="FY6" s="4">
        <v>0</v>
      </c>
      <c r="FZ6" s="4">
        <v>0</v>
      </c>
      <c r="GA6" s="4">
        <v>0</v>
      </c>
      <c r="GB6" s="4">
        <v>0</v>
      </c>
      <c r="GC6" s="4">
        <v>10</v>
      </c>
      <c r="GD6" s="4">
        <v>0</v>
      </c>
      <c r="GE6" s="4">
        <v>0</v>
      </c>
      <c r="GF6" s="4">
        <v>0</v>
      </c>
      <c r="GG6" s="4">
        <v>0</v>
      </c>
      <c r="GH6" s="4">
        <v>0</v>
      </c>
      <c r="GI6" s="4">
        <v>7</v>
      </c>
      <c r="GJ6" s="4">
        <v>0</v>
      </c>
      <c r="GK6" s="4">
        <v>0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9</v>
      </c>
      <c r="GS6" s="4">
        <v>4</v>
      </c>
      <c r="GT6" s="4">
        <v>0</v>
      </c>
      <c r="GU6" s="4">
        <v>0</v>
      </c>
      <c r="GV6" s="4">
        <v>0</v>
      </c>
      <c r="GW6" s="4">
        <v>4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2</v>
      </c>
      <c r="HE6" s="4">
        <v>0</v>
      </c>
      <c r="HF6" s="4">
        <v>0</v>
      </c>
      <c r="HG6" s="4">
        <v>0</v>
      </c>
      <c r="HH6" s="4">
        <v>0</v>
      </c>
      <c r="HI6" s="4">
        <v>0</v>
      </c>
      <c r="HJ6" s="4">
        <v>0</v>
      </c>
      <c r="HK6" s="4">
        <v>0</v>
      </c>
      <c r="HL6" s="4">
        <v>2</v>
      </c>
      <c r="HM6" s="4">
        <v>0</v>
      </c>
      <c r="HN6" s="4">
        <v>0</v>
      </c>
      <c r="HO6" s="4">
        <v>4</v>
      </c>
      <c r="HP6" s="4">
        <v>2</v>
      </c>
      <c r="HQ6" s="4">
        <v>0</v>
      </c>
      <c r="HR6" s="4">
        <v>0</v>
      </c>
      <c r="HS6" s="4">
        <v>0</v>
      </c>
      <c r="HT6" s="4">
        <v>0</v>
      </c>
      <c r="HU6" s="4">
        <v>6</v>
      </c>
      <c r="HV6" s="4">
        <v>0</v>
      </c>
      <c r="HW6" s="4">
        <v>0</v>
      </c>
      <c r="HX6" s="4">
        <v>0</v>
      </c>
      <c r="HY6" s="4">
        <v>0</v>
      </c>
      <c r="HZ6" s="4">
        <v>0</v>
      </c>
      <c r="IA6" s="4">
        <v>0</v>
      </c>
      <c r="IB6" s="4">
        <v>0</v>
      </c>
      <c r="IC6" s="4">
        <v>0</v>
      </c>
      <c r="ID6" s="4">
        <v>0</v>
      </c>
      <c r="IE6" s="4">
        <v>0</v>
      </c>
      <c r="IF6" s="4">
        <v>2</v>
      </c>
      <c r="IG6" s="4">
        <v>4</v>
      </c>
      <c r="IH6" s="4">
        <v>0</v>
      </c>
      <c r="II6" s="4">
        <v>0</v>
      </c>
      <c r="IJ6" s="4">
        <v>0</v>
      </c>
      <c r="IK6" s="4">
        <v>0</v>
      </c>
      <c r="IL6" s="4">
        <v>0</v>
      </c>
      <c r="IM6" s="4">
        <v>0</v>
      </c>
      <c r="IN6" s="4">
        <v>0</v>
      </c>
      <c r="IO6" s="4">
        <v>17</v>
      </c>
      <c r="IP6" s="4">
        <v>6</v>
      </c>
      <c r="IQ6" s="4">
        <v>2</v>
      </c>
      <c r="IR6" s="4">
        <v>2</v>
      </c>
      <c r="IS6" s="4">
        <v>0</v>
      </c>
      <c r="IT6" s="4">
        <v>0</v>
      </c>
      <c r="IU6" s="4">
        <v>0</v>
      </c>
      <c r="IV6" s="4">
        <v>0</v>
      </c>
      <c r="IW6" s="4">
        <v>0</v>
      </c>
      <c r="IX6" s="4">
        <v>0</v>
      </c>
      <c r="IY6" s="4">
        <v>0</v>
      </c>
      <c r="IZ6" s="4">
        <v>0</v>
      </c>
      <c r="JA6" s="4">
        <v>0</v>
      </c>
      <c r="JB6" s="4">
        <v>0</v>
      </c>
      <c r="JC6" s="4">
        <v>0</v>
      </c>
      <c r="JD6" s="4">
        <v>0</v>
      </c>
      <c r="JE6" s="4">
        <v>0</v>
      </c>
      <c r="JF6" s="4">
        <v>0</v>
      </c>
      <c r="JG6" s="4">
        <v>0</v>
      </c>
      <c r="JH6" s="4">
        <v>0</v>
      </c>
      <c r="JI6" s="4">
        <v>0</v>
      </c>
      <c r="JJ6" s="4">
        <v>0</v>
      </c>
      <c r="JK6" s="4">
        <v>0</v>
      </c>
      <c r="JL6" s="4">
        <v>0</v>
      </c>
      <c r="JM6" s="4">
        <v>0</v>
      </c>
      <c r="JN6" s="4">
        <v>0</v>
      </c>
      <c r="JO6" s="4">
        <v>0</v>
      </c>
      <c r="JP6" s="4">
        <v>0</v>
      </c>
      <c r="JQ6" s="4">
        <v>0</v>
      </c>
      <c r="JR6" s="4">
        <v>0</v>
      </c>
      <c r="JS6" s="4">
        <v>0</v>
      </c>
      <c r="JT6" s="4">
        <v>0</v>
      </c>
      <c r="JU6" s="4">
        <v>0</v>
      </c>
      <c r="JV6" s="4">
        <v>0</v>
      </c>
      <c r="JW6" s="4">
        <v>0</v>
      </c>
      <c r="JX6" s="4">
        <v>0</v>
      </c>
      <c r="JY6" s="4">
        <v>0</v>
      </c>
      <c r="JZ6" s="4">
        <v>0</v>
      </c>
      <c r="KA6" s="4">
        <v>0</v>
      </c>
      <c r="KB6" s="4">
        <v>0</v>
      </c>
      <c r="KC6" s="4">
        <v>0</v>
      </c>
      <c r="KD6" s="4">
        <v>0</v>
      </c>
      <c r="KE6" s="4">
        <v>0</v>
      </c>
      <c r="KF6" s="4">
        <v>0</v>
      </c>
      <c r="KG6" s="4">
        <v>0</v>
      </c>
      <c r="KH6" s="4">
        <v>0</v>
      </c>
      <c r="KI6" s="4">
        <v>0</v>
      </c>
      <c r="KJ6" s="4">
        <v>0</v>
      </c>
      <c r="KK6" s="4">
        <v>0</v>
      </c>
      <c r="KL6" s="4">
        <v>0</v>
      </c>
      <c r="KM6" s="4">
        <v>0</v>
      </c>
      <c r="KN6" s="4">
        <v>0</v>
      </c>
      <c r="KO6" s="4">
        <v>0</v>
      </c>
      <c r="KP6" s="4">
        <v>0</v>
      </c>
      <c r="KQ6" s="4">
        <v>0</v>
      </c>
      <c r="KR6" s="4">
        <v>0</v>
      </c>
      <c r="KS6" s="4">
        <v>0</v>
      </c>
      <c r="KT6" s="4">
        <v>0</v>
      </c>
      <c r="KU6" s="4">
        <v>0</v>
      </c>
      <c r="KV6" s="4">
        <v>0</v>
      </c>
      <c r="KW6" s="4">
        <v>0</v>
      </c>
      <c r="KX6" s="4">
        <v>0</v>
      </c>
      <c r="KY6" s="4">
        <v>0</v>
      </c>
      <c r="KZ6" s="4">
        <v>0</v>
      </c>
      <c r="LA6" s="4">
        <v>0</v>
      </c>
      <c r="LB6" s="4">
        <v>0</v>
      </c>
      <c r="LC6" s="4">
        <v>0</v>
      </c>
      <c r="LD6" s="4">
        <v>0</v>
      </c>
      <c r="LE6" s="4">
        <v>0</v>
      </c>
      <c r="LF6" s="4">
        <v>0</v>
      </c>
      <c r="LG6" s="4">
        <v>0</v>
      </c>
      <c r="LH6" s="4">
        <v>0</v>
      </c>
      <c r="LI6" s="4">
        <v>0</v>
      </c>
      <c r="LJ6" s="4">
        <v>0</v>
      </c>
      <c r="LK6" s="4">
        <v>0</v>
      </c>
      <c r="LL6" s="4">
        <v>0</v>
      </c>
      <c r="LM6" s="4">
        <v>0</v>
      </c>
      <c r="LN6" s="4">
        <v>0</v>
      </c>
      <c r="LO6" s="4">
        <v>0</v>
      </c>
      <c r="LP6" s="4">
        <v>6</v>
      </c>
      <c r="LQ6" s="4">
        <v>0</v>
      </c>
      <c r="LR6" s="4">
        <v>0</v>
      </c>
      <c r="LS6" s="4">
        <v>0</v>
      </c>
      <c r="LT6" s="4">
        <v>0</v>
      </c>
      <c r="LU6" s="4">
        <v>0</v>
      </c>
      <c r="LV6" s="4">
        <v>0</v>
      </c>
      <c r="LW6" s="4">
        <v>0</v>
      </c>
      <c r="LX6" s="4">
        <v>0</v>
      </c>
      <c r="LY6" s="4">
        <v>0</v>
      </c>
      <c r="LZ6" s="4">
        <v>0</v>
      </c>
      <c r="MA6" s="4">
        <v>0</v>
      </c>
      <c r="MB6" s="4">
        <v>0</v>
      </c>
      <c r="MC6" s="4">
        <v>0</v>
      </c>
      <c r="MD6" s="4">
        <v>0</v>
      </c>
      <c r="ME6" s="4">
        <v>0</v>
      </c>
      <c r="MF6" s="4">
        <v>0</v>
      </c>
      <c r="MG6" s="4">
        <v>0</v>
      </c>
      <c r="MH6" s="4">
        <v>2</v>
      </c>
      <c r="MI6" s="4">
        <v>0</v>
      </c>
      <c r="MJ6" s="4">
        <v>0</v>
      </c>
      <c r="MK6" s="4">
        <v>0</v>
      </c>
      <c r="ML6" s="4">
        <v>0</v>
      </c>
      <c r="MM6" s="4">
        <v>0</v>
      </c>
      <c r="MN6" s="4">
        <v>4</v>
      </c>
      <c r="MO6" s="4">
        <v>0</v>
      </c>
      <c r="MP6" s="4">
        <v>6</v>
      </c>
      <c r="MQ6" s="4">
        <v>0</v>
      </c>
      <c r="MR6" s="4">
        <v>0</v>
      </c>
      <c r="MS6" s="4">
        <v>0</v>
      </c>
      <c r="MT6" s="4">
        <v>0</v>
      </c>
      <c r="MU6" s="4">
        <v>0</v>
      </c>
      <c r="MV6" s="4">
        <v>0</v>
      </c>
      <c r="MW6" s="4">
        <v>0</v>
      </c>
      <c r="MX6" s="4">
        <v>12</v>
      </c>
      <c r="MY6" s="4">
        <v>0</v>
      </c>
      <c r="MZ6" s="4">
        <v>0</v>
      </c>
      <c r="NA6" s="4">
        <v>0</v>
      </c>
      <c r="NB6" s="4">
        <v>0</v>
      </c>
      <c r="NC6" s="4">
        <v>4</v>
      </c>
      <c r="ND6" s="4">
        <v>0</v>
      </c>
      <c r="NE6" s="4">
        <v>0</v>
      </c>
      <c r="NF6" s="4">
        <v>0</v>
      </c>
      <c r="NG6" s="4">
        <v>0</v>
      </c>
      <c r="NH6" s="4">
        <v>0</v>
      </c>
      <c r="NJ6" s="4">
        <f>SUM(B6:NH6)</f>
        <v>252</v>
      </c>
      <c r="NK6" s="4">
        <f>SUM(B6:NC6)</f>
        <v>252</v>
      </c>
    </row>
    <row r="7" spans="1:377" x14ac:dyDescent="0.3">
      <c r="A7" s="4" t="s">
        <v>332</v>
      </c>
      <c r="B7" s="4">
        <v>0</v>
      </c>
      <c r="C7" s="4">
        <f t="shared" ref="B7:C7" si="740">IF(C11&gt;C4,C11-C4,0)</f>
        <v>0</v>
      </c>
      <c r="D7" s="4">
        <f t="shared" ref="D7:BO7" si="741">IF(D11&gt;D4,D11-D4,0)</f>
        <v>0</v>
      </c>
      <c r="E7" s="4">
        <f t="shared" si="741"/>
        <v>0</v>
      </c>
      <c r="F7" s="4">
        <f t="shared" si="741"/>
        <v>0</v>
      </c>
      <c r="G7" s="4">
        <f t="shared" si="741"/>
        <v>0</v>
      </c>
      <c r="H7" s="4">
        <f t="shared" si="741"/>
        <v>31</v>
      </c>
      <c r="I7" s="4">
        <f t="shared" si="741"/>
        <v>0</v>
      </c>
      <c r="J7" s="4">
        <f t="shared" si="741"/>
        <v>0</v>
      </c>
      <c r="K7" s="4">
        <f t="shared" si="741"/>
        <v>0</v>
      </c>
      <c r="L7" s="4">
        <f t="shared" si="741"/>
        <v>0</v>
      </c>
      <c r="M7" s="4">
        <f t="shared" si="741"/>
        <v>0</v>
      </c>
      <c r="N7" s="4">
        <f t="shared" si="741"/>
        <v>0</v>
      </c>
      <c r="O7" s="4">
        <f t="shared" si="741"/>
        <v>0</v>
      </c>
      <c r="P7" s="4">
        <f t="shared" si="741"/>
        <v>0</v>
      </c>
      <c r="Q7" s="4">
        <f t="shared" si="741"/>
        <v>0</v>
      </c>
      <c r="R7" s="4">
        <f t="shared" si="741"/>
        <v>0</v>
      </c>
      <c r="S7" s="4">
        <f t="shared" si="741"/>
        <v>0</v>
      </c>
      <c r="T7" s="4">
        <f t="shared" si="741"/>
        <v>0</v>
      </c>
      <c r="U7" s="4">
        <f t="shared" si="741"/>
        <v>0</v>
      </c>
      <c r="V7" s="4">
        <f t="shared" si="741"/>
        <v>0</v>
      </c>
      <c r="W7" s="4">
        <f t="shared" si="741"/>
        <v>0</v>
      </c>
      <c r="X7" s="4">
        <f t="shared" si="741"/>
        <v>0</v>
      </c>
      <c r="Y7" s="4">
        <f t="shared" si="741"/>
        <v>0</v>
      </c>
      <c r="Z7" s="4">
        <f t="shared" si="741"/>
        <v>0</v>
      </c>
      <c r="AA7" s="4">
        <f t="shared" si="741"/>
        <v>0</v>
      </c>
      <c r="AB7" s="4">
        <f t="shared" si="741"/>
        <v>0</v>
      </c>
      <c r="AC7" s="4">
        <f t="shared" si="741"/>
        <v>0</v>
      </c>
      <c r="AD7" s="4">
        <f t="shared" si="741"/>
        <v>0</v>
      </c>
      <c r="AE7" s="4">
        <f t="shared" si="741"/>
        <v>0</v>
      </c>
      <c r="AF7" s="4">
        <f t="shared" si="741"/>
        <v>0</v>
      </c>
      <c r="AG7" s="4">
        <f t="shared" si="741"/>
        <v>0</v>
      </c>
      <c r="AH7" s="4">
        <f t="shared" si="741"/>
        <v>0</v>
      </c>
      <c r="AI7" s="4">
        <f t="shared" si="741"/>
        <v>0</v>
      </c>
      <c r="AJ7" s="4">
        <f t="shared" si="741"/>
        <v>0</v>
      </c>
      <c r="AK7" s="4">
        <f t="shared" si="741"/>
        <v>0</v>
      </c>
      <c r="AL7" s="4">
        <f t="shared" si="741"/>
        <v>0</v>
      </c>
      <c r="AM7" s="4">
        <f t="shared" si="741"/>
        <v>0</v>
      </c>
      <c r="AN7" s="4">
        <f t="shared" si="741"/>
        <v>0</v>
      </c>
      <c r="AO7" s="4">
        <f t="shared" si="741"/>
        <v>0</v>
      </c>
      <c r="AP7" s="4">
        <f t="shared" si="741"/>
        <v>0</v>
      </c>
      <c r="AQ7" s="4">
        <f t="shared" si="741"/>
        <v>0</v>
      </c>
      <c r="AR7" s="4">
        <f t="shared" si="741"/>
        <v>0</v>
      </c>
      <c r="AS7" s="4">
        <f t="shared" si="741"/>
        <v>0</v>
      </c>
      <c r="AT7" s="4">
        <f t="shared" si="741"/>
        <v>0</v>
      </c>
      <c r="AU7" s="4">
        <f t="shared" si="741"/>
        <v>0</v>
      </c>
      <c r="AV7" s="4">
        <f t="shared" si="741"/>
        <v>0</v>
      </c>
      <c r="AW7" s="4">
        <f t="shared" si="741"/>
        <v>0</v>
      </c>
      <c r="AX7" s="4">
        <f t="shared" si="741"/>
        <v>0</v>
      </c>
      <c r="AY7" s="4">
        <f t="shared" si="741"/>
        <v>0</v>
      </c>
      <c r="AZ7" s="4">
        <f t="shared" si="741"/>
        <v>0</v>
      </c>
      <c r="BA7" s="4">
        <f t="shared" si="741"/>
        <v>0</v>
      </c>
      <c r="BB7" s="4">
        <f t="shared" si="741"/>
        <v>0</v>
      </c>
      <c r="BC7" s="4">
        <f t="shared" si="741"/>
        <v>0</v>
      </c>
      <c r="BD7" s="4">
        <f t="shared" si="741"/>
        <v>0</v>
      </c>
      <c r="BE7" s="4">
        <f t="shared" si="741"/>
        <v>0</v>
      </c>
      <c r="BF7" s="4">
        <f t="shared" si="741"/>
        <v>0</v>
      </c>
      <c r="BG7" s="4">
        <f t="shared" si="741"/>
        <v>0</v>
      </c>
      <c r="BH7" s="4">
        <f t="shared" si="741"/>
        <v>0</v>
      </c>
      <c r="BI7" s="4">
        <f t="shared" si="741"/>
        <v>0</v>
      </c>
      <c r="BJ7" s="4">
        <f t="shared" si="741"/>
        <v>84</v>
      </c>
      <c r="BK7" s="4">
        <f t="shared" si="741"/>
        <v>0</v>
      </c>
      <c r="BL7" s="4">
        <f t="shared" si="741"/>
        <v>0</v>
      </c>
      <c r="BM7" s="4">
        <f t="shared" si="741"/>
        <v>0</v>
      </c>
      <c r="BN7" s="4">
        <f t="shared" si="741"/>
        <v>0</v>
      </c>
      <c r="BO7" s="4">
        <f t="shared" si="741"/>
        <v>0</v>
      </c>
      <c r="BP7" s="4">
        <f t="shared" ref="BP7:EA7" si="742">IF(BP11&gt;BP4,BP11-BP4,0)</f>
        <v>0</v>
      </c>
      <c r="BQ7" s="4">
        <f t="shared" si="742"/>
        <v>0</v>
      </c>
      <c r="BR7" s="4">
        <f t="shared" si="742"/>
        <v>0</v>
      </c>
      <c r="BS7" s="4">
        <f t="shared" si="742"/>
        <v>0</v>
      </c>
      <c r="BT7" s="4">
        <f t="shared" si="742"/>
        <v>0</v>
      </c>
      <c r="BU7" s="4">
        <f t="shared" si="742"/>
        <v>0</v>
      </c>
      <c r="BV7" s="4">
        <f t="shared" si="742"/>
        <v>0</v>
      </c>
      <c r="BW7" s="4">
        <f t="shared" si="742"/>
        <v>0</v>
      </c>
      <c r="BX7" s="4">
        <f t="shared" si="742"/>
        <v>0</v>
      </c>
      <c r="BY7" s="4">
        <f t="shared" si="742"/>
        <v>0</v>
      </c>
      <c r="BZ7" s="4">
        <f t="shared" si="742"/>
        <v>0</v>
      </c>
      <c r="CA7" s="4">
        <f t="shared" si="742"/>
        <v>0</v>
      </c>
      <c r="CB7" s="4">
        <f t="shared" si="742"/>
        <v>0</v>
      </c>
      <c r="CC7" s="4">
        <f t="shared" si="742"/>
        <v>0</v>
      </c>
      <c r="CD7" s="4">
        <f t="shared" si="742"/>
        <v>0</v>
      </c>
      <c r="CE7" s="4">
        <f t="shared" si="742"/>
        <v>0</v>
      </c>
      <c r="CF7" s="4">
        <f t="shared" si="742"/>
        <v>0</v>
      </c>
      <c r="CG7" s="4">
        <f t="shared" si="742"/>
        <v>0</v>
      </c>
      <c r="CH7" s="4">
        <f t="shared" si="742"/>
        <v>0</v>
      </c>
      <c r="CI7" s="4">
        <f t="shared" si="742"/>
        <v>0</v>
      </c>
      <c r="CJ7" s="4">
        <f t="shared" si="742"/>
        <v>0</v>
      </c>
      <c r="CK7" s="4">
        <f t="shared" si="742"/>
        <v>0</v>
      </c>
      <c r="CL7" s="4">
        <f t="shared" si="742"/>
        <v>0</v>
      </c>
      <c r="CM7" s="4">
        <f t="shared" si="742"/>
        <v>0</v>
      </c>
      <c r="CN7" s="4">
        <f t="shared" si="742"/>
        <v>0</v>
      </c>
      <c r="CO7" s="4">
        <f t="shared" si="742"/>
        <v>0</v>
      </c>
      <c r="CP7" s="4">
        <f t="shared" si="742"/>
        <v>0</v>
      </c>
      <c r="CQ7" s="4">
        <f t="shared" si="742"/>
        <v>0</v>
      </c>
      <c r="CR7" s="4">
        <f t="shared" si="742"/>
        <v>0</v>
      </c>
      <c r="CS7" s="4">
        <f t="shared" si="742"/>
        <v>0</v>
      </c>
      <c r="CT7" s="4">
        <f t="shared" si="742"/>
        <v>0</v>
      </c>
      <c r="CU7" s="4">
        <f t="shared" si="742"/>
        <v>0</v>
      </c>
      <c r="CV7" s="4">
        <f t="shared" si="742"/>
        <v>0</v>
      </c>
      <c r="CW7" s="4">
        <f t="shared" si="742"/>
        <v>0</v>
      </c>
      <c r="CX7" s="4">
        <f t="shared" si="742"/>
        <v>0</v>
      </c>
      <c r="CY7" s="4">
        <f t="shared" si="742"/>
        <v>0</v>
      </c>
      <c r="CZ7" s="4">
        <f t="shared" si="742"/>
        <v>0</v>
      </c>
      <c r="DA7" s="4">
        <f t="shared" si="742"/>
        <v>0</v>
      </c>
      <c r="DB7" s="4">
        <f t="shared" si="742"/>
        <v>0</v>
      </c>
      <c r="DC7" s="4">
        <f t="shared" si="742"/>
        <v>0</v>
      </c>
      <c r="DD7" s="4">
        <f t="shared" si="742"/>
        <v>0</v>
      </c>
      <c r="DE7" s="4">
        <f t="shared" si="742"/>
        <v>0</v>
      </c>
      <c r="DF7" s="4">
        <f t="shared" si="742"/>
        <v>0</v>
      </c>
      <c r="DG7" s="4">
        <f t="shared" si="742"/>
        <v>0</v>
      </c>
      <c r="DH7" s="4">
        <f t="shared" si="742"/>
        <v>0</v>
      </c>
      <c r="DI7" s="4">
        <f t="shared" si="742"/>
        <v>0</v>
      </c>
      <c r="DJ7" s="4">
        <f t="shared" si="742"/>
        <v>0</v>
      </c>
      <c r="DK7" s="4">
        <f t="shared" si="742"/>
        <v>0</v>
      </c>
      <c r="DL7" s="4">
        <f t="shared" si="742"/>
        <v>0</v>
      </c>
      <c r="DM7" s="4">
        <f t="shared" si="742"/>
        <v>0</v>
      </c>
      <c r="DN7" s="4">
        <f t="shared" si="742"/>
        <v>0</v>
      </c>
      <c r="DO7" s="4">
        <f t="shared" si="742"/>
        <v>0</v>
      </c>
      <c r="DP7" s="4">
        <f t="shared" si="742"/>
        <v>0</v>
      </c>
      <c r="DQ7" s="4">
        <f t="shared" si="742"/>
        <v>0</v>
      </c>
      <c r="DR7" s="4">
        <f t="shared" si="742"/>
        <v>0</v>
      </c>
      <c r="DS7" s="4">
        <f t="shared" si="742"/>
        <v>0</v>
      </c>
      <c r="DT7" s="4">
        <f t="shared" si="742"/>
        <v>0</v>
      </c>
      <c r="DU7" s="4">
        <f t="shared" si="742"/>
        <v>0</v>
      </c>
      <c r="DV7" s="4">
        <f t="shared" si="742"/>
        <v>0</v>
      </c>
      <c r="DW7" s="4">
        <f t="shared" si="742"/>
        <v>0</v>
      </c>
      <c r="DX7" s="4">
        <f t="shared" si="742"/>
        <v>0</v>
      </c>
      <c r="DY7" s="4">
        <f t="shared" si="742"/>
        <v>0</v>
      </c>
      <c r="DZ7" s="4">
        <f t="shared" si="742"/>
        <v>0</v>
      </c>
      <c r="EA7" s="4">
        <f t="shared" si="742"/>
        <v>0</v>
      </c>
      <c r="EB7" s="4">
        <f t="shared" ref="EB7:GM7" si="743">IF(EB11&gt;EB4,EB11-EB4,0)</f>
        <v>0</v>
      </c>
      <c r="EC7" s="4">
        <f t="shared" si="743"/>
        <v>0</v>
      </c>
      <c r="ED7" s="4">
        <f t="shared" si="743"/>
        <v>0</v>
      </c>
      <c r="EE7" s="4">
        <f t="shared" si="743"/>
        <v>0</v>
      </c>
      <c r="EF7" s="4">
        <f t="shared" si="743"/>
        <v>0</v>
      </c>
      <c r="EG7" s="4">
        <f t="shared" si="743"/>
        <v>0</v>
      </c>
      <c r="EH7" s="4">
        <f t="shared" si="743"/>
        <v>0</v>
      </c>
      <c r="EI7" s="4">
        <f t="shared" si="743"/>
        <v>0</v>
      </c>
      <c r="EJ7" s="4">
        <f t="shared" si="743"/>
        <v>0</v>
      </c>
      <c r="EK7" s="4">
        <f t="shared" si="743"/>
        <v>0</v>
      </c>
      <c r="EL7" s="4">
        <f t="shared" si="743"/>
        <v>0</v>
      </c>
      <c r="EM7" s="4">
        <f t="shared" si="743"/>
        <v>0</v>
      </c>
      <c r="EN7" s="4">
        <f t="shared" si="743"/>
        <v>0</v>
      </c>
      <c r="EO7" s="4">
        <f t="shared" si="743"/>
        <v>0</v>
      </c>
      <c r="EP7" s="4">
        <f t="shared" si="743"/>
        <v>0</v>
      </c>
      <c r="EQ7" s="4">
        <f t="shared" si="743"/>
        <v>0</v>
      </c>
      <c r="ER7" s="4">
        <f t="shared" si="743"/>
        <v>0</v>
      </c>
      <c r="ES7" s="4">
        <f t="shared" si="743"/>
        <v>0</v>
      </c>
      <c r="ET7" s="4">
        <f t="shared" si="743"/>
        <v>0</v>
      </c>
      <c r="EU7" s="4">
        <f t="shared" si="743"/>
        <v>0</v>
      </c>
      <c r="EV7" s="4">
        <f t="shared" si="743"/>
        <v>0</v>
      </c>
      <c r="EW7" s="4">
        <f t="shared" si="743"/>
        <v>0</v>
      </c>
      <c r="EX7" s="4">
        <f t="shared" si="743"/>
        <v>23</v>
      </c>
      <c r="EY7" s="4">
        <f t="shared" si="743"/>
        <v>0</v>
      </c>
      <c r="EZ7" s="4">
        <f t="shared" si="743"/>
        <v>0</v>
      </c>
      <c r="FA7" s="4">
        <f t="shared" si="743"/>
        <v>0</v>
      </c>
      <c r="FB7" s="4">
        <f t="shared" si="743"/>
        <v>0</v>
      </c>
      <c r="FC7" s="4">
        <f t="shared" si="743"/>
        <v>0</v>
      </c>
      <c r="FD7" s="4">
        <f t="shared" si="743"/>
        <v>0</v>
      </c>
      <c r="FE7" s="4">
        <f t="shared" si="743"/>
        <v>0</v>
      </c>
      <c r="FF7" s="4">
        <f t="shared" si="743"/>
        <v>17</v>
      </c>
      <c r="FG7" s="4">
        <f t="shared" si="743"/>
        <v>2</v>
      </c>
      <c r="FH7" s="4">
        <f t="shared" si="743"/>
        <v>0</v>
      </c>
      <c r="FI7" s="4">
        <f t="shared" si="743"/>
        <v>0</v>
      </c>
      <c r="FJ7" s="4">
        <f t="shared" si="743"/>
        <v>0</v>
      </c>
      <c r="FK7" s="4">
        <f t="shared" si="743"/>
        <v>0</v>
      </c>
      <c r="FL7" s="4">
        <f t="shared" si="743"/>
        <v>0</v>
      </c>
      <c r="FM7" s="4">
        <f t="shared" si="743"/>
        <v>0</v>
      </c>
      <c r="FN7" s="4">
        <f t="shared" si="743"/>
        <v>0</v>
      </c>
      <c r="FO7" s="4">
        <f t="shared" si="743"/>
        <v>0</v>
      </c>
      <c r="FP7" s="4">
        <f t="shared" si="743"/>
        <v>0</v>
      </c>
      <c r="FQ7" s="4">
        <f t="shared" si="743"/>
        <v>19</v>
      </c>
      <c r="FR7" s="4">
        <f t="shared" si="743"/>
        <v>0</v>
      </c>
      <c r="FS7" s="4">
        <f t="shared" si="743"/>
        <v>0</v>
      </c>
      <c r="FT7" s="4">
        <f t="shared" si="743"/>
        <v>0</v>
      </c>
      <c r="FU7" s="4">
        <f t="shared" si="743"/>
        <v>0</v>
      </c>
      <c r="FV7" s="4">
        <f t="shared" si="743"/>
        <v>0</v>
      </c>
      <c r="FW7" s="4">
        <f t="shared" si="743"/>
        <v>0</v>
      </c>
      <c r="FX7" s="4">
        <f t="shared" si="743"/>
        <v>0</v>
      </c>
      <c r="FY7" s="4">
        <f t="shared" si="743"/>
        <v>0</v>
      </c>
      <c r="FZ7" s="4">
        <f t="shared" si="743"/>
        <v>0</v>
      </c>
      <c r="GA7" s="4">
        <f t="shared" si="743"/>
        <v>0</v>
      </c>
      <c r="GB7" s="4">
        <f t="shared" si="743"/>
        <v>0</v>
      </c>
      <c r="GC7" s="4">
        <f t="shared" si="743"/>
        <v>0</v>
      </c>
      <c r="GD7" s="4">
        <f t="shared" si="743"/>
        <v>10</v>
      </c>
      <c r="GE7" s="4">
        <f t="shared" si="743"/>
        <v>0</v>
      </c>
      <c r="GF7" s="4">
        <f t="shared" si="743"/>
        <v>0</v>
      </c>
      <c r="GG7" s="4">
        <f t="shared" si="743"/>
        <v>0</v>
      </c>
      <c r="GH7" s="4">
        <f t="shared" si="743"/>
        <v>0</v>
      </c>
      <c r="GI7" s="4">
        <f t="shared" si="743"/>
        <v>0</v>
      </c>
      <c r="GJ7" s="4">
        <f t="shared" si="743"/>
        <v>0</v>
      </c>
      <c r="GK7" s="4">
        <f t="shared" si="743"/>
        <v>0</v>
      </c>
      <c r="GL7" s="4">
        <f t="shared" si="743"/>
        <v>0</v>
      </c>
      <c r="GM7" s="4">
        <f t="shared" si="743"/>
        <v>0</v>
      </c>
      <c r="GN7" s="4">
        <f t="shared" ref="GN7:IY7" si="744">IF(GN11&gt;GN4,GN11-GN4,0)</f>
        <v>0</v>
      </c>
      <c r="GO7" s="4">
        <f t="shared" si="744"/>
        <v>0</v>
      </c>
      <c r="GP7" s="4">
        <f t="shared" si="744"/>
        <v>0</v>
      </c>
      <c r="GQ7" s="4">
        <f t="shared" si="744"/>
        <v>0</v>
      </c>
      <c r="GR7" s="4">
        <f t="shared" si="744"/>
        <v>0</v>
      </c>
      <c r="GS7" s="4">
        <f t="shared" si="744"/>
        <v>12</v>
      </c>
      <c r="GT7" s="4">
        <f t="shared" si="744"/>
        <v>0</v>
      </c>
      <c r="GU7" s="4">
        <f t="shared" si="744"/>
        <v>0</v>
      </c>
      <c r="GV7" s="4">
        <f t="shared" si="744"/>
        <v>0</v>
      </c>
      <c r="GW7" s="4">
        <f t="shared" si="744"/>
        <v>0</v>
      </c>
      <c r="GX7" s="4">
        <f t="shared" si="744"/>
        <v>0</v>
      </c>
      <c r="GY7" s="4">
        <f t="shared" si="744"/>
        <v>0</v>
      </c>
      <c r="GZ7" s="4">
        <f t="shared" si="744"/>
        <v>0</v>
      </c>
      <c r="HA7" s="4">
        <f t="shared" si="744"/>
        <v>0</v>
      </c>
      <c r="HB7" s="4">
        <f t="shared" si="744"/>
        <v>0</v>
      </c>
      <c r="HC7" s="4">
        <f t="shared" si="744"/>
        <v>0</v>
      </c>
      <c r="HD7" s="4">
        <f t="shared" si="744"/>
        <v>0</v>
      </c>
      <c r="HE7" s="4">
        <f t="shared" si="744"/>
        <v>0</v>
      </c>
      <c r="HF7" s="4">
        <f t="shared" si="744"/>
        <v>0</v>
      </c>
      <c r="HG7" s="4">
        <f t="shared" si="744"/>
        <v>0</v>
      </c>
      <c r="HH7" s="4">
        <f t="shared" si="744"/>
        <v>0</v>
      </c>
      <c r="HI7" s="4">
        <f t="shared" si="744"/>
        <v>0</v>
      </c>
      <c r="HJ7" s="4">
        <f t="shared" si="744"/>
        <v>0</v>
      </c>
      <c r="HK7" s="4">
        <f t="shared" si="744"/>
        <v>0</v>
      </c>
      <c r="HL7" s="4">
        <f t="shared" si="744"/>
        <v>0</v>
      </c>
      <c r="HM7" s="4">
        <f t="shared" si="744"/>
        <v>0</v>
      </c>
      <c r="HN7" s="4">
        <f t="shared" si="744"/>
        <v>0</v>
      </c>
      <c r="HO7" s="4">
        <f t="shared" si="744"/>
        <v>0</v>
      </c>
      <c r="HP7" s="4">
        <f t="shared" si="744"/>
        <v>0</v>
      </c>
      <c r="HQ7" s="4">
        <f t="shared" si="744"/>
        <v>0</v>
      </c>
      <c r="HR7" s="4">
        <f t="shared" si="744"/>
        <v>0</v>
      </c>
      <c r="HS7" s="4">
        <f t="shared" si="744"/>
        <v>0</v>
      </c>
      <c r="HT7" s="4">
        <f t="shared" si="744"/>
        <v>0</v>
      </c>
      <c r="HU7" s="4">
        <f t="shared" si="744"/>
        <v>0</v>
      </c>
      <c r="HV7" s="4">
        <f t="shared" si="744"/>
        <v>12</v>
      </c>
      <c r="HW7" s="4">
        <f t="shared" si="744"/>
        <v>0</v>
      </c>
      <c r="HX7" s="4">
        <f t="shared" si="744"/>
        <v>0</v>
      </c>
      <c r="HY7" s="4">
        <f t="shared" si="744"/>
        <v>0</v>
      </c>
      <c r="HZ7" s="4">
        <f t="shared" si="744"/>
        <v>0</v>
      </c>
      <c r="IA7" s="4">
        <f t="shared" si="744"/>
        <v>0</v>
      </c>
      <c r="IB7" s="4">
        <f t="shared" si="744"/>
        <v>0</v>
      </c>
      <c r="IC7" s="4">
        <f t="shared" si="744"/>
        <v>0</v>
      </c>
      <c r="ID7" s="4">
        <f t="shared" si="744"/>
        <v>0</v>
      </c>
      <c r="IE7" s="4">
        <f t="shared" si="744"/>
        <v>0</v>
      </c>
      <c r="IF7" s="4">
        <f t="shared" si="744"/>
        <v>0</v>
      </c>
      <c r="IG7" s="4">
        <f t="shared" si="744"/>
        <v>0</v>
      </c>
      <c r="IH7" s="4">
        <f t="shared" si="744"/>
        <v>0</v>
      </c>
      <c r="II7" s="4">
        <f t="shared" si="744"/>
        <v>0</v>
      </c>
      <c r="IJ7" s="4">
        <f t="shared" si="744"/>
        <v>0</v>
      </c>
      <c r="IK7" s="4">
        <f t="shared" si="744"/>
        <v>0</v>
      </c>
      <c r="IL7" s="4">
        <f t="shared" si="744"/>
        <v>0</v>
      </c>
      <c r="IM7" s="4">
        <f t="shared" si="744"/>
        <v>0</v>
      </c>
      <c r="IN7" s="4">
        <f t="shared" si="744"/>
        <v>0</v>
      </c>
      <c r="IO7" s="4">
        <f t="shared" si="744"/>
        <v>0</v>
      </c>
      <c r="IP7" s="4">
        <f t="shared" si="744"/>
        <v>68</v>
      </c>
      <c r="IQ7" s="4">
        <f t="shared" si="744"/>
        <v>0</v>
      </c>
      <c r="IR7" s="4">
        <f t="shared" si="744"/>
        <v>0</v>
      </c>
      <c r="IS7" s="4">
        <f t="shared" si="744"/>
        <v>0</v>
      </c>
      <c r="IT7" s="4">
        <f t="shared" si="744"/>
        <v>0</v>
      </c>
      <c r="IU7" s="4">
        <f t="shared" si="744"/>
        <v>0</v>
      </c>
      <c r="IV7" s="4">
        <f t="shared" si="744"/>
        <v>0</v>
      </c>
      <c r="IW7" s="4">
        <f t="shared" si="744"/>
        <v>0</v>
      </c>
      <c r="IX7" s="4">
        <f t="shared" si="744"/>
        <v>0</v>
      </c>
      <c r="IY7" s="4">
        <f t="shared" si="744"/>
        <v>0</v>
      </c>
      <c r="IZ7" s="4">
        <f t="shared" ref="IZ7:LK7" si="745">IF(IZ11&gt;IZ4,IZ11-IZ4,0)</f>
        <v>0</v>
      </c>
      <c r="JA7" s="4">
        <f t="shared" si="745"/>
        <v>0</v>
      </c>
      <c r="JB7" s="4">
        <f t="shared" si="745"/>
        <v>0</v>
      </c>
      <c r="JC7" s="4">
        <f t="shared" si="745"/>
        <v>0</v>
      </c>
      <c r="JD7" s="4">
        <f t="shared" si="745"/>
        <v>0</v>
      </c>
      <c r="JE7" s="4">
        <f t="shared" si="745"/>
        <v>0</v>
      </c>
      <c r="JF7" s="4">
        <f t="shared" si="745"/>
        <v>0</v>
      </c>
      <c r="JG7" s="4">
        <f t="shared" si="745"/>
        <v>0</v>
      </c>
      <c r="JH7" s="4">
        <f t="shared" si="745"/>
        <v>0</v>
      </c>
      <c r="JI7" s="4">
        <f t="shared" si="745"/>
        <v>0</v>
      </c>
      <c r="JJ7" s="4">
        <f t="shared" si="745"/>
        <v>0</v>
      </c>
      <c r="JK7" s="4">
        <f t="shared" si="745"/>
        <v>0</v>
      </c>
      <c r="JL7" s="4">
        <f t="shared" si="745"/>
        <v>0</v>
      </c>
      <c r="JM7" s="4">
        <f t="shared" si="745"/>
        <v>0</v>
      </c>
      <c r="JN7" s="4">
        <f t="shared" si="745"/>
        <v>0</v>
      </c>
      <c r="JO7" s="4">
        <f t="shared" si="745"/>
        <v>0</v>
      </c>
      <c r="JP7" s="4">
        <f t="shared" si="745"/>
        <v>0</v>
      </c>
      <c r="JQ7" s="4">
        <f t="shared" si="745"/>
        <v>0</v>
      </c>
      <c r="JR7" s="4">
        <f t="shared" si="745"/>
        <v>0</v>
      </c>
      <c r="JS7" s="4">
        <f t="shared" si="745"/>
        <v>0</v>
      </c>
      <c r="JT7" s="4">
        <f t="shared" si="745"/>
        <v>0</v>
      </c>
      <c r="JU7" s="4">
        <f t="shared" si="745"/>
        <v>0</v>
      </c>
      <c r="JV7" s="4">
        <f t="shared" si="745"/>
        <v>0</v>
      </c>
      <c r="JW7" s="4">
        <f t="shared" si="745"/>
        <v>0</v>
      </c>
      <c r="JX7" s="4">
        <f t="shared" si="745"/>
        <v>0</v>
      </c>
      <c r="JY7" s="4">
        <f t="shared" si="745"/>
        <v>0</v>
      </c>
      <c r="JZ7" s="4">
        <f t="shared" si="745"/>
        <v>0</v>
      </c>
      <c r="KA7" s="4">
        <f t="shared" si="745"/>
        <v>0</v>
      </c>
      <c r="KB7" s="4">
        <f t="shared" si="745"/>
        <v>0</v>
      </c>
      <c r="KC7" s="4">
        <f t="shared" si="745"/>
        <v>0</v>
      </c>
      <c r="KD7" s="4">
        <f t="shared" si="745"/>
        <v>0</v>
      </c>
      <c r="KE7" s="4">
        <f t="shared" si="745"/>
        <v>0</v>
      </c>
      <c r="KF7" s="4">
        <f t="shared" si="745"/>
        <v>0</v>
      </c>
      <c r="KG7" s="4">
        <f t="shared" si="745"/>
        <v>0</v>
      </c>
      <c r="KH7" s="4">
        <f t="shared" si="745"/>
        <v>0</v>
      </c>
      <c r="KI7" s="4">
        <f t="shared" si="745"/>
        <v>0</v>
      </c>
      <c r="KJ7" s="4">
        <f t="shared" si="745"/>
        <v>0</v>
      </c>
      <c r="KK7" s="4">
        <f t="shared" si="745"/>
        <v>0</v>
      </c>
      <c r="KL7" s="4">
        <f t="shared" si="745"/>
        <v>0</v>
      </c>
      <c r="KM7" s="4">
        <f t="shared" si="745"/>
        <v>0</v>
      </c>
      <c r="KN7" s="4">
        <f t="shared" si="745"/>
        <v>0</v>
      </c>
      <c r="KO7" s="4">
        <f t="shared" si="745"/>
        <v>0</v>
      </c>
      <c r="KP7" s="4">
        <f t="shared" si="745"/>
        <v>0</v>
      </c>
      <c r="KQ7" s="4">
        <f t="shared" si="745"/>
        <v>0</v>
      </c>
      <c r="KR7" s="4">
        <f t="shared" si="745"/>
        <v>0</v>
      </c>
      <c r="KS7" s="4">
        <f t="shared" si="745"/>
        <v>0</v>
      </c>
      <c r="KT7" s="4">
        <f t="shared" si="745"/>
        <v>0</v>
      </c>
      <c r="KU7" s="4">
        <f t="shared" si="745"/>
        <v>0</v>
      </c>
      <c r="KV7" s="4">
        <f t="shared" si="745"/>
        <v>0</v>
      </c>
      <c r="KW7" s="4">
        <f t="shared" si="745"/>
        <v>0</v>
      </c>
      <c r="KX7" s="4">
        <f t="shared" si="745"/>
        <v>0</v>
      </c>
      <c r="KY7" s="4">
        <f t="shared" si="745"/>
        <v>0</v>
      </c>
      <c r="KZ7" s="4">
        <f t="shared" si="745"/>
        <v>0</v>
      </c>
      <c r="LA7" s="4">
        <f t="shared" si="745"/>
        <v>0</v>
      </c>
      <c r="LB7" s="4">
        <f t="shared" si="745"/>
        <v>0</v>
      </c>
      <c r="LC7" s="4">
        <f t="shared" si="745"/>
        <v>0</v>
      </c>
      <c r="LD7" s="4">
        <f t="shared" si="745"/>
        <v>0</v>
      </c>
      <c r="LE7" s="4">
        <f t="shared" si="745"/>
        <v>0</v>
      </c>
      <c r="LF7" s="4">
        <f t="shared" si="745"/>
        <v>0</v>
      </c>
      <c r="LG7" s="4">
        <f t="shared" si="745"/>
        <v>0</v>
      </c>
      <c r="LH7" s="4">
        <f t="shared" si="745"/>
        <v>0</v>
      </c>
      <c r="LI7" s="4">
        <f t="shared" si="745"/>
        <v>0</v>
      </c>
      <c r="LJ7" s="4">
        <f t="shared" si="745"/>
        <v>0</v>
      </c>
      <c r="LK7" s="4">
        <f t="shared" si="745"/>
        <v>0</v>
      </c>
      <c r="LL7" s="4">
        <f t="shared" ref="LL7:NH7" si="746">IF(LL11&gt;LL4,LL11-LL4,0)</f>
        <v>0</v>
      </c>
      <c r="LM7" s="4">
        <f t="shared" si="746"/>
        <v>0</v>
      </c>
      <c r="LN7" s="4">
        <f t="shared" si="746"/>
        <v>0</v>
      </c>
      <c r="LO7" s="4">
        <f t="shared" si="746"/>
        <v>0</v>
      </c>
      <c r="LP7" s="4">
        <f t="shared" si="746"/>
        <v>0</v>
      </c>
      <c r="LQ7" s="4">
        <f t="shared" si="746"/>
        <v>0</v>
      </c>
      <c r="LR7" s="4">
        <f t="shared" si="746"/>
        <v>0</v>
      </c>
      <c r="LS7" s="4">
        <f t="shared" si="746"/>
        <v>0</v>
      </c>
      <c r="LT7" s="4">
        <f t="shared" si="746"/>
        <v>0</v>
      </c>
      <c r="LU7" s="4">
        <f t="shared" si="746"/>
        <v>0</v>
      </c>
      <c r="LV7" s="4">
        <f t="shared" si="746"/>
        <v>0</v>
      </c>
      <c r="LW7" s="4">
        <f t="shared" si="746"/>
        <v>0</v>
      </c>
      <c r="LX7" s="4">
        <f t="shared" si="746"/>
        <v>0</v>
      </c>
      <c r="LY7" s="4">
        <f t="shared" si="746"/>
        <v>0</v>
      </c>
      <c r="LZ7" s="4">
        <f t="shared" si="746"/>
        <v>0</v>
      </c>
      <c r="MA7" s="4">
        <f t="shared" si="746"/>
        <v>0</v>
      </c>
      <c r="MB7" s="4">
        <f t="shared" si="746"/>
        <v>0</v>
      </c>
      <c r="MC7" s="4">
        <f t="shared" si="746"/>
        <v>0</v>
      </c>
      <c r="MD7" s="4">
        <f t="shared" si="746"/>
        <v>0</v>
      </c>
      <c r="ME7" s="4">
        <f t="shared" si="746"/>
        <v>0</v>
      </c>
      <c r="MF7" s="4">
        <f t="shared" si="746"/>
        <v>0</v>
      </c>
      <c r="MG7" s="4">
        <f t="shared" si="746"/>
        <v>0</v>
      </c>
      <c r="MH7" s="4">
        <f t="shared" si="746"/>
        <v>0</v>
      </c>
      <c r="MI7" s="4">
        <f t="shared" si="746"/>
        <v>0</v>
      </c>
      <c r="MJ7" s="4">
        <f t="shared" si="746"/>
        <v>0</v>
      </c>
      <c r="MK7" s="4">
        <f t="shared" si="746"/>
        <v>0</v>
      </c>
      <c r="ML7" s="4">
        <f t="shared" si="746"/>
        <v>0</v>
      </c>
      <c r="MM7" s="4">
        <f t="shared" si="746"/>
        <v>0</v>
      </c>
      <c r="MN7" s="4">
        <f t="shared" si="746"/>
        <v>0</v>
      </c>
      <c r="MO7" s="4">
        <f t="shared" si="746"/>
        <v>0</v>
      </c>
      <c r="MP7" s="4">
        <f t="shared" si="746"/>
        <v>0</v>
      </c>
      <c r="MQ7" s="4">
        <f t="shared" si="746"/>
        <v>0</v>
      </c>
      <c r="MR7" s="4">
        <f t="shared" si="746"/>
        <v>0</v>
      </c>
      <c r="MS7" s="4">
        <f t="shared" si="746"/>
        <v>0</v>
      </c>
      <c r="MT7" s="4">
        <f t="shared" si="746"/>
        <v>0</v>
      </c>
      <c r="MU7" s="4">
        <f t="shared" si="746"/>
        <v>0</v>
      </c>
      <c r="MV7" s="4">
        <f t="shared" si="746"/>
        <v>0</v>
      </c>
      <c r="MW7" s="4">
        <f t="shared" si="746"/>
        <v>0</v>
      </c>
      <c r="MX7" s="4">
        <f t="shared" si="746"/>
        <v>0</v>
      </c>
      <c r="MY7" s="4">
        <f t="shared" si="746"/>
        <v>19</v>
      </c>
      <c r="MZ7" s="4">
        <f t="shared" si="746"/>
        <v>0</v>
      </c>
      <c r="NA7" s="4">
        <f t="shared" si="746"/>
        <v>0</v>
      </c>
      <c r="NB7" s="4">
        <f t="shared" si="746"/>
        <v>0</v>
      </c>
      <c r="NC7" s="4">
        <f t="shared" si="746"/>
        <v>0</v>
      </c>
      <c r="ND7" s="4">
        <f t="shared" si="746"/>
        <v>0</v>
      </c>
      <c r="NE7" s="4">
        <f t="shared" si="746"/>
        <v>0</v>
      </c>
      <c r="NF7" s="4">
        <f t="shared" si="746"/>
        <v>0</v>
      </c>
      <c r="NG7" s="4">
        <f t="shared" si="746"/>
        <v>0</v>
      </c>
      <c r="NH7" s="4">
        <f t="shared" si="746"/>
        <v>0</v>
      </c>
      <c r="NJ7" s="4">
        <f>SUM(B7:NH7)</f>
        <v>297</v>
      </c>
      <c r="NK7" s="4">
        <f>SUM(B7:NC7)</f>
        <v>297</v>
      </c>
      <c r="NL7" s="45">
        <f>NJ7*8644</f>
        <v>2567268</v>
      </c>
      <c r="NM7" s="4">
        <f>NJ7*12.34%*4142</f>
        <v>151803.47159999999</v>
      </c>
    </row>
    <row r="8" spans="1:377" x14ac:dyDescent="0.3">
      <c r="A8" s="4" t="s">
        <v>70</v>
      </c>
      <c r="B8" s="4">
        <f>IF(B6&gt;B5,B6-B5,0)</f>
        <v>0</v>
      </c>
      <c r="C8" s="4">
        <f t="shared" ref="C8:BN8" si="747">IF(C6&gt;C5,C6-C5,0)</f>
        <v>0</v>
      </c>
      <c r="D8" s="4">
        <f t="shared" si="747"/>
        <v>0</v>
      </c>
      <c r="E8" s="4">
        <f t="shared" si="747"/>
        <v>0</v>
      </c>
      <c r="F8" s="4">
        <f t="shared" si="747"/>
        <v>0</v>
      </c>
      <c r="G8" s="4">
        <f t="shared" si="747"/>
        <v>6</v>
      </c>
      <c r="H8" s="4">
        <f t="shared" si="747"/>
        <v>37</v>
      </c>
      <c r="I8" s="4">
        <f t="shared" si="747"/>
        <v>0</v>
      </c>
      <c r="J8" s="4">
        <f t="shared" si="747"/>
        <v>0</v>
      </c>
      <c r="K8" s="4">
        <f t="shared" si="747"/>
        <v>0</v>
      </c>
      <c r="L8" s="4">
        <f t="shared" si="747"/>
        <v>0</v>
      </c>
      <c r="M8" s="4">
        <f t="shared" si="747"/>
        <v>0</v>
      </c>
      <c r="N8" s="4">
        <f t="shared" si="747"/>
        <v>0</v>
      </c>
      <c r="O8" s="4">
        <f t="shared" si="747"/>
        <v>0</v>
      </c>
      <c r="P8" s="4">
        <f t="shared" si="747"/>
        <v>0</v>
      </c>
      <c r="Q8" s="4">
        <f t="shared" si="747"/>
        <v>0</v>
      </c>
      <c r="R8" s="4">
        <f t="shared" si="747"/>
        <v>0</v>
      </c>
      <c r="S8" s="4">
        <f t="shared" si="747"/>
        <v>0</v>
      </c>
      <c r="T8" s="4">
        <f t="shared" si="747"/>
        <v>0</v>
      </c>
      <c r="U8" s="4">
        <f t="shared" si="747"/>
        <v>0</v>
      </c>
      <c r="V8" s="4">
        <f t="shared" si="747"/>
        <v>0</v>
      </c>
      <c r="W8" s="4">
        <f t="shared" si="747"/>
        <v>0</v>
      </c>
      <c r="X8" s="4">
        <f t="shared" si="747"/>
        <v>0</v>
      </c>
      <c r="Y8" s="4">
        <f t="shared" si="747"/>
        <v>0</v>
      </c>
      <c r="Z8" s="4">
        <f t="shared" si="747"/>
        <v>0</v>
      </c>
      <c r="AA8" s="4">
        <f t="shared" si="747"/>
        <v>0</v>
      </c>
      <c r="AB8" s="4">
        <f t="shared" si="747"/>
        <v>0</v>
      </c>
      <c r="AC8" s="4">
        <f t="shared" si="747"/>
        <v>0</v>
      </c>
      <c r="AD8" s="4">
        <f t="shared" si="747"/>
        <v>0</v>
      </c>
      <c r="AE8" s="4">
        <f t="shared" si="747"/>
        <v>0</v>
      </c>
      <c r="AF8" s="4">
        <f t="shared" si="747"/>
        <v>0</v>
      </c>
      <c r="AG8" s="4">
        <f t="shared" si="747"/>
        <v>0</v>
      </c>
      <c r="AH8" s="4">
        <f t="shared" si="747"/>
        <v>0</v>
      </c>
      <c r="AI8" s="4">
        <f t="shared" si="747"/>
        <v>0</v>
      </c>
      <c r="AJ8" s="4">
        <f t="shared" si="747"/>
        <v>0</v>
      </c>
      <c r="AK8" s="4">
        <f t="shared" si="747"/>
        <v>0</v>
      </c>
      <c r="AL8" s="4">
        <f t="shared" si="747"/>
        <v>0</v>
      </c>
      <c r="AM8" s="4">
        <f t="shared" si="747"/>
        <v>0</v>
      </c>
      <c r="AN8" s="4">
        <f t="shared" si="747"/>
        <v>0</v>
      </c>
      <c r="AO8" s="4">
        <f t="shared" si="747"/>
        <v>0</v>
      </c>
      <c r="AP8" s="4">
        <f t="shared" si="747"/>
        <v>0</v>
      </c>
      <c r="AQ8" s="4">
        <f t="shared" si="747"/>
        <v>0</v>
      </c>
      <c r="AR8" s="4">
        <f t="shared" si="747"/>
        <v>0</v>
      </c>
      <c r="AS8" s="4">
        <f t="shared" si="747"/>
        <v>0</v>
      </c>
      <c r="AT8" s="4">
        <f t="shared" si="747"/>
        <v>0</v>
      </c>
      <c r="AU8" s="4">
        <f t="shared" si="747"/>
        <v>0</v>
      </c>
      <c r="AV8" s="4">
        <f t="shared" si="747"/>
        <v>0</v>
      </c>
      <c r="AW8" s="4">
        <f t="shared" si="747"/>
        <v>0</v>
      </c>
      <c r="AX8" s="4">
        <f t="shared" si="747"/>
        <v>0</v>
      </c>
      <c r="AY8" s="4">
        <f t="shared" si="747"/>
        <v>0</v>
      </c>
      <c r="AZ8" s="4">
        <f t="shared" si="747"/>
        <v>0</v>
      </c>
      <c r="BA8" s="4">
        <f t="shared" si="747"/>
        <v>0</v>
      </c>
      <c r="BB8" s="4">
        <f t="shared" si="747"/>
        <v>0</v>
      </c>
      <c r="BC8" s="4">
        <f t="shared" si="747"/>
        <v>0</v>
      </c>
      <c r="BD8" s="4">
        <f t="shared" si="747"/>
        <v>0</v>
      </c>
      <c r="BE8" s="4">
        <f t="shared" si="747"/>
        <v>0</v>
      </c>
      <c r="BF8" s="4">
        <f t="shared" si="747"/>
        <v>0</v>
      </c>
      <c r="BG8" s="4">
        <f t="shared" si="747"/>
        <v>0</v>
      </c>
      <c r="BH8" s="4">
        <f t="shared" si="747"/>
        <v>0</v>
      </c>
      <c r="BI8" s="4">
        <f t="shared" si="747"/>
        <v>2</v>
      </c>
      <c r="BJ8" s="4">
        <f t="shared" si="747"/>
        <v>86</v>
      </c>
      <c r="BK8" s="4">
        <f t="shared" si="747"/>
        <v>0</v>
      </c>
      <c r="BL8" s="4">
        <f t="shared" si="747"/>
        <v>0</v>
      </c>
      <c r="BM8" s="4">
        <f t="shared" si="747"/>
        <v>0</v>
      </c>
      <c r="BN8" s="4">
        <f t="shared" si="747"/>
        <v>0</v>
      </c>
      <c r="BO8" s="4">
        <f t="shared" ref="BO8:DZ8" si="748">IF(BO6&gt;BO5,BO6-BO5,0)</f>
        <v>0</v>
      </c>
      <c r="BP8" s="4">
        <f t="shared" si="748"/>
        <v>0</v>
      </c>
      <c r="BQ8" s="4">
        <f t="shared" si="748"/>
        <v>0</v>
      </c>
      <c r="BR8" s="4">
        <f t="shared" si="748"/>
        <v>0</v>
      </c>
      <c r="BS8" s="4">
        <f t="shared" si="748"/>
        <v>0</v>
      </c>
      <c r="BT8" s="4">
        <f t="shared" si="748"/>
        <v>0</v>
      </c>
      <c r="BU8" s="4">
        <f t="shared" si="748"/>
        <v>0</v>
      </c>
      <c r="BV8" s="4">
        <f t="shared" si="748"/>
        <v>0</v>
      </c>
      <c r="BW8" s="4">
        <f t="shared" si="748"/>
        <v>0</v>
      </c>
      <c r="BX8" s="4">
        <f t="shared" si="748"/>
        <v>0</v>
      </c>
      <c r="BY8" s="4">
        <f t="shared" si="748"/>
        <v>0</v>
      </c>
      <c r="BZ8" s="4">
        <f t="shared" si="748"/>
        <v>0</v>
      </c>
      <c r="CA8" s="4">
        <f t="shared" si="748"/>
        <v>0</v>
      </c>
      <c r="CB8" s="4">
        <f t="shared" si="748"/>
        <v>0</v>
      </c>
      <c r="CC8" s="4">
        <f t="shared" si="748"/>
        <v>0</v>
      </c>
      <c r="CD8" s="4">
        <f t="shared" si="748"/>
        <v>0</v>
      </c>
      <c r="CE8" s="4">
        <f t="shared" si="748"/>
        <v>0</v>
      </c>
      <c r="CF8" s="4">
        <f t="shared" si="748"/>
        <v>0</v>
      </c>
      <c r="CG8" s="4">
        <f t="shared" si="748"/>
        <v>0</v>
      </c>
      <c r="CH8" s="4">
        <f t="shared" si="748"/>
        <v>0</v>
      </c>
      <c r="CI8" s="4">
        <f t="shared" si="748"/>
        <v>0</v>
      </c>
      <c r="CJ8" s="4">
        <f t="shared" si="748"/>
        <v>0</v>
      </c>
      <c r="CK8" s="4">
        <f t="shared" si="748"/>
        <v>0</v>
      </c>
      <c r="CL8" s="4">
        <f t="shared" si="748"/>
        <v>0</v>
      </c>
      <c r="CM8" s="4">
        <f t="shared" si="748"/>
        <v>0</v>
      </c>
      <c r="CN8" s="4">
        <f t="shared" si="748"/>
        <v>0</v>
      </c>
      <c r="CO8" s="4">
        <f t="shared" si="748"/>
        <v>0</v>
      </c>
      <c r="CP8" s="4">
        <f t="shared" si="748"/>
        <v>0</v>
      </c>
      <c r="CQ8" s="4">
        <f t="shared" si="748"/>
        <v>0</v>
      </c>
      <c r="CR8" s="4">
        <f t="shared" si="748"/>
        <v>0</v>
      </c>
      <c r="CS8" s="4">
        <f t="shared" si="748"/>
        <v>0</v>
      </c>
      <c r="CT8" s="4">
        <f t="shared" si="748"/>
        <v>0</v>
      </c>
      <c r="CU8" s="4">
        <f t="shared" si="748"/>
        <v>0</v>
      </c>
      <c r="CV8" s="4">
        <f t="shared" si="748"/>
        <v>0</v>
      </c>
      <c r="CW8" s="4">
        <f t="shared" si="748"/>
        <v>0</v>
      </c>
      <c r="CX8" s="4">
        <f t="shared" si="748"/>
        <v>0</v>
      </c>
      <c r="CY8" s="4">
        <f t="shared" si="748"/>
        <v>0</v>
      </c>
      <c r="CZ8" s="4">
        <f t="shared" si="748"/>
        <v>0</v>
      </c>
      <c r="DA8" s="4">
        <f t="shared" si="748"/>
        <v>0</v>
      </c>
      <c r="DB8" s="4">
        <f t="shared" si="748"/>
        <v>0</v>
      </c>
      <c r="DC8" s="4">
        <f t="shared" si="748"/>
        <v>0</v>
      </c>
      <c r="DD8" s="4">
        <f t="shared" si="748"/>
        <v>0</v>
      </c>
      <c r="DE8" s="4">
        <f t="shared" si="748"/>
        <v>0</v>
      </c>
      <c r="DF8" s="4">
        <f t="shared" si="748"/>
        <v>0</v>
      </c>
      <c r="DG8" s="4">
        <f t="shared" si="748"/>
        <v>0</v>
      </c>
      <c r="DH8" s="4">
        <f t="shared" si="748"/>
        <v>0</v>
      </c>
      <c r="DI8" s="4">
        <f t="shared" si="748"/>
        <v>0</v>
      </c>
      <c r="DJ8" s="4">
        <f t="shared" si="748"/>
        <v>0</v>
      </c>
      <c r="DK8" s="4">
        <f t="shared" si="748"/>
        <v>0</v>
      </c>
      <c r="DL8" s="4">
        <f t="shared" si="748"/>
        <v>0</v>
      </c>
      <c r="DM8" s="4">
        <f t="shared" si="748"/>
        <v>0</v>
      </c>
      <c r="DN8" s="4">
        <f t="shared" si="748"/>
        <v>0</v>
      </c>
      <c r="DO8" s="4">
        <f t="shared" si="748"/>
        <v>0</v>
      </c>
      <c r="DP8" s="4">
        <f t="shared" si="748"/>
        <v>0</v>
      </c>
      <c r="DQ8" s="4">
        <f t="shared" si="748"/>
        <v>0</v>
      </c>
      <c r="DR8" s="4">
        <f t="shared" si="748"/>
        <v>0</v>
      </c>
      <c r="DS8" s="4">
        <f t="shared" si="748"/>
        <v>0</v>
      </c>
      <c r="DT8" s="4">
        <f t="shared" si="748"/>
        <v>0</v>
      </c>
      <c r="DU8" s="4">
        <f t="shared" si="748"/>
        <v>0</v>
      </c>
      <c r="DV8" s="4">
        <f t="shared" si="748"/>
        <v>0</v>
      </c>
      <c r="DW8" s="4">
        <f t="shared" si="748"/>
        <v>0</v>
      </c>
      <c r="DX8" s="4">
        <f t="shared" si="748"/>
        <v>0</v>
      </c>
      <c r="DY8" s="4">
        <f t="shared" si="748"/>
        <v>0</v>
      </c>
      <c r="DZ8" s="4">
        <f t="shared" si="748"/>
        <v>0</v>
      </c>
      <c r="EA8" s="4">
        <f t="shared" ref="EA8:GL8" si="749">IF(EA6&gt;EA5,EA6-EA5,0)</f>
        <v>0</v>
      </c>
      <c r="EB8" s="4">
        <f t="shared" si="749"/>
        <v>0</v>
      </c>
      <c r="EC8" s="4">
        <f t="shared" si="749"/>
        <v>0</v>
      </c>
      <c r="ED8" s="4">
        <f t="shared" si="749"/>
        <v>0</v>
      </c>
      <c r="EE8" s="4">
        <f t="shared" si="749"/>
        <v>0</v>
      </c>
      <c r="EF8" s="4">
        <f t="shared" si="749"/>
        <v>0</v>
      </c>
      <c r="EG8" s="4">
        <f t="shared" si="749"/>
        <v>0</v>
      </c>
      <c r="EH8" s="4">
        <f t="shared" si="749"/>
        <v>0</v>
      </c>
      <c r="EI8" s="4">
        <f t="shared" si="749"/>
        <v>0</v>
      </c>
      <c r="EJ8" s="4">
        <f t="shared" si="749"/>
        <v>0</v>
      </c>
      <c r="EK8" s="4">
        <f t="shared" si="749"/>
        <v>0</v>
      </c>
      <c r="EL8" s="4">
        <f t="shared" si="749"/>
        <v>0</v>
      </c>
      <c r="EM8" s="4">
        <f t="shared" si="749"/>
        <v>0</v>
      </c>
      <c r="EN8" s="4">
        <f t="shared" si="749"/>
        <v>0</v>
      </c>
      <c r="EO8" s="4">
        <f t="shared" si="749"/>
        <v>0</v>
      </c>
      <c r="EP8" s="4">
        <f t="shared" si="749"/>
        <v>0</v>
      </c>
      <c r="EQ8" s="4">
        <f t="shared" si="749"/>
        <v>0</v>
      </c>
      <c r="ER8" s="4">
        <f t="shared" si="749"/>
        <v>0</v>
      </c>
      <c r="ES8" s="4">
        <f t="shared" si="749"/>
        <v>0</v>
      </c>
      <c r="ET8" s="4">
        <f t="shared" si="749"/>
        <v>0</v>
      </c>
      <c r="EU8" s="4">
        <f t="shared" si="749"/>
        <v>0</v>
      </c>
      <c r="EV8" s="4">
        <f t="shared" si="749"/>
        <v>0</v>
      </c>
      <c r="EW8" s="4">
        <f t="shared" si="749"/>
        <v>0</v>
      </c>
      <c r="EX8" s="4">
        <f t="shared" si="749"/>
        <v>13</v>
      </c>
      <c r="EY8" s="4">
        <f t="shared" si="749"/>
        <v>0</v>
      </c>
      <c r="EZ8" s="4">
        <f t="shared" si="749"/>
        <v>0</v>
      </c>
      <c r="FA8" s="4">
        <f t="shared" si="749"/>
        <v>0</v>
      </c>
      <c r="FB8" s="4">
        <f t="shared" si="749"/>
        <v>0</v>
      </c>
      <c r="FC8" s="4">
        <f t="shared" si="749"/>
        <v>0</v>
      </c>
      <c r="FD8" s="4">
        <f t="shared" si="749"/>
        <v>0</v>
      </c>
      <c r="FE8" s="4">
        <f t="shared" si="749"/>
        <v>0</v>
      </c>
      <c r="FF8" s="4">
        <f t="shared" si="749"/>
        <v>0</v>
      </c>
      <c r="FG8" s="4">
        <f t="shared" si="749"/>
        <v>0</v>
      </c>
      <c r="FH8" s="4">
        <f t="shared" si="749"/>
        <v>0</v>
      </c>
      <c r="FI8" s="4">
        <f t="shared" si="749"/>
        <v>0</v>
      </c>
      <c r="FJ8" s="4">
        <f t="shared" si="749"/>
        <v>0</v>
      </c>
      <c r="FK8" s="4">
        <f t="shared" si="749"/>
        <v>0</v>
      </c>
      <c r="FL8" s="4">
        <f t="shared" si="749"/>
        <v>0</v>
      </c>
      <c r="FM8" s="4">
        <f t="shared" si="749"/>
        <v>0</v>
      </c>
      <c r="FN8" s="4">
        <f t="shared" si="749"/>
        <v>0</v>
      </c>
      <c r="FO8" s="4">
        <f t="shared" si="749"/>
        <v>0</v>
      </c>
      <c r="FP8" s="4">
        <f t="shared" si="749"/>
        <v>0</v>
      </c>
      <c r="FQ8" s="4">
        <f t="shared" si="749"/>
        <v>0</v>
      </c>
      <c r="FR8" s="4">
        <f t="shared" si="749"/>
        <v>0</v>
      </c>
      <c r="FS8" s="4">
        <f t="shared" si="749"/>
        <v>0</v>
      </c>
      <c r="FT8" s="4">
        <f t="shared" si="749"/>
        <v>0</v>
      </c>
      <c r="FU8" s="4">
        <f t="shared" si="749"/>
        <v>0</v>
      </c>
      <c r="FV8" s="4">
        <f t="shared" si="749"/>
        <v>0</v>
      </c>
      <c r="FW8" s="4">
        <f t="shared" si="749"/>
        <v>0</v>
      </c>
      <c r="FX8" s="4">
        <f t="shared" si="749"/>
        <v>0</v>
      </c>
      <c r="FY8" s="4">
        <f t="shared" si="749"/>
        <v>0</v>
      </c>
      <c r="FZ8" s="4">
        <f t="shared" si="749"/>
        <v>0</v>
      </c>
      <c r="GA8" s="4">
        <f t="shared" si="749"/>
        <v>0</v>
      </c>
      <c r="GB8" s="4">
        <f t="shared" si="749"/>
        <v>0</v>
      </c>
      <c r="GC8" s="4">
        <f t="shared" si="749"/>
        <v>0</v>
      </c>
      <c r="GD8" s="4">
        <f t="shared" si="749"/>
        <v>0</v>
      </c>
      <c r="GE8" s="4">
        <f t="shared" si="749"/>
        <v>0</v>
      </c>
      <c r="GF8" s="4">
        <f t="shared" si="749"/>
        <v>0</v>
      </c>
      <c r="GG8" s="4">
        <f t="shared" si="749"/>
        <v>0</v>
      </c>
      <c r="GH8" s="4">
        <f t="shared" si="749"/>
        <v>0</v>
      </c>
      <c r="GI8" s="4">
        <f t="shared" si="749"/>
        <v>0</v>
      </c>
      <c r="GJ8" s="4">
        <f t="shared" si="749"/>
        <v>0</v>
      </c>
      <c r="GK8" s="4">
        <f t="shared" si="749"/>
        <v>0</v>
      </c>
      <c r="GL8" s="4">
        <f t="shared" si="749"/>
        <v>0</v>
      </c>
      <c r="GM8" s="4">
        <f t="shared" ref="GM8:IX8" si="750">IF(GM6&gt;GM5,GM6-GM5,0)</f>
        <v>0</v>
      </c>
      <c r="GN8" s="4">
        <f t="shared" si="750"/>
        <v>0</v>
      </c>
      <c r="GO8" s="4">
        <f t="shared" si="750"/>
        <v>0</v>
      </c>
      <c r="GP8" s="4">
        <f t="shared" si="750"/>
        <v>0</v>
      </c>
      <c r="GQ8" s="4">
        <f t="shared" si="750"/>
        <v>0</v>
      </c>
      <c r="GR8" s="4">
        <f t="shared" si="750"/>
        <v>0</v>
      </c>
      <c r="GS8" s="4">
        <f t="shared" si="750"/>
        <v>0</v>
      </c>
      <c r="GT8" s="4">
        <f t="shared" si="750"/>
        <v>0</v>
      </c>
      <c r="GU8" s="4">
        <f t="shared" si="750"/>
        <v>0</v>
      </c>
      <c r="GV8" s="4">
        <f t="shared" si="750"/>
        <v>0</v>
      </c>
      <c r="GW8" s="4">
        <f t="shared" si="750"/>
        <v>0</v>
      </c>
      <c r="GX8" s="4">
        <f t="shared" si="750"/>
        <v>0</v>
      </c>
      <c r="GY8" s="4">
        <f t="shared" si="750"/>
        <v>0</v>
      </c>
      <c r="GZ8" s="4">
        <f t="shared" si="750"/>
        <v>0</v>
      </c>
      <c r="HA8" s="4">
        <f t="shared" si="750"/>
        <v>0</v>
      </c>
      <c r="HB8" s="4">
        <f t="shared" si="750"/>
        <v>0</v>
      </c>
      <c r="HC8" s="4">
        <f t="shared" si="750"/>
        <v>0</v>
      </c>
      <c r="HD8" s="4">
        <f t="shared" si="750"/>
        <v>0</v>
      </c>
      <c r="HE8" s="4">
        <f t="shared" si="750"/>
        <v>0</v>
      </c>
      <c r="HF8" s="4">
        <f t="shared" si="750"/>
        <v>0</v>
      </c>
      <c r="HG8" s="4">
        <f t="shared" si="750"/>
        <v>0</v>
      </c>
      <c r="HH8" s="4">
        <f t="shared" si="750"/>
        <v>0</v>
      </c>
      <c r="HI8" s="4">
        <f t="shared" si="750"/>
        <v>0</v>
      </c>
      <c r="HJ8" s="4">
        <f t="shared" si="750"/>
        <v>0</v>
      </c>
      <c r="HK8" s="4">
        <f t="shared" si="750"/>
        <v>0</v>
      </c>
      <c r="HL8" s="4">
        <f t="shared" si="750"/>
        <v>0</v>
      </c>
      <c r="HM8" s="4">
        <f t="shared" si="750"/>
        <v>0</v>
      </c>
      <c r="HN8" s="4">
        <f t="shared" si="750"/>
        <v>0</v>
      </c>
      <c r="HO8" s="4">
        <f t="shared" si="750"/>
        <v>0</v>
      </c>
      <c r="HP8" s="4">
        <f t="shared" si="750"/>
        <v>0</v>
      </c>
      <c r="HQ8" s="4">
        <f t="shared" si="750"/>
        <v>0</v>
      </c>
      <c r="HR8" s="4">
        <f t="shared" si="750"/>
        <v>0</v>
      </c>
      <c r="HS8" s="4">
        <f t="shared" si="750"/>
        <v>0</v>
      </c>
      <c r="HT8" s="4">
        <f t="shared" si="750"/>
        <v>0</v>
      </c>
      <c r="HU8" s="4">
        <f t="shared" si="750"/>
        <v>0</v>
      </c>
      <c r="HV8" s="4">
        <f t="shared" si="750"/>
        <v>0</v>
      </c>
      <c r="HW8" s="4">
        <f t="shared" si="750"/>
        <v>0</v>
      </c>
      <c r="HX8" s="4">
        <f t="shared" si="750"/>
        <v>0</v>
      </c>
      <c r="HY8" s="4">
        <f t="shared" si="750"/>
        <v>0</v>
      </c>
      <c r="HZ8" s="4">
        <f t="shared" si="750"/>
        <v>0</v>
      </c>
      <c r="IA8" s="4">
        <f t="shared" si="750"/>
        <v>0</v>
      </c>
      <c r="IB8" s="4">
        <f t="shared" si="750"/>
        <v>0</v>
      </c>
      <c r="IC8" s="4">
        <f t="shared" si="750"/>
        <v>0</v>
      </c>
      <c r="ID8" s="4">
        <f t="shared" si="750"/>
        <v>0</v>
      </c>
      <c r="IE8" s="4">
        <f t="shared" si="750"/>
        <v>0</v>
      </c>
      <c r="IF8" s="4">
        <f t="shared" si="750"/>
        <v>0</v>
      </c>
      <c r="IG8" s="4">
        <f t="shared" si="750"/>
        <v>0</v>
      </c>
      <c r="IH8" s="4">
        <f t="shared" si="750"/>
        <v>0</v>
      </c>
      <c r="II8" s="4">
        <f t="shared" si="750"/>
        <v>0</v>
      </c>
      <c r="IJ8" s="4">
        <f t="shared" si="750"/>
        <v>0</v>
      </c>
      <c r="IK8" s="4">
        <f t="shared" si="750"/>
        <v>0</v>
      </c>
      <c r="IL8" s="4">
        <f t="shared" si="750"/>
        <v>0</v>
      </c>
      <c r="IM8" s="4">
        <f t="shared" si="750"/>
        <v>0</v>
      </c>
      <c r="IN8" s="4">
        <f t="shared" si="750"/>
        <v>0</v>
      </c>
      <c r="IO8" s="4">
        <f t="shared" si="750"/>
        <v>0</v>
      </c>
      <c r="IP8" s="4">
        <f t="shared" si="750"/>
        <v>72</v>
      </c>
      <c r="IQ8" s="4">
        <f t="shared" si="750"/>
        <v>0</v>
      </c>
      <c r="IR8" s="4">
        <f t="shared" si="750"/>
        <v>0</v>
      </c>
      <c r="IS8" s="4">
        <f t="shared" si="750"/>
        <v>0</v>
      </c>
      <c r="IT8" s="4">
        <f t="shared" si="750"/>
        <v>0</v>
      </c>
      <c r="IU8" s="4">
        <f t="shared" si="750"/>
        <v>0</v>
      </c>
      <c r="IV8" s="4">
        <f t="shared" si="750"/>
        <v>0</v>
      </c>
      <c r="IW8" s="4">
        <f t="shared" si="750"/>
        <v>0</v>
      </c>
      <c r="IX8" s="4">
        <f t="shared" si="750"/>
        <v>0</v>
      </c>
      <c r="IY8" s="4">
        <f t="shared" ref="IY8:LJ8" si="751">IF(IY6&gt;IY5,IY6-IY5,0)</f>
        <v>0</v>
      </c>
      <c r="IZ8" s="4">
        <f t="shared" si="751"/>
        <v>0</v>
      </c>
      <c r="JA8" s="4">
        <f t="shared" si="751"/>
        <v>0</v>
      </c>
      <c r="JB8" s="4">
        <f t="shared" si="751"/>
        <v>0</v>
      </c>
      <c r="JC8" s="4">
        <f t="shared" si="751"/>
        <v>0</v>
      </c>
      <c r="JD8" s="4">
        <f t="shared" si="751"/>
        <v>0</v>
      </c>
      <c r="JE8" s="4">
        <f t="shared" si="751"/>
        <v>0</v>
      </c>
      <c r="JF8" s="4">
        <f t="shared" si="751"/>
        <v>0</v>
      </c>
      <c r="JG8" s="4">
        <f t="shared" si="751"/>
        <v>0</v>
      </c>
      <c r="JH8" s="4">
        <f t="shared" si="751"/>
        <v>0</v>
      </c>
      <c r="JI8" s="4">
        <f t="shared" si="751"/>
        <v>0</v>
      </c>
      <c r="JJ8" s="4">
        <f t="shared" si="751"/>
        <v>0</v>
      </c>
      <c r="JK8" s="4">
        <f t="shared" si="751"/>
        <v>0</v>
      </c>
      <c r="JL8" s="4">
        <f t="shared" si="751"/>
        <v>0</v>
      </c>
      <c r="JM8" s="4">
        <f t="shared" si="751"/>
        <v>0</v>
      </c>
      <c r="JN8" s="4">
        <f t="shared" si="751"/>
        <v>0</v>
      </c>
      <c r="JO8" s="4">
        <f t="shared" si="751"/>
        <v>0</v>
      </c>
      <c r="JP8" s="4">
        <f t="shared" si="751"/>
        <v>0</v>
      </c>
      <c r="JQ8" s="4">
        <f t="shared" si="751"/>
        <v>0</v>
      </c>
      <c r="JR8" s="4">
        <f t="shared" si="751"/>
        <v>0</v>
      </c>
      <c r="JS8" s="4">
        <f t="shared" si="751"/>
        <v>0</v>
      </c>
      <c r="JT8" s="4">
        <f t="shared" si="751"/>
        <v>0</v>
      </c>
      <c r="JU8" s="4">
        <f t="shared" si="751"/>
        <v>0</v>
      </c>
      <c r="JV8" s="4">
        <f t="shared" si="751"/>
        <v>0</v>
      </c>
      <c r="JW8" s="4">
        <f t="shared" si="751"/>
        <v>0</v>
      </c>
      <c r="JX8" s="4">
        <f t="shared" si="751"/>
        <v>0</v>
      </c>
      <c r="JY8" s="4">
        <f t="shared" si="751"/>
        <v>0</v>
      </c>
      <c r="JZ8" s="4">
        <f t="shared" si="751"/>
        <v>0</v>
      </c>
      <c r="KA8" s="4">
        <f t="shared" si="751"/>
        <v>0</v>
      </c>
      <c r="KB8" s="4">
        <f t="shared" si="751"/>
        <v>0</v>
      </c>
      <c r="KC8" s="4">
        <f t="shared" si="751"/>
        <v>0</v>
      </c>
      <c r="KD8" s="4">
        <f t="shared" si="751"/>
        <v>0</v>
      </c>
      <c r="KE8" s="4">
        <f t="shared" si="751"/>
        <v>0</v>
      </c>
      <c r="KF8" s="4">
        <f t="shared" si="751"/>
        <v>0</v>
      </c>
      <c r="KG8" s="4">
        <f t="shared" si="751"/>
        <v>0</v>
      </c>
      <c r="KH8" s="4">
        <f t="shared" si="751"/>
        <v>0</v>
      </c>
      <c r="KI8" s="4">
        <f t="shared" si="751"/>
        <v>0</v>
      </c>
      <c r="KJ8" s="4">
        <f t="shared" si="751"/>
        <v>0</v>
      </c>
      <c r="KK8" s="4">
        <f t="shared" si="751"/>
        <v>0</v>
      </c>
      <c r="KL8" s="4">
        <f t="shared" si="751"/>
        <v>0</v>
      </c>
      <c r="KM8" s="4">
        <f t="shared" si="751"/>
        <v>0</v>
      </c>
      <c r="KN8" s="4">
        <f t="shared" si="751"/>
        <v>0</v>
      </c>
      <c r="KO8" s="4">
        <f t="shared" si="751"/>
        <v>0</v>
      </c>
      <c r="KP8" s="4">
        <f t="shared" si="751"/>
        <v>0</v>
      </c>
      <c r="KQ8" s="4">
        <f t="shared" si="751"/>
        <v>0</v>
      </c>
      <c r="KR8" s="4">
        <f t="shared" si="751"/>
        <v>0</v>
      </c>
      <c r="KS8" s="4">
        <f t="shared" si="751"/>
        <v>0</v>
      </c>
      <c r="KT8" s="4">
        <f t="shared" si="751"/>
        <v>0</v>
      </c>
      <c r="KU8" s="4">
        <f t="shared" si="751"/>
        <v>0</v>
      </c>
      <c r="KV8" s="4">
        <f t="shared" si="751"/>
        <v>0</v>
      </c>
      <c r="KW8" s="4">
        <f t="shared" si="751"/>
        <v>0</v>
      </c>
      <c r="KX8" s="4">
        <f t="shared" si="751"/>
        <v>0</v>
      </c>
      <c r="KY8" s="4">
        <f t="shared" si="751"/>
        <v>0</v>
      </c>
      <c r="KZ8" s="4">
        <f t="shared" si="751"/>
        <v>0</v>
      </c>
      <c r="LA8" s="4">
        <f t="shared" si="751"/>
        <v>0</v>
      </c>
      <c r="LB8" s="4">
        <f t="shared" si="751"/>
        <v>0</v>
      </c>
      <c r="LC8" s="4">
        <f t="shared" si="751"/>
        <v>0</v>
      </c>
      <c r="LD8" s="4">
        <f t="shared" si="751"/>
        <v>0</v>
      </c>
      <c r="LE8" s="4">
        <f t="shared" si="751"/>
        <v>0</v>
      </c>
      <c r="LF8" s="4">
        <f t="shared" si="751"/>
        <v>0</v>
      </c>
      <c r="LG8" s="4">
        <f t="shared" si="751"/>
        <v>0</v>
      </c>
      <c r="LH8" s="4">
        <f t="shared" si="751"/>
        <v>0</v>
      </c>
      <c r="LI8" s="4">
        <f t="shared" si="751"/>
        <v>0</v>
      </c>
      <c r="LJ8" s="4">
        <f t="shared" si="751"/>
        <v>0</v>
      </c>
      <c r="LK8" s="4">
        <f t="shared" ref="LK8:NH8" si="752">IF(LK6&gt;LK5,LK6-LK5,0)</f>
        <v>0</v>
      </c>
      <c r="LL8" s="4">
        <f t="shared" si="752"/>
        <v>0</v>
      </c>
      <c r="LM8" s="4">
        <f t="shared" si="752"/>
        <v>0</v>
      </c>
      <c r="LN8" s="4">
        <f t="shared" si="752"/>
        <v>0</v>
      </c>
      <c r="LO8" s="4">
        <f t="shared" si="752"/>
        <v>0</v>
      </c>
      <c r="LP8" s="4">
        <f t="shared" si="752"/>
        <v>0</v>
      </c>
      <c r="LQ8" s="4">
        <f t="shared" si="752"/>
        <v>0</v>
      </c>
      <c r="LR8" s="4">
        <f t="shared" si="752"/>
        <v>0</v>
      </c>
      <c r="LS8" s="4">
        <f t="shared" si="752"/>
        <v>0</v>
      </c>
      <c r="LT8" s="4">
        <f t="shared" si="752"/>
        <v>0</v>
      </c>
      <c r="LU8" s="4">
        <f t="shared" si="752"/>
        <v>0</v>
      </c>
      <c r="LV8" s="4">
        <f t="shared" si="752"/>
        <v>0</v>
      </c>
      <c r="LW8" s="4">
        <f t="shared" si="752"/>
        <v>0</v>
      </c>
      <c r="LX8" s="4">
        <f t="shared" si="752"/>
        <v>0</v>
      </c>
      <c r="LY8" s="4">
        <f t="shared" si="752"/>
        <v>0</v>
      </c>
      <c r="LZ8" s="4">
        <f t="shared" si="752"/>
        <v>0</v>
      </c>
      <c r="MA8" s="4">
        <f t="shared" si="752"/>
        <v>0</v>
      </c>
      <c r="MB8" s="4">
        <f t="shared" si="752"/>
        <v>0</v>
      </c>
      <c r="MC8" s="4">
        <f t="shared" si="752"/>
        <v>0</v>
      </c>
      <c r="MD8" s="4">
        <f t="shared" si="752"/>
        <v>0</v>
      </c>
      <c r="ME8" s="4">
        <f t="shared" si="752"/>
        <v>0</v>
      </c>
      <c r="MF8" s="4">
        <f t="shared" si="752"/>
        <v>0</v>
      </c>
      <c r="MG8" s="4">
        <f t="shared" si="752"/>
        <v>0</v>
      </c>
      <c r="MH8" s="4">
        <f t="shared" si="752"/>
        <v>0</v>
      </c>
      <c r="MI8" s="4">
        <f t="shared" si="752"/>
        <v>0</v>
      </c>
      <c r="MJ8" s="4">
        <f t="shared" si="752"/>
        <v>0</v>
      </c>
      <c r="MK8" s="4">
        <f t="shared" si="752"/>
        <v>0</v>
      </c>
      <c r="ML8" s="4">
        <f t="shared" si="752"/>
        <v>0</v>
      </c>
      <c r="MM8" s="4">
        <f t="shared" si="752"/>
        <v>0</v>
      </c>
      <c r="MN8" s="4">
        <f t="shared" si="752"/>
        <v>0</v>
      </c>
      <c r="MO8" s="4">
        <f t="shared" si="752"/>
        <v>0</v>
      </c>
      <c r="MP8" s="4">
        <f t="shared" si="752"/>
        <v>0</v>
      </c>
      <c r="MQ8" s="4">
        <f t="shared" si="752"/>
        <v>0</v>
      </c>
      <c r="MR8" s="4">
        <f t="shared" si="752"/>
        <v>0</v>
      </c>
      <c r="MS8" s="4">
        <f t="shared" si="752"/>
        <v>0</v>
      </c>
      <c r="MT8" s="4">
        <f t="shared" si="752"/>
        <v>0</v>
      </c>
      <c r="MU8" s="4">
        <f t="shared" si="752"/>
        <v>0</v>
      </c>
      <c r="MV8" s="4">
        <f t="shared" si="752"/>
        <v>0</v>
      </c>
      <c r="MW8" s="4">
        <f t="shared" si="752"/>
        <v>0</v>
      </c>
      <c r="MX8" s="4">
        <f t="shared" si="752"/>
        <v>0</v>
      </c>
      <c r="MY8" s="4">
        <f t="shared" si="752"/>
        <v>0</v>
      </c>
      <c r="MZ8" s="4">
        <f t="shared" si="752"/>
        <v>0</v>
      </c>
      <c r="NA8" s="4">
        <f t="shared" si="752"/>
        <v>0</v>
      </c>
      <c r="NB8" s="4">
        <f t="shared" si="752"/>
        <v>0</v>
      </c>
      <c r="NC8" s="4">
        <f t="shared" si="752"/>
        <v>0</v>
      </c>
      <c r="ND8" s="4">
        <f t="shared" si="752"/>
        <v>0</v>
      </c>
      <c r="NE8" s="4">
        <f t="shared" si="752"/>
        <v>0</v>
      </c>
      <c r="NF8" s="4">
        <f t="shared" si="752"/>
        <v>0</v>
      </c>
      <c r="NG8" s="4">
        <f t="shared" si="752"/>
        <v>0</v>
      </c>
      <c r="NH8" s="4">
        <f t="shared" si="752"/>
        <v>0</v>
      </c>
      <c r="NJ8" s="4">
        <f>SUM(B8:NH8)</f>
        <v>216</v>
      </c>
      <c r="NL8" s="4">
        <f>NJ8*8644</f>
        <v>1867104</v>
      </c>
    </row>
    <row r="9" spans="1:377" x14ac:dyDescent="0.3">
      <c r="A9" s="4" t="s">
        <v>9</v>
      </c>
      <c r="B9" s="4">
        <f>ROUNDUP((1+1)*AVERAGE(B6),0)</f>
        <v>0</v>
      </c>
      <c r="C9" s="4">
        <f>ROUNDUP((1+1)*AVERAGE(B6:C6),0)</f>
        <v>0</v>
      </c>
      <c r="D9" s="4">
        <f>ROUNDUP((1+1)*AVERAGE(B6:C6),0)</f>
        <v>0</v>
      </c>
      <c r="E9" s="4">
        <f t="shared" ref="E9:BP9" si="753">ROUNDUP((1+1)*AVERAGE(C6:D6),0)</f>
        <v>0</v>
      </c>
      <c r="F9" s="4">
        <f t="shared" si="753"/>
        <v>0</v>
      </c>
      <c r="G9" s="4">
        <f t="shared" si="753"/>
        <v>0</v>
      </c>
      <c r="H9" s="4">
        <f t="shared" si="753"/>
        <v>6</v>
      </c>
      <c r="I9" s="4">
        <f t="shared" si="753"/>
        <v>6</v>
      </c>
      <c r="J9" s="4">
        <f t="shared" si="753"/>
        <v>0</v>
      </c>
      <c r="K9" s="4">
        <f t="shared" si="753"/>
        <v>0</v>
      </c>
      <c r="L9" s="4">
        <f t="shared" si="753"/>
        <v>0</v>
      </c>
      <c r="M9" s="4">
        <f t="shared" si="753"/>
        <v>0</v>
      </c>
      <c r="N9" s="4">
        <f t="shared" si="753"/>
        <v>0</v>
      </c>
      <c r="O9" s="4">
        <f t="shared" si="753"/>
        <v>0</v>
      </c>
      <c r="P9" s="4">
        <f t="shared" si="753"/>
        <v>0</v>
      </c>
      <c r="Q9" s="4">
        <f t="shared" si="753"/>
        <v>0</v>
      </c>
      <c r="R9" s="4">
        <f t="shared" si="753"/>
        <v>0</v>
      </c>
      <c r="S9" s="4">
        <f t="shared" si="753"/>
        <v>0</v>
      </c>
      <c r="T9" s="4">
        <f t="shared" si="753"/>
        <v>0</v>
      </c>
      <c r="U9" s="4">
        <f t="shared" si="753"/>
        <v>0</v>
      </c>
      <c r="V9" s="4">
        <f t="shared" si="753"/>
        <v>0</v>
      </c>
      <c r="W9" s="4">
        <f t="shared" si="753"/>
        <v>0</v>
      </c>
      <c r="X9" s="4">
        <f t="shared" si="753"/>
        <v>0</v>
      </c>
      <c r="Y9" s="4">
        <f t="shared" si="753"/>
        <v>0</v>
      </c>
      <c r="Z9" s="4">
        <f t="shared" si="753"/>
        <v>0</v>
      </c>
      <c r="AA9" s="4">
        <f t="shared" si="753"/>
        <v>0</v>
      </c>
      <c r="AB9" s="4">
        <f t="shared" si="753"/>
        <v>0</v>
      </c>
      <c r="AC9" s="4">
        <f t="shared" si="753"/>
        <v>0</v>
      </c>
      <c r="AD9" s="4">
        <f t="shared" si="753"/>
        <v>0</v>
      </c>
      <c r="AE9" s="4">
        <f t="shared" si="753"/>
        <v>1</v>
      </c>
      <c r="AF9" s="4">
        <f t="shared" si="753"/>
        <v>1</v>
      </c>
      <c r="AG9" s="4">
        <f t="shared" si="753"/>
        <v>0</v>
      </c>
      <c r="AH9" s="4">
        <f t="shared" si="753"/>
        <v>0</v>
      </c>
      <c r="AI9" s="4">
        <f t="shared" si="753"/>
        <v>0</v>
      </c>
      <c r="AJ9" s="4">
        <f t="shared" si="753"/>
        <v>0</v>
      </c>
      <c r="AK9" s="4">
        <f t="shared" si="753"/>
        <v>0</v>
      </c>
      <c r="AL9" s="4">
        <f t="shared" si="753"/>
        <v>0</v>
      </c>
      <c r="AM9" s="4">
        <f t="shared" si="753"/>
        <v>0</v>
      </c>
      <c r="AN9" s="4">
        <f t="shared" si="753"/>
        <v>0</v>
      </c>
      <c r="AO9" s="4">
        <f t="shared" si="753"/>
        <v>0</v>
      </c>
      <c r="AP9" s="4">
        <f t="shared" si="753"/>
        <v>0</v>
      </c>
      <c r="AQ9" s="4">
        <f t="shared" si="753"/>
        <v>0</v>
      </c>
      <c r="AR9" s="4">
        <f t="shared" si="753"/>
        <v>0</v>
      </c>
      <c r="AS9" s="4">
        <f t="shared" si="753"/>
        <v>0</v>
      </c>
      <c r="AT9" s="4">
        <f t="shared" si="753"/>
        <v>0</v>
      </c>
      <c r="AU9" s="4">
        <f t="shared" si="753"/>
        <v>1</v>
      </c>
      <c r="AV9" s="4">
        <f t="shared" si="753"/>
        <v>1</v>
      </c>
      <c r="AW9" s="4">
        <f t="shared" si="753"/>
        <v>0</v>
      </c>
      <c r="AX9" s="4">
        <f t="shared" si="753"/>
        <v>0</v>
      </c>
      <c r="AY9" s="4">
        <f t="shared" si="753"/>
        <v>0</v>
      </c>
      <c r="AZ9" s="4">
        <f t="shared" si="753"/>
        <v>0</v>
      </c>
      <c r="BA9" s="4">
        <f t="shared" si="753"/>
        <v>0</v>
      </c>
      <c r="BB9" s="4">
        <f t="shared" si="753"/>
        <v>2</v>
      </c>
      <c r="BC9" s="4">
        <f t="shared" si="753"/>
        <v>2</v>
      </c>
      <c r="BD9" s="4">
        <f t="shared" si="753"/>
        <v>0</v>
      </c>
      <c r="BE9" s="4">
        <f t="shared" si="753"/>
        <v>0</v>
      </c>
      <c r="BF9" s="4">
        <f t="shared" si="753"/>
        <v>0</v>
      </c>
      <c r="BG9" s="4">
        <f t="shared" si="753"/>
        <v>0</v>
      </c>
      <c r="BH9" s="4">
        <f t="shared" si="753"/>
        <v>3</v>
      </c>
      <c r="BI9" s="4">
        <f t="shared" si="753"/>
        <v>3</v>
      </c>
      <c r="BJ9" s="4">
        <f t="shared" si="753"/>
        <v>20</v>
      </c>
      <c r="BK9" s="4">
        <f t="shared" si="753"/>
        <v>20</v>
      </c>
      <c r="BL9" s="4">
        <f t="shared" si="753"/>
        <v>0</v>
      </c>
      <c r="BM9" s="4">
        <f t="shared" si="753"/>
        <v>0</v>
      </c>
      <c r="BN9" s="4">
        <f t="shared" si="753"/>
        <v>15</v>
      </c>
      <c r="BO9" s="4">
        <f t="shared" si="753"/>
        <v>19</v>
      </c>
      <c r="BP9" s="4">
        <f t="shared" si="753"/>
        <v>4</v>
      </c>
      <c r="BQ9" s="4">
        <f t="shared" ref="BQ9:EB9" si="754">ROUNDUP((1+1)*AVERAGE(BO6:BP6),0)</f>
        <v>0</v>
      </c>
      <c r="BR9" s="4">
        <f t="shared" si="754"/>
        <v>0</v>
      </c>
      <c r="BS9" s="4">
        <f t="shared" si="754"/>
        <v>0</v>
      </c>
      <c r="BT9" s="4">
        <f t="shared" si="754"/>
        <v>0</v>
      </c>
      <c r="BU9" s="4">
        <f t="shared" si="754"/>
        <v>0</v>
      </c>
      <c r="BV9" s="4">
        <f t="shared" si="754"/>
        <v>0</v>
      </c>
      <c r="BW9" s="4">
        <f t="shared" si="754"/>
        <v>0</v>
      </c>
      <c r="BX9" s="4">
        <f t="shared" si="754"/>
        <v>0</v>
      </c>
      <c r="BY9" s="4">
        <f t="shared" si="754"/>
        <v>2</v>
      </c>
      <c r="BZ9" s="4">
        <f t="shared" si="754"/>
        <v>2</v>
      </c>
      <c r="CA9" s="4">
        <f t="shared" si="754"/>
        <v>0</v>
      </c>
      <c r="CB9" s="4">
        <f t="shared" si="754"/>
        <v>0</v>
      </c>
      <c r="CC9" s="4">
        <f t="shared" si="754"/>
        <v>0</v>
      </c>
      <c r="CD9" s="4">
        <f t="shared" si="754"/>
        <v>1</v>
      </c>
      <c r="CE9" s="4">
        <f t="shared" si="754"/>
        <v>1</v>
      </c>
      <c r="CF9" s="4">
        <f t="shared" si="754"/>
        <v>0</v>
      </c>
      <c r="CG9" s="4">
        <f t="shared" si="754"/>
        <v>0</v>
      </c>
      <c r="CH9" s="4">
        <f t="shared" si="754"/>
        <v>0</v>
      </c>
      <c r="CI9" s="4">
        <f t="shared" si="754"/>
        <v>0</v>
      </c>
      <c r="CJ9" s="4">
        <f t="shared" si="754"/>
        <v>7</v>
      </c>
      <c r="CK9" s="4">
        <f t="shared" si="754"/>
        <v>7</v>
      </c>
      <c r="CL9" s="4">
        <f t="shared" si="754"/>
        <v>0</v>
      </c>
      <c r="CM9" s="4">
        <f t="shared" si="754"/>
        <v>0</v>
      </c>
      <c r="CN9" s="4">
        <f t="shared" si="754"/>
        <v>0</v>
      </c>
      <c r="CO9" s="4">
        <f t="shared" si="754"/>
        <v>0</v>
      </c>
      <c r="CP9" s="4">
        <f t="shared" si="754"/>
        <v>0</v>
      </c>
      <c r="CQ9" s="4">
        <f t="shared" si="754"/>
        <v>2</v>
      </c>
      <c r="CR9" s="4">
        <f t="shared" si="754"/>
        <v>2</v>
      </c>
      <c r="CS9" s="4">
        <f t="shared" si="754"/>
        <v>0</v>
      </c>
      <c r="CT9" s="4">
        <f t="shared" si="754"/>
        <v>5</v>
      </c>
      <c r="CU9" s="4">
        <f t="shared" si="754"/>
        <v>5</v>
      </c>
      <c r="CV9" s="4">
        <f t="shared" si="754"/>
        <v>0</v>
      </c>
      <c r="CW9" s="4">
        <f t="shared" si="754"/>
        <v>4</v>
      </c>
      <c r="CX9" s="4">
        <f t="shared" si="754"/>
        <v>4</v>
      </c>
      <c r="CY9" s="4">
        <f t="shared" si="754"/>
        <v>0</v>
      </c>
      <c r="CZ9" s="4">
        <f t="shared" si="754"/>
        <v>0</v>
      </c>
      <c r="DA9" s="4">
        <f t="shared" si="754"/>
        <v>0</v>
      </c>
      <c r="DB9" s="4">
        <f t="shared" si="754"/>
        <v>0</v>
      </c>
      <c r="DC9" s="4">
        <f t="shared" si="754"/>
        <v>0</v>
      </c>
      <c r="DD9" s="4">
        <f t="shared" si="754"/>
        <v>0</v>
      </c>
      <c r="DE9" s="4">
        <f t="shared" si="754"/>
        <v>0</v>
      </c>
      <c r="DF9" s="4">
        <f t="shared" si="754"/>
        <v>0</v>
      </c>
      <c r="DG9" s="4">
        <f t="shared" si="754"/>
        <v>0</v>
      </c>
      <c r="DH9" s="4">
        <f t="shared" si="754"/>
        <v>0</v>
      </c>
      <c r="DI9" s="4">
        <f t="shared" si="754"/>
        <v>0</v>
      </c>
      <c r="DJ9" s="4">
        <f t="shared" si="754"/>
        <v>0</v>
      </c>
      <c r="DK9" s="4">
        <f t="shared" si="754"/>
        <v>0</v>
      </c>
      <c r="DL9" s="4">
        <f t="shared" si="754"/>
        <v>0</v>
      </c>
      <c r="DM9" s="4">
        <f t="shared" si="754"/>
        <v>0</v>
      </c>
      <c r="DN9" s="4">
        <f t="shared" si="754"/>
        <v>2</v>
      </c>
      <c r="DO9" s="4">
        <f t="shared" si="754"/>
        <v>2</v>
      </c>
      <c r="DP9" s="4">
        <f t="shared" si="754"/>
        <v>0</v>
      </c>
      <c r="DQ9" s="4">
        <f t="shared" si="754"/>
        <v>0</v>
      </c>
      <c r="DR9" s="4">
        <f t="shared" si="754"/>
        <v>0</v>
      </c>
      <c r="DS9" s="4">
        <f t="shared" si="754"/>
        <v>0</v>
      </c>
      <c r="DT9" s="4">
        <f t="shared" si="754"/>
        <v>0</v>
      </c>
      <c r="DU9" s="4">
        <f t="shared" si="754"/>
        <v>0</v>
      </c>
      <c r="DV9" s="4">
        <f t="shared" si="754"/>
        <v>4</v>
      </c>
      <c r="DW9" s="4">
        <f t="shared" si="754"/>
        <v>4</v>
      </c>
      <c r="DX9" s="4">
        <f t="shared" si="754"/>
        <v>0</v>
      </c>
      <c r="DY9" s="4">
        <f t="shared" si="754"/>
        <v>0</v>
      </c>
      <c r="DZ9" s="4">
        <f t="shared" si="754"/>
        <v>0</v>
      </c>
      <c r="EA9" s="4">
        <f t="shared" si="754"/>
        <v>0</v>
      </c>
      <c r="EB9" s="4">
        <f t="shared" si="754"/>
        <v>5</v>
      </c>
      <c r="EC9" s="4">
        <f t="shared" ref="EC9:GN9" si="755">ROUNDUP((1+1)*AVERAGE(EA6:EB6),0)</f>
        <v>5</v>
      </c>
      <c r="ED9" s="4">
        <f t="shared" si="755"/>
        <v>0</v>
      </c>
      <c r="EE9" s="4">
        <f t="shared" si="755"/>
        <v>4</v>
      </c>
      <c r="EF9" s="4">
        <f t="shared" si="755"/>
        <v>4</v>
      </c>
      <c r="EG9" s="4">
        <f t="shared" si="755"/>
        <v>0</v>
      </c>
      <c r="EH9" s="4">
        <f t="shared" si="755"/>
        <v>5</v>
      </c>
      <c r="EI9" s="4">
        <f t="shared" si="755"/>
        <v>5</v>
      </c>
      <c r="EJ9" s="4">
        <f t="shared" si="755"/>
        <v>0</v>
      </c>
      <c r="EK9" s="4">
        <f t="shared" si="755"/>
        <v>0</v>
      </c>
      <c r="EL9" s="4">
        <f t="shared" si="755"/>
        <v>0</v>
      </c>
      <c r="EM9" s="4">
        <f t="shared" si="755"/>
        <v>0</v>
      </c>
      <c r="EN9" s="4">
        <f t="shared" si="755"/>
        <v>0</v>
      </c>
      <c r="EO9" s="4">
        <f t="shared" si="755"/>
        <v>2</v>
      </c>
      <c r="EP9" s="4">
        <f t="shared" si="755"/>
        <v>2</v>
      </c>
      <c r="EQ9" s="4">
        <f t="shared" si="755"/>
        <v>0</v>
      </c>
      <c r="ER9" s="4">
        <f t="shared" si="755"/>
        <v>0</v>
      </c>
      <c r="ES9" s="4">
        <f t="shared" si="755"/>
        <v>0</v>
      </c>
      <c r="ET9" s="4">
        <f t="shared" si="755"/>
        <v>0</v>
      </c>
      <c r="EU9" s="4">
        <f t="shared" si="755"/>
        <v>0</v>
      </c>
      <c r="EV9" s="4">
        <f t="shared" si="755"/>
        <v>2</v>
      </c>
      <c r="EW9" s="4">
        <f t="shared" si="755"/>
        <v>2</v>
      </c>
      <c r="EX9" s="4">
        <f t="shared" si="755"/>
        <v>8</v>
      </c>
      <c r="EY9" s="4">
        <f t="shared" si="755"/>
        <v>8</v>
      </c>
      <c r="EZ9" s="4">
        <f t="shared" si="755"/>
        <v>0</v>
      </c>
      <c r="FA9" s="4">
        <f t="shared" si="755"/>
        <v>0</v>
      </c>
      <c r="FB9" s="4">
        <f t="shared" si="755"/>
        <v>0</v>
      </c>
      <c r="FC9" s="4">
        <f t="shared" si="755"/>
        <v>0</v>
      </c>
      <c r="FD9" s="4">
        <f t="shared" si="755"/>
        <v>0</v>
      </c>
      <c r="FE9" s="4">
        <f t="shared" si="755"/>
        <v>1</v>
      </c>
      <c r="FF9" s="4">
        <f t="shared" si="755"/>
        <v>11</v>
      </c>
      <c r="FG9" s="4">
        <f t="shared" si="755"/>
        <v>10</v>
      </c>
      <c r="FH9" s="4">
        <f t="shared" si="755"/>
        <v>0</v>
      </c>
      <c r="FI9" s="4">
        <f t="shared" si="755"/>
        <v>0</v>
      </c>
      <c r="FJ9" s="4">
        <f t="shared" si="755"/>
        <v>0</v>
      </c>
      <c r="FK9" s="4">
        <f t="shared" si="755"/>
        <v>0</v>
      </c>
      <c r="FL9" s="4">
        <f t="shared" si="755"/>
        <v>2</v>
      </c>
      <c r="FM9" s="4">
        <f t="shared" si="755"/>
        <v>2</v>
      </c>
      <c r="FN9" s="4">
        <f t="shared" si="755"/>
        <v>0</v>
      </c>
      <c r="FO9" s="4">
        <f t="shared" si="755"/>
        <v>7</v>
      </c>
      <c r="FP9" s="4">
        <f t="shared" si="755"/>
        <v>7</v>
      </c>
      <c r="FQ9" s="4">
        <f t="shared" si="755"/>
        <v>10</v>
      </c>
      <c r="FR9" s="4">
        <f t="shared" si="755"/>
        <v>10</v>
      </c>
      <c r="FS9" s="4">
        <f t="shared" si="755"/>
        <v>0</v>
      </c>
      <c r="FT9" s="4">
        <f t="shared" si="755"/>
        <v>0</v>
      </c>
      <c r="FU9" s="4">
        <f t="shared" si="755"/>
        <v>0</v>
      </c>
      <c r="FV9" s="4">
        <f t="shared" si="755"/>
        <v>0</v>
      </c>
      <c r="FW9" s="4">
        <f t="shared" si="755"/>
        <v>0</v>
      </c>
      <c r="FX9" s="4">
        <f t="shared" si="755"/>
        <v>0</v>
      </c>
      <c r="FY9" s="4">
        <f t="shared" si="755"/>
        <v>0</v>
      </c>
      <c r="FZ9" s="4">
        <f t="shared" si="755"/>
        <v>0</v>
      </c>
      <c r="GA9" s="4">
        <f t="shared" si="755"/>
        <v>0</v>
      </c>
      <c r="GB9" s="4">
        <f t="shared" si="755"/>
        <v>0</v>
      </c>
      <c r="GC9" s="4">
        <f t="shared" si="755"/>
        <v>0</v>
      </c>
      <c r="GD9" s="4">
        <f t="shared" si="755"/>
        <v>10</v>
      </c>
      <c r="GE9" s="4">
        <f t="shared" si="755"/>
        <v>10</v>
      </c>
      <c r="GF9" s="4">
        <f t="shared" si="755"/>
        <v>0</v>
      </c>
      <c r="GG9" s="4">
        <f t="shared" si="755"/>
        <v>0</v>
      </c>
      <c r="GH9" s="4">
        <f t="shared" si="755"/>
        <v>0</v>
      </c>
      <c r="GI9" s="4">
        <f t="shared" si="755"/>
        <v>0</v>
      </c>
      <c r="GJ9" s="4">
        <f t="shared" si="755"/>
        <v>7</v>
      </c>
      <c r="GK9" s="4">
        <f t="shared" si="755"/>
        <v>7</v>
      </c>
      <c r="GL9" s="4">
        <f t="shared" si="755"/>
        <v>0</v>
      </c>
      <c r="GM9" s="4">
        <f t="shared" si="755"/>
        <v>0</v>
      </c>
      <c r="GN9" s="4">
        <f t="shared" si="755"/>
        <v>0</v>
      </c>
      <c r="GO9" s="4">
        <f t="shared" ref="GO9:IZ9" si="756">ROUNDUP((1+1)*AVERAGE(GM6:GN6),0)</f>
        <v>0</v>
      </c>
      <c r="GP9" s="4">
        <f t="shared" si="756"/>
        <v>0</v>
      </c>
      <c r="GQ9" s="4">
        <f t="shared" si="756"/>
        <v>0</v>
      </c>
      <c r="GR9" s="4">
        <f t="shared" si="756"/>
        <v>0</v>
      </c>
      <c r="GS9" s="4">
        <f t="shared" si="756"/>
        <v>9</v>
      </c>
      <c r="GT9" s="4">
        <f t="shared" si="756"/>
        <v>13</v>
      </c>
      <c r="GU9" s="4">
        <f t="shared" si="756"/>
        <v>4</v>
      </c>
      <c r="GV9" s="4">
        <f t="shared" si="756"/>
        <v>0</v>
      </c>
      <c r="GW9" s="4">
        <f t="shared" si="756"/>
        <v>0</v>
      </c>
      <c r="GX9" s="4">
        <f t="shared" si="756"/>
        <v>4</v>
      </c>
      <c r="GY9" s="4">
        <f t="shared" si="756"/>
        <v>4</v>
      </c>
      <c r="GZ9" s="4">
        <f t="shared" si="756"/>
        <v>0</v>
      </c>
      <c r="HA9" s="4">
        <f t="shared" si="756"/>
        <v>0</v>
      </c>
      <c r="HB9" s="4">
        <f t="shared" si="756"/>
        <v>0</v>
      </c>
      <c r="HC9" s="4">
        <f t="shared" si="756"/>
        <v>0</v>
      </c>
      <c r="HD9" s="4">
        <f t="shared" si="756"/>
        <v>0</v>
      </c>
      <c r="HE9" s="4">
        <f t="shared" si="756"/>
        <v>2</v>
      </c>
      <c r="HF9" s="4">
        <f t="shared" si="756"/>
        <v>2</v>
      </c>
      <c r="HG9" s="4">
        <f t="shared" si="756"/>
        <v>0</v>
      </c>
      <c r="HH9" s="4">
        <f t="shared" si="756"/>
        <v>0</v>
      </c>
      <c r="HI9" s="4">
        <f t="shared" si="756"/>
        <v>0</v>
      </c>
      <c r="HJ9" s="4">
        <f t="shared" si="756"/>
        <v>0</v>
      </c>
      <c r="HK9" s="4">
        <f t="shared" si="756"/>
        <v>0</v>
      </c>
      <c r="HL9" s="4">
        <f t="shared" si="756"/>
        <v>0</v>
      </c>
      <c r="HM9" s="4">
        <f t="shared" si="756"/>
        <v>2</v>
      </c>
      <c r="HN9" s="4">
        <f t="shared" si="756"/>
        <v>2</v>
      </c>
      <c r="HO9" s="4">
        <f t="shared" si="756"/>
        <v>0</v>
      </c>
      <c r="HP9" s="4">
        <f t="shared" si="756"/>
        <v>4</v>
      </c>
      <c r="HQ9" s="4">
        <f t="shared" si="756"/>
        <v>6</v>
      </c>
      <c r="HR9" s="4">
        <f t="shared" si="756"/>
        <v>2</v>
      </c>
      <c r="HS9" s="4">
        <f t="shared" si="756"/>
        <v>0</v>
      </c>
      <c r="HT9" s="4">
        <f t="shared" si="756"/>
        <v>0</v>
      </c>
      <c r="HU9" s="4">
        <f t="shared" si="756"/>
        <v>0</v>
      </c>
      <c r="HV9" s="4">
        <f t="shared" si="756"/>
        <v>6</v>
      </c>
      <c r="HW9" s="4">
        <f t="shared" si="756"/>
        <v>6</v>
      </c>
      <c r="HX9" s="4">
        <f t="shared" si="756"/>
        <v>0</v>
      </c>
      <c r="HY9" s="4">
        <f t="shared" si="756"/>
        <v>0</v>
      </c>
      <c r="HZ9" s="4">
        <f t="shared" si="756"/>
        <v>0</v>
      </c>
      <c r="IA9" s="4">
        <f t="shared" si="756"/>
        <v>0</v>
      </c>
      <c r="IB9" s="4">
        <f t="shared" si="756"/>
        <v>0</v>
      </c>
      <c r="IC9" s="4">
        <f t="shared" si="756"/>
        <v>0</v>
      </c>
      <c r="ID9" s="4">
        <f t="shared" si="756"/>
        <v>0</v>
      </c>
      <c r="IE9" s="4">
        <f t="shared" si="756"/>
        <v>0</v>
      </c>
      <c r="IF9" s="4">
        <f t="shared" si="756"/>
        <v>0</v>
      </c>
      <c r="IG9" s="4">
        <f t="shared" si="756"/>
        <v>2</v>
      </c>
      <c r="IH9" s="4">
        <f t="shared" si="756"/>
        <v>6</v>
      </c>
      <c r="II9" s="4">
        <f t="shared" si="756"/>
        <v>4</v>
      </c>
      <c r="IJ9" s="4">
        <f t="shared" si="756"/>
        <v>0</v>
      </c>
      <c r="IK9" s="4">
        <f t="shared" si="756"/>
        <v>0</v>
      </c>
      <c r="IL9" s="4">
        <f t="shared" si="756"/>
        <v>0</v>
      </c>
      <c r="IM9" s="4">
        <f t="shared" si="756"/>
        <v>0</v>
      </c>
      <c r="IN9" s="4">
        <f t="shared" si="756"/>
        <v>0</v>
      </c>
      <c r="IO9" s="4">
        <f t="shared" si="756"/>
        <v>0</v>
      </c>
      <c r="IP9" s="4">
        <f t="shared" si="756"/>
        <v>17</v>
      </c>
      <c r="IQ9" s="4">
        <f t="shared" si="756"/>
        <v>23</v>
      </c>
      <c r="IR9" s="4">
        <f t="shared" si="756"/>
        <v>8</v>
      </c>
      <c r="IS9" s="4">
        <f t="shared" si="756"/>
        <v>4</v>
      </c>
      <c r="IT9" s="4">
        <f t="shared" si="756"/>
        <v>2</v>
      </c>
      <c r="IU9" s="4">
        <f t="shared" si="756"/>
        <v>0</v>
      </c>
      <c r="IV9" s="4">
        <f t="shared" si="756"/>
        <v>0</v>
      </c>
      <c r="IW9" s="4">
        <f t="shared" si="756"/>
        <v>0</v>
      </c>
      <c r="IX9" s="4">
        <f t="shared" si="756"/>
        <v>0</v>
      </c>
      <c r="IY9" s="4">
        <f t="shared" si="756"/>
        <v>0</v>
      </c>
      <c r="IZ9" s="4">
        <f t="shared" si="756"/>
        <v>0</v>
      </c>
      <c r="JA9" s="4">
        <f t="shared" ref="JA9:LL9" si="757">ROUNDUP((1+1)*AVERAGE(IY6:IZ6),0)</f>
        <v>0</v>
      </c>
      <c r="JB9" s="4">
        <f t="shared" si="757"/>
        <v>0</v>
      </c>
      <c r="JC9" s="4">
        <f t="shared" si="757"/>
        <v>0</v>
      </c>
      <c r="JD9" s="4">
        <f t="shared" si="757"/>
        <v>0</v>
      </c>
      <c r="JE9" s="4">
        <f t="shared" si="757"/>
        <v>0</v>
      </c>
      <c r="JF9" s="4">
        <f t="shared" si="757"/>
        <v>0</v>
      </c>
      <c r="JG9" s="4">
        <f t="shared" si="757"/>
        <v>0</v>
      </c>
      <c r="JH9" s="4">
        <f t="shared" si="757"/>
        <v>0</v>
      </c>
      <c r="JI9" s="4">
        <f t="shared" si="757"/>
        <v>0</v>
      </c>
      <c r="JJ9" s="4">
        <f t="shared" si="757"/>
        <v>0</v>
      </c>
      <c r="JK9" s="4">
        <f t="shared" si="757"/>
        <v>0</v>
      </c>
      <c r="JL9" s="4">
        <f t="shared" si="757"/>
        <v>0</v>
      </c>
      <c r="JM9" s="4">
        <f t="shared" si="757"/>
        <v>0</v>
      </c>
      <c r="JN9" s="4">
        <f t="shared" si="757"/>
        <v>0</v>
      </c>
      <c r="JO9" s="4">
        <f t="shared" si="757"/>
        <v>0</v>
      </c>
      <c r="JP9" s="4">
        <f t="shared" si="757"/>
        <v>0</v>
      </c>
      <c r="JQ9" s="4">
        <f t="shared" si="757"/>
        <v>0</v>
      </c>
      <c r="JR9" s="4">
        <f t="shared" si="757"/>
        <v>0</v>
      </c>
      <c r="JS9" s="4">
        <f t="shared" si="757"/>
        <v>0</v>
      </c>
      <c r="JT9" s="4">
        <f t="shared" si="757"/>
        <v>0</v>
      </c>
      <c r="JU9" s="4">
        <f t="shared" si="757"/>
        <v>0</v>
      </c>
      <c r="JV9" s="4">
        <f t="shared" si="757"/>
        <v>0</v>
      </c>
      <c r="JW9" s="4">
        <f t="shared" si="757"/>
        <v>0</v>
      </c>
      <c r="JX9" s="4">
        <f t="shared" si="757"/>
        <v>0</v>
      </c>
      <c r="JY9" s="4">
        <f t="shared" si="757"/>
        <v>0</v>
      </c>
      <c r="JZ9" s="4">
        <f t="shared" si="757"/>
        <v>0</v>
      </c>
      <c r="KA9" s="4">
        <f t="shared" si="757"/>
        <v>0</v>
      </c>
      <c r="KB9" s="4">
        <f t="shared" si="757"/>
        <v>0</v>
      </c>
      <c r="KC9" s="4">
        <f t="shared" si="757"/>
        <v>0</v>
      </c>
      <c r="KD9" s="4">
        <f t="shared" si="757"/>
        <v>0</v>
      </c>
      <c r="KE9" s="4">
        <f t="shared" si="757"/>
        <v>0</v>
      </c>
      <c r="KF9" s="4">
        <f t="shared" si="757"/>
        <v>0</v>
      </c>
      <c r="KG9" s="4">
        <f t="shared" si="757"/>
        <v>0</v>
      </c>
      <c r="KH9" s="4">
        <f t="shared" si="757"/>
        <v>0</v>
      </c>
      <c r="KI9" s="4">
        <f t="shared" si="757"/>
        <v>0</v>
      </c>
      <c r="KJ9" s="4">
        <f t="shared" si="757"/>
        <v>0</v>
      </c>
      <c r="KK9" s="4">
        <f t="shared" si="757"/>
        <v>0</v>
      </c>
      <c r="KL9" s="4">
        <f t="shared" si="757"/>
        <v>0</v>
      </c>
      <c r="KM9" s="4">
        <f t="shared" si="757"/>
        <v>0</v>
      </c>
      <c r="KN9" s="4">
        <f t="shared" si="757"/>
        <v>0</v>
      </c>
      <c r="KO9" s="4">
        <f t="shared" si="757"/>
        <v>0</v>
      </c>
      <c r="KP9" s="4">
        <f t="shared" si="757"/>
        <v>0</v>
      </c>
      <c r="KQ9" s="4">
        <f t="shared" si="757"/>
        <v>0</v>
      </c>
      <c r="KR9" s="4">
        <f t="shared" si="757"/>
        <v>0</v>
      </c>
      <c r="KS9" s="4">
        <f t="shared" si="757"/>
        <v>0</v>
      </c>
      <c r="KT9" s="4">
        <f t="shared" si="757"/>
        <v>0</v>
      </c>
      <c r="KU9" s="4">
        <f t="shared" si="757"/>
        <v>0</v>
      </c>
      <c r="KV9" s="4">
        <f t="shared" si="757"/>
        <v>0</v>
      </c>
      <c r="KW9" s="4">
        <f t="shared" si="757"/>
        <v>0</v>
      </c>
      <c r="KX9" s="4">
        <f t="shared" si="757"/>
        <v>0</v>
      </c>
      <c r="KY9" s="4">
        <f t="shared" si="757"/>
        <v>0</v>
      </c>
      <c r="KZ9" s="4">
        <f t="shared" si="757"/>
        <v>0</v>
      </c>
      <c r="LA9" s="4">
        <f t="shared" si="757"/>
        <v>0</v>
      </c>
      <c r="LB9" s="4">
        <f t="shared" si="757"/>
        <v>0</v>
      </c>
      <c r="LC9" s="4">
        <f t="shared" si="757"/>
        <v>0</v>
      </c>
      <c r="LD9" s="4">
        <f t="shared" si="757"/>
        <v>0</v>
      </c>
      <c r="LE9" s="4">
        <f t="shared" si="757"/>
        <v>0</v>
      </c>
      <c r="LF9" s="4">
        <f t="shared" si="757"/>
        <v>0</v>
      </c>
      <c r="LG9" s="4">
        <f t="shared" si="757"/>
        <v>0</v>
      </c>
      <c r="LH9" s="4">
        <f t="shared" si="757"/>
        <v>0</v>
      </c>
      <c r="LI9" s="4">
        <f t="shared" si="757"/>
        <v>0</v>
      </c>
      <c r="LJ9" s="4">
        <f t="shared" si="757"/>
        <v>0</v>
      </c>
      <c r="LK9" s="4">
        <f t="shared" si="757"/>
        <v>0</v>
      </c>
      <c r="LL9" s="4">
        <f t="shared" si="757"/>
        <v>0</v>
      </c>
      <c r="LM9" s="4">
        <f t="shared" ref="LM9:NH9" si="758">ROUNDUP((1+1)*AVERAGE(LK6:LL6),0)</f>
        <v>0</v>
      </c>
      <c r="LN9" s="4">
        <f t="shared" si="758"/>
        <v>0</v>
      </c>
      <c r="LO9" s="4">
        <f t="shared" si="758"/>
        <v>0</v>
      </c>
      <c r="LP9" s="4">
        <f t="shared" si="758"/>
        <v>0</v>
      </c>
      <c r="LQ9" s="4">
        <f t="shared" si="758"/>
        <v>6</v>
      </c>
      <c r="LR9" s="4">
        <f t="shared" si="758"/>
        <v>6</v>
      </c>
      <c r="LS9" s="4">
        <f t="shared" si="758"/>
        <v>0</v>
      </c>
      <c r="LT9" s="4">
        <f t="shared" si="758"/>
        <v>0</v>
      </c>
      <c r="LU9" s="4">
        <f t="shared" si="758"/>
        <v>0</v>
      </c>
      <c r="LV9" s="4">
        <f t="shared" si="758"/>
        <v>0</v>
      </c>
      <c r="LW9" s="4">
        <f t="shared" si="758"/>
        <v>0</v>
      </c>
      <c r="LX9" s="4">
        <f t="shared" si="758"/>
        <v>0</v>
      </c>
      <c r="LY9" s="4">
        <f t="shared" si="758"/>
        <v>0</v>
      </c>
      <c r="LZ9" s="4">
        <f t="shared" si="758"/>
        <v>0</v>
      </c>
      <c r="MA9" s="4">
        <f t="shared" si="758"/>
        <v>0</v>
      </c>
      <c r="MB9" s="4">
        <f t="shared" si="758"/>
        <v>0</v>
      </c>
      <c r="MC9" s="4">
        <f t="shared" si="758"/>
        <v>0</v>
      </c>
      <c r="MD9" s="4">
        <f t="shared" si="758"/>
        <v>0</v>
      </c>
      <c r="ME9" s="4">
        <f t="shared" si="758"/>
        <v>0</v>
      </c>
      <c r="MF9" s="4">
        <f t="shared" si="758"/>
        <v>0</v>
      </c>
      <c r="MG9" s="4">
        <f t="shared" si="758"/>
        <v>0</v>
      </c>
      <c r="MH9" s="4">
        <f t="shared" si="758"/>
        <v>0</v>
      </c>
      <c r="MI9" s="4">
        <f t="shared" si="758"/>
        <v>2</v>
      </c>
      <c r="MJ9" s="4">
        <f t="shared" si="758"/>
        <v>2</v>
      </c>
      <c r="MK9" s="4">
        <f t="shared" si="758"/>
        <v>0</v>
      </c>
      <c r="ML9" s="4">
        <f t="shared" si="758"/>
        <v>0</v>
      </c>
      <c r="MM9" s="4">
        <f t="shared" si="758"/>
        <v>0</v>
      </c>
      <c r="MN9" s="4">
        <f t="shared" si="758"/>
        <v>0</v>
      </c>
      <c r="MO9" s="4">
        <f t="shared" si="758"/>
        <v>4</v>
      </c>
      <c r="MP9" s="4">
        <f t="shared" si="758"/>
        <v>4</v>
      </c>
      <c r="MQ9" s="4">
        <f t="shared" si="758"/>
        <v>6</v>
      </c>
      <c r="MR9" s="4">
        <f t="shared" si="758"/>
        <v>6</v>
      </c>
      <c r="MS9" s="4">
        <f t="shared" si="758"/>
        <v>0</v>
      </c>
      <c r="MT9" s="4">
        <f t="shared" si="758"/>
        <v>0</v>
      </c>
      <c r="MU9" s="4">
        <f t="shared" si="758"/>
        <v>0</v>
      </c>
      <c r="MV9" s="4">
        <f t="shared" si="758"/>
        <v>0</v>
      </c>
      <c r="MW9" s="4">
        <f t="shared" si="758"/>
        <v>0</v>
      </c>
      <c r="MX9" s="4">
        <f t="shared" si="758"/>
        <v>0</v>
      </c>
      <c r="MY9" s="4">
        <f t="shared" si="758"/>
        <v>12</v>
      </c>
      <c r="MZ9" s="4">
        <f t="shared" si="758"/>
        <v>12</v>
      </c>
      <c r="NA9" s="4">
        <f t="shared" si="758"/>
        <v>0</v>
      </c>
      <c r="NB9" s="4">
        <f t="shared" si="758"/>
        <v>0</v>
      </c>
      <c r="NC9" s="4">
        <f t="shared" si="758"/>
        <v>0</v>
      </c>
      <c r="ND9" s="4">
        <f t="shared" si="758"/>
        <v>4</v>
      </c>
      <c r="NE9" s="4">
        <f t="shared" si="758"/>
        <v>4</v>
      </c>
      <c r="NF9" s="4">
        <f t="shared" si="758"/>
        <v>0</v>
      </c>
      <c r="NG9" s="4">
        <f t="shared" si="758"/>
        <v>0</v>
      </c>
      <c r="NH9" s="4">
        <f t="shared" si="758"/>
        <v>0</v>
      </c>
    </row>
    <row r="10" spans="1:377" x14ac:dyDescent="0.3">
      <c r="A10" s="4" t="s">
        <v>10</v>
      </c>
      <c r="B10" s="4">
        <v>0</v>
      </c>
      <c r="C10" s="4">
        <f>ROUNDUP(3.08*(STDEV(B6:C6)*SQRT(2)),0)</f>
        <v>0</v>
      </c>
      <c r="D10" s="4">
        <f>ROUNDUP(3.08*(STDEV(B6:C6)*SQRT(2)),0)</f>
        <v>0</v>
      </c>
      <c r="E10" s="4">
        <f t="shared" ref="E10:BP10" si="759">ROUNDUP(3.08*(STDEV(C6:D6)*SQRT(2)),0)</f>
        <v>0</v>
      </c>
      <c r="F10" s="4">
        <f t="shared" si="759"/>
        <v>0</v>
      </c>
      <c r="G10" s="4">
        <f t="shared" si="759"/>
        <v>0</v>
      </c>
      <c r="H10" s="4">
        <f t="shared" si="759"/>
        <v>19</v>
      </c>
      <c r="I10" s="4">
        <f t="shared" si="759"/>
        <v>19</v>
      </c>
      <c r="J10" s="4">
        <f t="shared" si="759"/>
        <v>0</v>
      </c>
      <c r="K10" s="4">
        <f t="shared" si="759"/>
        <v>0</v>
      </c>
      <c r="L10" s="4">
        <f t="shared" si="759"/>
        <v>0</v>
      </c>
      <c r="M10" s="4">
        <f t="shared" si="759"/>
        <v>0</v>
      </c>
      <c r="N10" s="4">
        <f t="shared" si="759"/>
        <v>0</v>
      </c>
      <c r="O10" s="4">
        <f t="shared" si="759"/>
        <v>0</v>
      </c>
      <c r="P10" s="4">
        <f t="shared" si="759"/>
        <v>0</v>
      </c>
      <c r="Q10" s="4">
        <f t="shared" si="759"/>
        <v>0</v>
      </c>
      <c r="R10" s="4">
        <f t="shared" si="759"/>
        <v>0</v>
      </c>
      <c r="S10" s="4">
        <f t="shared" si="759"/>
        <v>0</v>
      </c>
      <c r="T10" s="4">
        <f t="shared" si="759"/>
        <v>0</v>
      </c>
      <c r="U10" s="4">
        <f t="shared" si="759"/>
        <v>0</v>
      </c>
      <c r="V10" s="4">
        <f t="shared" si="759"/>
        <v>0</v>
      </c>
      <c r="W10" s="4">
        <f t="shared" si="759"/>
        <v>0</v>
      </c>
      <c r="X10" s="4">
        <f t="shared" si="759"/>
        <v>0</v>
      </c>
      <c r="Y10" s="4">
        <f t="shared" si="759"/>
        <v>0</v>
      </c>
      <c r="Z10" s="4">
        <f t="shared" si="759"/>
        <v>0</v>
      </c>
      <c r="AA10" s="4">
        <f t="shared" si="759"/>
        <v>0</v>
      </c>
      <c r="AB10" s="4">
        <f t="shared" si="759"/>
        <v>0</v>
      </c>
      <c r="AC10" s="4">
        <f t="shared" si="759"/>
        <v>0</v>
      </c>
      <c r="AD10" s="4">
        <f t="shared" si="759"/>
        <v>0</v>
      </c>
      <c r="AE10" s="4">
        <f t="shared" si="759"/>
        <v>4</v>
      </c>
      <c r="AF10" s="4">
        <f t="shared" si="759"/>
        <v>4</v>
      </c>
      <c r="AG10" s="4">
        <f t="shared" si="759"/>
        <v>0</v>
      </c>
      <c r="AH10" s="4">
        <f t="shared" si="759"/>
        <v>0</v>
      </c>
      <c r="AI10" s="4">
        <f t="shared" si="759"/>
        <v>0</v>
      </c>
      <c r="AJ10" s="4">
        <f t="shared" si="759"/>
        <v>0</v>
      </c>
      <c r="AK10" s="4">
        <f t="shared" si="759"/>
        <v>0</v>
      </c>
      <c r="AL10" s="4">
        <f t="shared" si="759"/>
        <v>0</v>
      </c>
      <c r="AM10" s="4">
        <f t="shared" si="759"/>
        <v>0</v>
      </c>
      <c r="AN10" s="4">
        <f t="shared" si="759"/>
        <v>0</v>
      </c>
      <c r="AO10" s="4">
        <f t="shared" si="759"/>
        <v>0</v>
      </c>
      <c r="AP10" s="4">
        <f t="shared" si="759"/>
        <v>0</v>
      </c>
      <c r="AQ10" s="4">
        <f t="shared" si="759"/>
        <v>0</v>
      </c>
      <c r="AR10" s="4">
        <f t="shared" si="759"/>
        <v>0</v>
      </c>
      <c r="AS10" s="4">
        <f t="shared" si="759"/>
        <v>0</v>
      </c>
      <c r="AT10" s="4">
        <f t="shared" si="759"/>
        <v>0</v>
      </c>
      <c r="AU10" s="4">
        <f t="shared" si="759"/>
        <v>4</v>
      </c>
      <c r="AV10" s="4">
        <f t="shared" si="759"/>
        <v>4</v>
      </c>
      <c r="AW10" s="4">
        <f t="shared" si="759"/>
        <v>0</v>
      </c>
      <c r="AX10" s="4">
        <f t="shared" si="759"/>
        <v>0</v>
      </c>
      <c r="AY10" s="4">
        <f t="shared" si="759"/>
        <v>0</v>
      </c>
      <c r="AZ10" s="4">
        <f t="shared" si="759"/>
        <v>0</v>
      </c>
      <c r="BA10" s="4">
        <f t="shared" si="759"/>
        <v>0</v>
      </c>
      <c r="BB10" s="4">
        <f t="shared" si="759"/>
        <v>7</v>
      </c>
      <c r="BC10" s="4">
        <f t="shared" si="759"/>
        <v>7</v>
      </c>
      <c r="BD10" s="4">
        <f t="shared" si="759"/>
        <v>0</v>
      </c>
      <c r="BE10" s="4">
        <f t="shared" si="759"/>
        <v>0</v>
      </c>
      <c r="BF10" s="4">
        <f t="shared" si="759"/>
        <v>0</v>
      </c>
      <c r="BG10" s="4">
        <f t="shared" si="759"/>
        <v>0</v>
      </c>
      <c r="BH10" s="4">
        <f t="shared" si="759"/>
        <v>10</v>
      </c>
      <c r="BI10" s="4">
        <f t="shared" si="759"/>
        <v>10</v>
      </c>
      <c r="BJ10" s="4">
        <f t="shared" si="759"/>
        <v>62</v>
      </c>
      <c r="BK10" s="4">
        <f t="shared" si="759"/>
        <v>62</v>
      </c>
      <c r="BL10" s="4">
        <f t="shared" si="759"/>
        <v>0</v>
      </c>
      <c r="BM10" s="4">
        <f t="shared" si="759"/>
        <v>0</v>
      </c>
      <c r="BN10" s="4">
        <f t="shared" si="759"/>
        <v>47</v>
      </c>
      <c r="BO10" s="4">
        <f t="shared" si="759"/>
        <v>34</v>
      </c>
      <c r="BP10" s="4">
        <f t="shared" si="759"/>
        <v>13</v>
      </c>
      <c r="BQ10" s="4">
        <f t="shared" ref="BQ10:EB10" si="760">ROUNDUP(3.08*(STDEV(BO6:BP6)*SQRT(2)),0)</f>
        <v>0</v>
      </c>
      <c r="BR10" s="4">
        <f t="shared" si="760"/>
        <v>0</v>
      </c>
      <c r="BS10" s="4">
        <f t="shared" si="760"/>
        <v>0</v>
      </c>
      <c r="BT10" s="4">
        <f t="shared" si="760"/>
        <v>0</v>
      </c>
      <c r="BU10" s="4">
        <f t="shared" si="760"/>
        <v>0</v>
      </c>
      <c r="BV10" s="4">
        <f t="shared" si="760"/>
        <v>0</v>
      </c>
      <c r="BW10" s="4">
        <f t="shared" si="760"/>
        <v>0</v>
      </c>
      <c r="BX10" s="4">
        <f t="shared" si="760"/>
        <v>0</v>
      </c>
      <c r="BY10" s="4">
        <f t="shared" si="760"/>
        <v>7</v>
      </c>
      <c r="BZ10" s="4">
        <f t="shared" si="760"/>
        <v>7</v>
      </c>
      <c r="CA10" s="4">
        <f t="shared" si="760"/>
        <v>0</v>
      </c>
      <c r="CB10" s="4">
        <f t="shared" si="760"/>
        <v>0</v>
      </c>
      <c r="CC10" s="4">
        <f t="shared" si="760"/>
        <v>0</v>
      </c>
      <c r="CD10" s="4">
        <f t="shared" si="760"/>
        <v>4</v>
      </c>
      <c r="CE10" s="4">
        <f t="shared" si="760"/>
        <v>4</v>
      </c>
      <c r="CF10" s="4">
        <f t="shared" si="760"/>
        <v>0</v>
      </c>
      <c r="CG10" s="4">
        <f t="shared" si="760"/>
        <v>0</v>
      </c>
      <c r="CH10" s="4">
        <f t="shared" si="760"/>
        <v>0</v>
      </c>
      <c r="CI10" s="4">
        <f t="shared" si="760"/>
        <v>0</v>
      </c>
      <c r="CJ10" s="4">
        <f t="shared" si="760"/>
        <v>22</v>
      </c>
      <c r="CK10" s="4">
        <f t="shared" si="760"/>
        <v>22</v>
      </c>
      <c r="CL10" s="4">
        <f t="shared" si="760"/>
        <v>0</v>
      </c>
      <c r="CM10" s="4">
        <f t="shared" si="760"/>
        <v>0</v>
      </c>
      <c r="CN10" s="4">
        <f t="shared" si="760"/>
        <v>0</v>
      </c>
      <c r="CO10" s="4">
        <f t="shared" si="760"/>
        <v>0</v>
      </c>
      <c r="CP10" s="4">
        <f t="shared" si="760"/>
        <v>0</v>
      </c>
      <c r="CQ10" s="4">
        <f t="shared" si="760"/>
        <v>7</v>
      </c>
      <c r="CR10" s="4">
        <f t="shared" si="760"/>
        <v>7</v>
      </c>
      <c r="CS10" s="4">
        <f t="shared" si="760"/>
        <v>0</v>
      </c>
      <c r="CT10" s="4">
        <f t="shared" si="760"/>
        <v>16</v>
      </c>
      <c r="CU10" s="4">
        <f t="shared" si="760"/>
        <v>16</v>
      </c>
      <c r="CV10" s="4">
        <f t="shared" si="760"/>
        <v>0</v>
      </c>
      <c r="CW10" s="4">
        <f t="shared" si="760"/>
        <v>13</v>
      </c>
      <c r="CX10" s="4">
        <f t="shared" si="760"/>
        <v>13</v>
      </c>
      <c r="CY10" s="4">
        <f t="shared" si="760"/>
        <v>0</v>
      </c>
      <c r="CZ10" s="4">
        <f t="shared" si="760"/>
        <v>0</v>
      </c>
      <c r="DA10" s="4">
        <f t="shared" si="760"/>
        <v>0</v>
      </c>
      <c r="DB10" s="4">
        <f t="shared" si="760"/>
        <v>0</v>
      </c>
      <c r="DC10" s="4">
        <f t="shared" si="760"/>
        <v>0</v>
      </c>
      <c r="DD10" s="4">
        <f t="shared" si="760"/>
        <v>0</v>
      </c>
      <c r="DE10" s="4">
        <f t="shared" si="760"/>
        <v>0</v>
      </c>
      <c r="DF10" s="4">
        <f t="shared" si="760"/>
        <v>0</v>
      </c>
      <c r="DG10" s="4">
        <f t="shared" si="760"/>
        <v>0</v>
      </c>
      <c r="DH10" s="4">
        <f t="shared" si="760"/>
        <v>0</v>
      </c>
      <c r="DI10" s="4">
        <f t="shared" si="760"/>
        <v>0</v>
      </c>
      <c r="DJ10" s="4">
        <f t="shared" si="760"/>
        <v>0</v>
      </c>
      <c r="DK10" s="4">
        <f t="shared" si="760"/>
        <v>0</v>
      </c>
      <c r="DL10" s="4">
        <f t="shared" si="760"/>
        <v>0</v>
      </c>
      <c r="DM10" s="4">
        <f t="shared" si="760"/>
        <v>0</v>
      </c>
      <c r="DN10" s="4">
        <f t="shared" si="760"/>
        <v>7</v>
      </c>
      <c r="DO10" s="4">
        <f t="shared" si="760"/>
        <v>7</v>
      </c>
      <c r="DP10" s="4">
        <f t="shared" si="760"/>
        <v>0</v>
      </c>
      <c r="DQ10" s="4">
        <f t="shared" si="760"/>
        <v>0</v>
      </c>
      <c r="DR10" s="4">
        <f t="shared" si="760"/>
        <v>0</v>
      </c>
      <c r="DS10" s="4">
        <f t="shared" si="760"/>
        <v>0</v>
      </c>
      <c r="DT10" s="4">
        <f t="shared" si="760"/>
        <v>0</v>
      </c>
      <c r="DU10" s="4">
        <f t="shared" si="760"/>
        <v>0</v>
      </c>
      <c r="DV10" s="4">
        <f t="shared" si="760"/>
        <v>13</v>
      </c>
      <c r="DW10" s="4">
        <f t="shared" si="760"/>
        <v>13</v>
      </c>
      <c r="DX10" s="4">
        <f t="shared" si="760"/>
        <v>0</v>
      </c>
      <c r="DY10" s="4">
        <f t="shared" si="760"/>
        <v>0</v>
      </c>
      <c r="DZ10" s="4">
        <f t="shared" si="760"/>
        <v>0</v>
      </c>
      <c r="EA10" s="4">
        <f t="shared" si="760"/>
        <v>0</v>
      </c>
      <c r="EB10" s="4">
        <f t="shared" si="760"/>
        <v>16</v>
      </c>
      <c r="EC10" s="4">
        <f t="shared" ref="EC10:GN10" si="761">ROUNDUP(3.08*(STDEV(EA6:EB6)*SQRT(2)),0)</f>
        <v>16</v>
      </c>
      <c r="ED10" s="4">
        <f t="shared" si="761"/>
        <v>0</v>
      </c>
      <c r="EE10" s="4">
        <f t="shared" si="761"/>
        <v>13</v>
      </c>
      <c r="EF10" s="4">
        <f t="shared" si="761"/>
        <v>13</v>
      </c>
      <c r="EG10" s="4">
        <f t="shared" si="761"/>
        <v>0</v>
      </c>
      <c r="EH10" s="4">
        <f t="shared" si="761"/>
        <v>16</v>
      </c>
      <c r="EI10" s="4">
        <f t="shared" si="761"/>
        <v>16</v>
      </c>
      <c r="EJ10" s="4">
        <f t="shared" si="761"/>
        <v>0</v>
      </c>
      <c r="EK10" s="4">
        <f t="shared" si="761"/>
        <v>0</v>
      </c>
      <c r="EL10" s="4">
        <f t="shared" si="761"/>
        <v>0</v>
      </c>
      <c r="EM10" s="4">
        <f t="shared" si="761"/>
        <v>0</v>
      </c>
      <c r="EN10" s="4">
        <f t="shared" si="761"/>
        <v>0</v>
      </c>
      <c r="EO10" s="4">
        <f t="shared" si="761"/>
        <v>7</v>
      </c>
      <c r="EP10" s="4">
        <f t="shared" si="761"/>
        <v>7</v>
      </c>
      <c r="EQ10" s="4">
        <f t="shared" si="761"/>
        <v>0</v>
      </c>
      <c r="ER10" s="4">
        <f t="shared" si="761"/>
        <v>0</v>
      </c>
      <c r="ES10" s="4">
        <f t="shared" si="761"/>
        <v>0</v>
      </c>
      <c r="ET10" s="4">
        <f t="shared" si="761"/>
        <v>0</v>
      </c>
      <c r="EU10" s="4">
        <f t="shared" si="761"/>
        <v>0</v>
      </c>
      <c r="EV10" s="4">
        <f t="shared" si="761"/>
        <v>7</v>
      </c>
      <c r="EW10" s="4">
        <f t="shared" si="761"/>
        <v>7</v>
      </c>
      <c r="EX10" s="4">
        <f t="shared" si="761"/>
        <v>25</v>
      </c>
      <c r="EY10" s="4">
        <f t="shared" si="761"/>
        <v>25</v>
      </c>
      <c r="EZ10" s="4">
        <f t="shared" si="761"/>
        <v>0</v>
      </c>
      <c r="FA10" s="4">
        <f t="shared" si="761"/>
        <v>0</v>
      </c>
      <c r="FB10" s="4">
        <f t="shared" si="761"/>
        <v>0</v>
      </c>
      <c r="FC10" s="4">
        <f t="shared" si="761"/>
        <v>0</v>
      </c>
      <c r="FD10" s="4">
        <f t="shared" si="761"/>
        <v>0</v>
      </c>
      <c r="FE10" s="4">
        <f t="shared" si="761"/>
        <v>4</v>
      </c>
      <c r="FF10" s="4">
        <f t="shared" si="761"/>
        <v>28</v>
      </c>
      <c r="FG10" s="4">
        <f t="shared" si="761"/>
        <v>31</v>
      </c>
      <c r="FH10" s="4">
        <f t="shared" si="761"/>
        <v>0</v>
      </c>
      <c r="FI10" s="4">
        <f t="shared" si="761"/>
        <v>0</v>
      </c>
      <c r="FJ10" s="4">
        <f t="shared" si="761"/>
        <v>0</v>
      </c>
      <c r="FK10" s="4">
        <f t="shared" si="761"/>
        <v>0</v>
      </c>
      <c r="FL10" s="4">
        <f t="shared" si="761"/>
        <v>7</v>
      </c>
      <c r="FM10" s="4">
        <f t="shared" si="761"/>
        <v>7</v>
      </c>
      <c r="FN10" s="4">
        <f t="shared" si="761"/>
        <v>0</v>
      </c>
      <c r="FO10" s="4">
        <f t="shared" si="761"/>
        <v>22</v>
      </c>
      <c r="FP10" s="4">
        <f t="shared" si="761"/>
        <v>22</v>
      </c>
      <c r="FQ10" s="4">
        <f t="shared" si="761"/>
        <v>31</v>
      </c>
      <c r="FR10" s="4">
        <f t="shared" si="761"/>
        <v>31</v>
      </c>
      <c r="FS10" s="4">
        <f t="shared" si="761"/>
        <v>0</v>
      </c>
      <c r="FT10" s="4">
        <f t="shared" si="761"/>
        <v>0</v>
      </c>
      <c r="FU10" s="4">
        <f t="shared" si="761"/>
        <v>0</v>
      </c>
      <c r="FV10" s="4">
        <f t="shared" si="761"/>
        <v>0</v>
      </c>
      <c r="FW10" s="4">
        <f t="shared" si="761"/>
        <v>0</v>
      </c>
      <c r="FX10" s="4">
        <f t="shared" si="761"/>
        <v>0</v>
      </c>
      <c r="FY10" s="4">
        <f t="shared" si="761"/>
        <v>0</v>
      </c>
      <c r="FZ10" s="4">
        <f t="shared" si="761"/>
        <v>0</v>
      </c>
      <c r="GA10" s="4">
        <f t="shared" si="761"/>
        <v>0</v>
      </c>
      <c r="GB10" s="4">
        <f t="shared" si="761"/>
        <v>0</v>
      </c>
      <c r="GC10" s="4">
        <f t="shared" si="761"/>
        <v>0</v>
      </c>
      <c r="GD10" s="4">
        <f t="shared" si="761"/>
        <v>31</v>
      </c>
      <c r="GE10" s="4">
        <f t="shared" si="761"/>
        <v>31</v>
      </c>
      <c r="GF10" s="4">
        <f t="shared" si="761"/>
        <v>0</v>
      </c>
      <c r="GG10" s="4">
        <f t="shared" si="761"/>
        <v>0</v>
      </c>
      <c r="GH10" s="4">
        <f t="shared" si="761"/>
        <v>0</v>
      </c>
      <c r="GI10" s="4">
        <f t="shared" si="761"/>
        <v>0</v>
      </c>
      <c r="GJ10" s="4">
        <f t="shared" si="761"/>
        <v>22</v>
      </c>
      <c r="GK10" s="4">
        <f t="shared" si="761"/>
        <v>22</v>
      </c>
      <c r="GL10" s="4">
        <f t="shared" si="761"/>
        <v>0</v>
      </c>
      <c r="GM10" s="4">
        <f t="shared" si="761"/>
        <v>0</v>
      </c>
      <c r="GN10" s="4">
        <f t="shared" si="761"/>
        <v>0</v>
      </c>
      <c r="GO10" s="4">
        <f t="shared" ref="GO10:IZ10" si="762">ROUNDUP(3.08*(STDEV(GM6:GN6)*SQRT(2)),0)</f>
        <v>0</v>
      </c>
      <c r="GP10" s="4">
        <f t="shared" si="762"/>
        <v>0</v>
      </c>
      <c r="GQ10" s="4">
        <f t="shared" si="762"/>
        <v>0</v>
      </c>
      <c r="GR10" s="4">
        <f t="shared" si="762"/>
        <v>0</v>
      </c>
      <c r="GS10" s="4">
        <f t="shared" si="762"/>
        <v>28</v>
      </c>
      <c r="GT10" s="4">
        <f t="shared" si="762"/>
        <v>16</v>
      </c>
      <c r="GU10" s="4">
        <f t="shared" si="762"/>
        <v>13</v>
      </c>
      <c r="GV10" s="4">
        <f t="shared" si="762"/>
        <v>0</v>
      </c>
      <c r="GW10" s="4">
        <f t="shared" si="762"/>
        <v>0</v>
      </c>
      <c r="GX10" s="4">
        <f t="shared" si="762"/>
        <v>13</v>
      </c>
      <c r="GY10" s="4">
        <f t="shared" si="762"/>
        <v>13</v>
      </c>
      <c r="GZ10" s="4">
        <f t="shared" si="762"/>
        <v>0</v>
      </c>
      <c r="HA10" s="4">
        <f t="shared" si="762"/>
        <v>0</v>
      </c>
      <c r="HB10" s="4">
        <f t="shared" si="762"/>
        <v>0</v>
      </c>
      <c r="HC10" s="4">
        <f t="shared" si="762"/>
        <v>0</v>
      </c>
      <c r="HD10" s="4">
        <f t="shared" si="762"/>
        <v>0</v>
      </c>
      <c r="HE10" s="4">
        <f t="shared" si="762"/>
        <v>7</v>
      </c>
      <c r="HF10" s="4">
        <f t="shared" si="762"/>
        <v>7</v>
      </c>
      <c r="HG10" s="4">
        <f t="shared" si="762"/>
        <v>0</v>
      </c>
      <c r="HH10" s="4">
        <f t="shared" si="762"/>
        <v>0</v>
      </c>
      <c r="HI10" s="4">
        <f t="shared" si="762"/>
        <v>0</v>
      </c>
      <c r="HJ10" s="4">
        <f t="shared" si="762"/>
        <v>0</v>
      </c>
      <c r="HK10" s="4">
        <f t="shared" si="762"/>
        <v>0</v>
      </c>
      <c r="HL10" s="4">
        <f t="shared" si="762"/>
        <v>0</v>
      </c>
      <c r="HM10" s="4">
        <f t="shared" si="762"/>
        <v>7</v>
      </c>
      <c r="HN10" s="4">
        <f t="shared" si="762"/>
        <v>7</v>
      </c>
      <c r="HO10" s="4">
        <f t="shared" si="762"/>
        <v>0</v>
      </c>
      <c r="HP10" s="4">
        <f t="shared" si="762"/>
        <v>13</v>
      </c>
      <c r="HQ10" s="4">
        <f t="shared" si="762"/>
        <v>7</v>
      </c>
      <c r="HR10" s="4">
        <f t="shared" si="762"/>
        <v>7</v>
      </c>
      <c r="HS10" s="4">
        <f t="shared" si="762"/>
        <v>0</v>
      </c>
      <c r="HT10" s="4">
        <f t="shared" si="762"/>
        <v>0</v>
      </c>
      <c r="HU10" s="4">
        <f t="shared" si="762"/>
        <v>0</v>
      </c>
      <c r="HV10" s="4">
        <f t="shared" si="762"/>
        <v>19</v>
      </c>
      <c r="HW10" s="4">
        <f t="shared" si="762"/>
        <v>19</v>
      </c>
      <c r="HX10" s="4">
        <f t="shared" si="762"/>
        <v>0</v>
      </c>
      <c r="HY10" s="4">
        <f t="shared" si="762"/>
        <v>0</v>
      </c>
      <c r="HZ10" s="4">
        <f t="shared" si="762"/>
        <v>0</v>
      </c>
      <c r="IA10" s="4">
        <f t="shared" si="762"/>
        <v>0</v>
      </c>
      <c r="IB10" s="4">
        <f t="shared" si="762"/>
        <v>0</v>
      </c>
      <c r="IC10" s="4">
        <f t="shared" si="762"/>
        <v>0</v>
      </c>
      <c r="ID10" s="4">
        <f t="shared" si="762"/>
        <v>0</v>
      </c>
      <c r="IE10" s="4">
        <f t="shared" si="762"/>
        <v>0</v>
      </c>
      <c r="IF10" s="4">
        <f t="shared" si="762"/>
        <v>0</v>
      </c>
      <c r="IG10" s="4">
        <f t="shared" si="762"/>
        <v>7</v>
      </c>
      <c r="IH10" s="4">
        <f t="shared" si="762"/>
        <v>7</v>
      </c>
      <c r="II10" s="4">
        <f t="shared" si="762"/>
        <v>13</v>
      </c>
      <c r="IJ10" s="4">
        <f t="shared" si="762"/>
        <v>0</v>
      </c>
      <c r="IK10" s="4">
        <f t="shared" si="762"/>
        <v>0</v>
      </c>
      <c r="IL10" s="4">
        <f t="shared" si="762"/>
        <v>0</v>
      </c>
      <c r="IM10" s="4">
        <f t="shared" si="762"/>
        <v>0</v>
      </c>
      <c r="IN10" s="4">
        <f t="shared" si="762"/>
        <v>0</v>
      </c>
      <c r="IO10" s="4">
        <f t="shared" si="762"/>
        <v>0</v>
      </c>
      <c r="IP10" s="4">
        <f t="shared" si="762"/>
        <v>53</v>
      </c>
      <c r="IQ10" s="4">
        <f t="shared" si="762"/>
        <v>34</v>
      </c>
      <c r="IR10" s="4">
        <f t="shared" si="762"/>
        <v>13</v>
      </c>
      <c r="IS10" s="4">
        <f t="shared" si="762"/>
        <v>0</v>
      </c>
      <c r="IT10" s="4">
        <f t="shared" si="762"/>
        <v>7</v>
      </c>
      <c r="IU10" s="4">
        <f t="shared" si="762"/>
        <v>0</v>
      </c>
      <c r="IV10" s="4">
        <f t="shared" si="762"/>
        <v>0</v>
      </c>
      <c r="IW10" s="4">
        <f t="shared" si="762"/>
        <v>0</v>
      </c>
      <c r="IX10" s="4">
        <f t="shared" si="762"/>
        <v>0</v>
      </c>
      <c r="IY10" s="4">
        <f t="shared" si="762"/>
        <v>0</v>
      </c>
      <c r="IZ10" s="4">
        <f t="shared" si="762"/>
        <v>0</v>
      </c>
      <c r="JA10" s="4">
        <f t="shared" ref="JA10:LL10" si="763">ROUNDUP(3.08*(STDEV(IY6:IZ6)*SQRT(2)),0)</f>
        <v>0</v>
      </c>
      <c r="JB10" s="4">
        <f t="shared" si="763"/>
        <v>0</v>
      </c>
      <c r="JC10" s="4">
        <f t="shared" si="763"/>
        <v>0</v>
      </c>
      <c r="JD10" s="4">
        <f t="shared" si="763"/>
        <v>0</v>
      </c>
      <c r="JE10" s="4">
        <f t="shared" si="763"/>
        <v>0</v>
      </c>
      <c r="JF10" s="4">
        <f t="shared" si="763"/>
        <v>0</v>
      </c>
      <c r="JG10" s="4">
        <f t="shared" si="763"/>
        <v>0</v>
      </c>
      <c r="JH10" s="4">
        <f t="shared" si="763"/>
        <v>0</v>
      </c>
      <c r="JI10" s="4">
        <f t="shared" si="763"/>
        <v>0</v>
      </c>
      <c r="JJ10" s="4">
        <f t="shared" si="763"/>
        <v>0</v>
      </c>
      <c r="JK10" s="4">
        <f t="shared" si="763"/>
        <v>0</v>
      </c>
      <c r="JL10" s="4">
        <f t="shared" si="763"/>
        <v>0</v>
      </c>
      <c r="JM10" s="4">
        <f t="shared" si="763"/>
        <v>0</v>
      </c>
      <c r="JN10" s="4">
        <f t="shared" si="763"/>
        <v>0</v>
      </c>
      <c r="JO10" s="4">
        <f t="shared" si="763"/>
        <v>0</v>
      </c>
      <c r="JP10" s="4">
        <f t="shared" si="763"/>
        <v>0</v>
      </c>
      <c r="JQ10" s="4">
        <f t="shared" si="763"/>
        <v>0</v>
      </c>
      <c r="JR10" s="4">
        <f t="shared" si="763"/>
        <v>0</v>
      </c>
      <c r="JS10" s="4">
        <f t="shared" si="763"/>
        <v>0</v>
      </c>
      <c r="JT10" s="4">
        <f t="shared" si="763"/>
        <v>0</v>
      </c>
      <c r="JU10" s="4">
        <f t="shared" si="763"/>
        <v>0</v>
      </c>
      <c r="JV10" s="4">
        <f t="shared" si="763"/>
        <v>0</v>
      </c>
      <c r="JW10" s="4">
        <f t="shared" si="763"/>
        <v>0</v>
      </c>
      <c r="JX10" s="4">
        <f t="shared" si="763"/>
        <v>0</v>
      </c>
      <c r="JY10" s="4">
        <f t="shared" si="763"/>
        <v>0</v>
      </c>
      <c r="JZ10" s="4">
        <f t="shared" si="763"/>
        <v>0</v>
      </c>
      <c r="KA10" s="4">
        <f t="shared" si="763"/>
        <v>0</v>
      </c>
      <c r="KB10" s="4">
        <f t="shared" si="763"/>
        <v>0</v>
      </c>
      <c r="KC10" s="4">
        <f t="shared" si="763"/>
        <v>0</v>
      </c>
      <c r="KD10" s="4">
        <f t="shared" si="763"/>
        <v>0</v>
      </c>
      <c r="KE10" s="4">
        <f t="shared" si="763"/>
        <v>0</v>
      </c>
      <c r="KF10" s="4">
        <f t="shared" si="763"/>
        <v>0</v>
      </c>
      <c r="KG10" s="4">
        <f t="shared" si="763"/>
        <v>0</v>
      </c>
      <c r="KH10" s="4">
        <f t="shared" si="763"/>
        <v>0</v>
      </c>
      <c r="KI10" s="4">
        <f t="shared" si="763"/>
        <v>0</v>
      </c>
      <c r="KJ10" s="4">
        <f t="shared" si="763"/>
        <v>0</v>
      </c>
      <c r="KK10" s="4">
        <f t="shared" si="763"/>
        <v>0</v>
      </c>
      <c r="KL10" s="4">
        <f t="shared" si="763"/>
        <v>0</v>
      </c>
      <c r="KM10" s="4">
        <f t="shared" si="763"/>
        <v>0</v>
      </c>
      <c r="KN10" s="4">
        <f t="shared" si="763"/>
        <v>0</v>
      </c>
      <c r="KO10" s="4">
        <f t="shared" si="763"/>
        <v>0</v>
      </c>
      <c r="KP10" s="4">
        <f t="shared" si="763"/>
        <v>0</v>
      </c>
      <c r="KQ10" s="4">
        <f t="shared" si="763"/>
        <v>0</v>
      </c>
      <c r="KR10" s="4">
        <f t="shared" si="763"/>
        <v>0</v>
      </c>
      <c r="KS10" s="4">
        <f t="shared" si="763"/>
        <v>0</v>
      </c>
      <c r="KT10" s="4">
        <f t="shared" si="763"/>
        <v>0</v>
      </c>
      <c r="KU10" s="4">
        <f t="shared" si="763"/>
        <v>0</v>
      </c>
      <c r="KV10" s="4">
        <f t="shared" si="763"/>
        <v>0</v>
      </c>
      <c r="KW10" s="4">
        <f t="shared" si="763"/>
        <v>0</v>
      </c>
      <c r="KX10" s="4">
        <f t="shared" si="763"/>
        <v>0</v>
      </c>
      <c r="KY10" s="4">
        <f t="shared" si="763"/>
        <v>0</v>
      </c>
      <c r="KZ10" s="4">
        <f t="shared" si="763"/>
        <v>0</v>
      </c>
      <c r="LA10" s="4">
        <f t="shared" si="763"/>
        <v>0</v>
      </c>
      <c r="LB10" s="4">
        <f t="shared" si="763"/>
        <v>0</v>
      </c>
      <c r="LC10" s="4">
        <f t="shared" si="763"/>
        <v>0</v>
      </c>
      <c r="LD10" s="4">
        <f t="shared" si="763"/>
        <v>0</v>
      </c>
      <c r="LE10" s="4">
        <f t="shared" si="763"/>
        <v>0</v>
      </c>
      <c r="LF10" s="4">
        <f t="shared" si="763"/>
        <v>0</v>
      </c>
      <c r="LG10" s="4">
        <f t="shared" si="763"/>
        <v>0</v>
      </c>
      <c r="LH10" s="4">
        <f t="shared" si="763"/>
        <v>0</v>
      </c>
      <c r="LI10" s="4">
        <f t="shared" si="763"/>
        <v>0</v>
      </c>
      <c r="LJ10" s="4">
        <f t="shared" si="763"/>
        <v>0</v>
      </c>
      <c r="LK10" s="4">
        <f t="shared" si="763"/>
        <v>0</v>
      </c>
      <c r="LL10" s="4">
        <f t="shared" si="763"/>
        <v>0</v>
      </c>
      <c r="LM10" s="4">
        <f t="shared" ref="LM10:NH10" si="764">ROUNDUP(3.08*(STDEV(LK6:LL6)*SQRT(2)),0)</f>
        <v>0</v>
      </c>
      <c r="LN10" s="4">
        <f t="shared" si="764"/>
        <v>0</v>
      </c>
      <c r="LO10" s="4">
        <f t="shared" si="764"/>
        <v>0</v>
      </c>
      <c r="LP10" s="4">
        <f t="shared" si="764"/>
        <v>0</v>
      </c>
      <c r="LQ10" s="4">
        <f t="shared" si="764"/>
        <v>19</v>
      </c>
      <c r="LR10" s="4">
        <f t="shared" si="764"/>
        <v>19</v>
      </c>
      <c r="LS10" s="4">
        <f t="shared" si="764"/>
        <v>0</v>
      </c>
      <c r="LT10" s="4">
        <f t="shared" si="764"/>
        <v>0</v>
      </c>
      <c r="LU10" s="4">
        <f t="shared" si="764"/>
        <v>0</v>
      </c>
      <c r="LV10" s="4">
        <f t="shared" si="764"/>
        <v>0</v>
      </c>
      <c r="LW10" s="4">
        <f t="shared" si="764"/>
        <v>0</v>
      </c>
      <c r="LX10" s="4">
        <f t="shared" si="764"/>
        <v>0</v>
      </c>
      <c r="LY10" s="4">
        <f t="shared" si="764"/>
        <v>0</v>
      </c>
      <c r="LZ10" s="4">
        <f t="shared" si="764"/>
        <v>0</v>
      </c>
      <c r="MA10" s="4">
        <f t="shared" si="764"/>
        <v>0</v>
      </c>
      <c r="MB10" s="4">
        <f t="shared" si="764"/>
        <v>0</v>
      </c>
      <c r="MC10" s="4">
        <f t="shared" si="764"/>
        <v>0</v>
      </c>
      <c r="MD10" s="4">
        <f t="shared" si="764"/>
        <v>0</v>
      </c>
      <c r="ME10" s="4">
        <f t="shared" si="764"/>
        <v>0</v>
      </c>
      <c r="MF10" s="4">
        <f t="shared" si="764"/>
        <v>0</v>
      </c>
      <c r="MG10" s="4">
        <f t="shared" si="764"/>
        <v>0</v>
      </c>
      <c r="MH10" s="4">
        <f t="shared" si="764"/>
        <v>0</v>
      </c>
      <c r="MI10" s="4">
        <f t="shared" si="764"/>
        <v>7</v>
      </c>
      <c r="MJ10" s="4">
        <f t="shared" si="764"/>
        <v>7</v>
      </c>
      <c r="MK10" s="4">
        <f t="shared" si="764"/>
        <v>0</v>
      </c>
      <c r="ML10" s="4">
        <f t="shared" si="764"/>
        <v>0</v>
      </c>
      <c r="MM10" s="4">
        <f t="shared" si="764"/>
        <v>0</v>
      </c>
      <c r="MN10" s="4">
        <f t="shared" si="764"/>
        <v>0</v>
      </c>
      <c r="MO10" s="4">
        <f t="shared" si="764"/>
        <v>13</v>
      </c>
      <c r="MP10" s="4">
        <f t="shared" si="764"/>
        <v>13</v>
      </c>
      <c r="MQ10" s="4">
        <f t="shared" si="764"/>
        <v>19</v>
      </c>
      <c r="MR10" s="4">
        <f t="shared" si="764"/>
        <v>19</v>
      </c>
      <c r="MS10" s="4">
        <f t="shared" si="764"/>
        <v>0</v>
      </c>
      <c r="MT10" s="4">
        <f t="shared" si="764"/>
        <v>0</v>
      </c>
      <c r="MU10" s="4">
        <f t="shared" si="764"/>
        <v>0</v>
      </c>
      <c r="MV10" s="4">
        <f t="shared" si="764"/>
        <v>0</v>
      </c>
      <c r="MW10" s="4">
        <f t="shared" si="764"/>
        <v>0</v>
      </c>
      <c r="MX10" s="4">
        <f t="shared" si="764"/>
        <v>0</v>
      </c>
      <c r="MY10" s="4">
        <f t="shared" si="764"/>
        <v>37</v>
      </c>
      <c r="MZ10" s="4">
        <f t="shared" si="764"/>
        <v>37</v>
      </c>
      <c r="NA10" s="4">
        <f t="shared" si="764"/>
        <v>0</v>
      </c>
      <c r="NB10" s="4">
        <f t="shared" si="764"/>
        <v>0</v>
      </c>
      <c r="NC10" s="4">
        <f t="shared" si="764"/>
        <v>0</v>
      </c>
      <c r="ND10" s="4">
        <f t="shared" si="764"/>
        <v>13</v>
      </c>
      <c r="NE10" s="4">
        <f t="shared" si="764"/>
        <v>13</v>
      </c>
      <c r="NF10" s="4">
        <f t="shared" si="764"/>
        <v>0</v>
      </c>
      <c r="NG10" s="4">
        <f t="shared" si="764"/>
        <v>0</v>
      </c>
      <c r="NH10" s="4">
        <f t="shared" si="764"/>
        <v>0</v>
      </c>
    </row>
    <row r="11" spans="1:377" x14ac:dyDescent="0.3">
      <c r="A11" s="4" t="s">
        <v>71</v>
      </c>
      <c r="B11" s="4">
        <f>SUM(B9:B10)</f>
        <v>0</v>
      </c>
      <c r="C11" s="4">
        <f t="shared" ref="C11" si="765">SUM(C9:C10)</f>
        <v>0</v>
      </c>
      <c r="D11" s="4">
        <f t="shared" ref="D11" si="766">SUM(D9:D10)</f>
        <v>0</v>
      </c>
      <c r="E11" s="4">
        <f t="shared" ref="E11" si="767">SUM(E9:E10)</f>
        <v>0</v>
      </c>
      <c r="F11" s="4">
        <f t="shared" ref="F11" si="768">SUM(F9:F10)</f>
        <v>0</v>
      </c>
      <c r="G11" s="4">
        <f t="shared" ref="G11" si="769">SUM(G9:G10)</f>
        <v>0</v>
      </c>
      <c r="H11" s="4">
        <f t="shared" ref="H11" si="770">SUM(H9:H10)</f>
        <v>25</v>
      </c>
      <c r="I11" s="4">
        <f t="shared" ref="I11" si="771">SUM(I9:I10)</f>
        <v>25</v>
      </c>
      <c r="J11" s="4">
        <f t="shared" ref="J11" si="772">SUM(J9:J10)</f>
        <v>0</v>
      </c>
      <c r="K11" s="4">
        <f t="shared" ref="K11" si="773">SUM(K9:K10)</f>
        <v>0</v>
      </c>
      <c r="L11" s="4">
        <f t="shared" ref="L11" si="774">SUM(L9:L10)</f>
        <v>0</v>
      </c>
      <c r="M11" s="4">
        <f t="shared" ref="M11" si="775">SUM(M9:M10)</f>
        <v>0</v>
      </c>
      <c r="N11" s="4">
        <f t="shared" ref="N11" si="776">SUM(N9:N10)</f>
        <v>0</v>
      </c>
      <c r="O11" s="4">
        <f t="shared" ref="O11" si="777">SUM(O9:O10)</f>
        <v>0</v>
      </c>
      <c r="P11" s="4">
        <f t="shared" ref="P11" si="778">SUM(P9:P10)</f>
        <v>0</v>
      </c>
      <c r="Q11" s="4">
        <f t="shared" ref="Q11" si="779">SUM(Q9:Q10)</f>
        <v>0</v>
      </c>
      <c r="R11" s="4">
        <f t="shared" ref="R11" si="780">SUM(R9:R10)</f>
        <v>0</v>
      </c>
      <c r="S11" s="4">
        <f t="shared" ref="S11" si="781">SUM(S9:S10)</f>
        <v>0</v>
      </c>
      <c r="T11" s="4">
        <f t="shared" ref="T11" si="782">SUM(T9:T10)</f>
        <v>0</v>
      </c>
      <c r="U11" s="4">
        <f t="shared" ref="U11" si="783">SUM(U9:U10)</f>
        <v>0</v>
      </c>
      <c r="V11" s="4">
        <f t="shared" ref="V11" si="784">SUM(V9:V10)</f>
        <v>0</v>
      </c>
      <c r="W11" s="4">
        <f t="shared" ref="W11" si="785">SUM(W9:W10)</f>
        <v>0</v>
      </c>
      <c r="X11" s="4">
        <f t="shared" ref="X11" si="786">SUM(X9:X10)</f>
        <v>0</v>
      </c>
      <c r="Y11" s="4">
        <f t="shared" ref="Y11" si="787">SUM(Y9:Y10)</f>
        <v>0</v>
      </c>
      <c r="Z11" s="4">
        <f t="shared" ref="Z11" si="788">SUM(Z9:Z10)</f>
        <v>0</v>
      </c>
      <c r="AA11" s="4">
        <f t="shared" ref="AA11" si="789">SUM(AA9:AA10)</f>
        <v>0</v>
      </c>
      <c r="AB11" s="4">
        <f t="shared" ref="AB11" si="790">SUM(AB9:AB10)</f>
        <v>0</v>
      </c>
      <c r="AC11" s="4">
        <f t="shared" ref="AC11" si="791">SUM(AC9:AC10)</f>
        <v>0</v>
      </c>
      <c r="AD11" s="4">
        <f t="shared" ref="AD11" si="792">SUM(AD9:AD10)</f>
        <v>0</v>
      </c>
      <c r="AE11" s="4">
        <f t="shared" ref="AE11" si="793">SUM(AE9:AE10)</f>
        <v>5</v>
      </c>
      <c r="AF11" s="4">
        <f t="shared" ref="AF11" si="794">SUM(AF9:AF10)</f>
        <v>5</v>
      </c>
      <c r="AG11" s="4">
        <f t="shared" ref="AG11" si="795">SUM(AG9:AG10)</f>
        <v>0</v>
      </c>
      <c r="AH11" s="4">
        <f t="shared" ref="AH11" si="796">SUM(AH9:AH10)</f>
        <v>0</v>
      </c>
      <c r="AI11" s="4">
        <f t="shared" ref="AI11" si="797">SUM(AI9:AI10)</f>
        <v>0</v>
      </c>
      <c r="AJ11" s="4">
        <f t="shared" ref="AJ11" si="798">SUM(AJ9:AJ10)</f>
        <v>0</v>
      </c>
      <c r="AK11" s="4">
        <f t="shared" ref="AK11" si="799">SUM(AK9:AK10)</f>
        <v>0</v>
      </c>
      <c r="AL11" s="4">
        <f t="shared" ref="AL11" si="800">SUM(AL9:AL10)</f>
        <v>0</v>
      </c>
      <c r="AM11" s="4">
        <f t="shared" ref="AM11" si="801">SUM(AM9:AM10)</f>
        <v>0</v>
      </c>
      <c r="AN11" s="4">
        <f t="shared" ref="AN11" si="802">SUM(AN9:AN10)</f>
        <v>0</v>
      </c>
      <c r="AO11" s="4">
        <f t="shared" ref="AO11" si="803">SUM(AO9:AO10)</f>
        <v>0</v>
      </c>
      <c r="AP11" s="4">
        <f t="shared" ref="AP11" si="804">SUM(AP9:AP10)</f>
        <v>0</v>
      </c>
      <c r="AQ11" s="4">
        <f t="shared" ref="AQ11" si="805">SUM(AQ9:AQ10)</f>
        <v>0</v>
      </c>
      <c r="AR11" s="4">
        <f t="shared" ref="AR11" si="806">SUM(AR9:AR10)</f>
        <v>0</v>
      </c>
      <c r="AS11" s="4">
        <f t="shared" ref="AS11" si="807">SUM(AS9:AS10)</f>
        <v>0</v>
      </c>
      <c r="AT11" s="4">
        <f t="shared" ref="AT11" si="808">SUM(AT9:AT10)</f>
        <v>0</v>
      </c>
      <c r="AU11" s="4">
        <f t="shared" ref="AU11" si="809">SUM(AU9:AU10)</f>
        <v>5</v>
      </c>
      <c r="AV11" s="4">
        <f t="shared" ref="AV11" si="810">SUM(AV9:AV10)</f>
        <v>5</v>
      </c>
      <c r="AW11" s="4">
        <f t="shared" ref="AW11" si="811">SUM(AW9:AW10)</f>
        <v>0</v>
      </c>
      <c r="AX11" s="4">
        <f t="shared" ref="AX11" si="812">SUM(AX9:AX10)</f>
        <v>0</v>
      </c>
      <c r="AY11" s="4">
        <f t="shared" ref="AY11" si="813">SUM(AY9:AY10)</f>
        <v>0</v>
      </c>
      <c r="AZ11" s="4">
        <f t="shared" ref="AZ11" si="814">SUM(AZ9:AZ10)</f>
        <v>0</v>
      </c>
      <c r="BA11" s="4">
        <f t="shared" ref="BA11" si="815">SUM(BA9:BA10)</f>
        <v>0</v>
      </c>
      <c r="BB11" s="4">
        <f t="shared" ref="BB11" si="816">SUM(BB9:BB10)</f>
        <v>9</v>
      </c>
      <c r="BC11" s="4">
        <f t="shared" ref="BC11" si="817">SUM(BC9:BC10)</f>
        <v>9</v>
      </c>
      <c r="BD11" s="4">
        <f t="shared" ref="BD11" si="818">SUM(BD9:BD10)</f>
        <v>0</v>
      </c>
      <c r="BE11" s="4">
        <f t="shared" ref="BE11" si="819">SUM(BE9:BE10)</f>
        <v>0</v>
      </c>
      <c r="BF11" s="4">
        <f t="shared" ref="BF11" si="820">SUM(BF9:BF10)</f>
        <v>0</v>
      </c>
      <c r="BG11" s="4">
        <f t="shared" ref="BG11" si="821">SUM(BG9:BG10)</f>
        <v>0</v>
      </c>
      <c r="BH11" s="4">
        <f t="shared" ref="BH11" si="822">SUM(BH9:BH10)</f>
        <v>13</v>
      </c>
      <c r="BI11" s="4">
        <f t="shared" ref="BI11" si="823">SUM(BI9:BI10)</f>
        <v>13</v>
      </c>
      <c r="BJ11" s="4">
        <f t="shared" ref="BJ11" si="824">SUM(BJ9:BJ10)</f>
        <v>82</v>
      </c>
      <c r="BK11" s="4">
        <f t="shared" ref="BK11" si="825">SUM(BK9:BK10)</f>
        <v>82</v>
      </c>
      <c r="BL11" s="4">
        <f t="shared" ref="BL11" si="826">SUM(BL9:BL10)</f>
        <v>0</v>
      </c>
      <c r="BM11" s="4">
        <f t="shared" ref="BM11" si="827">SUM(BM9:BM10)</f>
        <v>0</v>
      </c>
      <c r="BN11" s="4">
        <f t="shared" ref="BN11" si="828">SUM(BN9:BN10)</f>
        <v>62</v>
      </c>
      <c r="BO11" s="4">
        <f t="shared" ref="BO11" si="829">SUM(BO9:BO10)</f>
        <v>53</v>
      </c>
      <c r="BP11" s="4">
        <f t="shared" ref="BP11" si="830">SUM(BP9:BP10)</f>
        <v>17</v>
      </c>
      <c r="BQ11" s="4">
        <f t="shared" ref="BQ11" si="831">SUM(BQ9:BQ10)</f>
        <v>0</v>
      </c>
      <c r="BR11" s="4">
        <f t="shared" ref="BR11" si="832">SUM(BR9:BR10)</f>
        <v>0</v>
      </c>
      <c r="BS11" s="4">
        <f t="shared" ref="BS11" si="833">SUM(BS9:BS10)</f>
        <v>0</v>
      </c>
      <c r="BT11" s="4">
        <f t="shared" ref="BT11" si="834">SUM(BT9:BT10)</f>
        <v>0</v>
      </c>
      <c r="BU11" s="4">
        <f t="shared" ref="BU11" si="835">SUM(BU9:BU10)</f>
        <v>0</v>
      </c>
      <c r="BV11" s="4">
        <f t="shared" ref="BV11" si="836">SUM(BV9:BV10)</f>
        <v>0</v>
      </c>
      <c r="BW11" s="4">
        <f t="shared" ref="BW11" si="837">SUM(BW9:BW10)</f>
        <v>0</v>
      </c>
      <c r="BX11" s="4">
        <f t="shared" ref="BX11" si="838">SUM(BX9:BX10)</f>
        <v>0</v>
      </c>
      <c r="BY11" s="4">
        <f t="shared" ref="BY11" si="839">SUM(BY9:BY10)</f>
        <v>9</v>
      </c>
      <c r="BZ11" s="4">
        <f t="shared" ref="BZ11" si="840">SUM(BZ9:BZ10)</f>
        <v>9</v>
      </c>
      <c r="CA11" s="4">
        <f t="shared" ref="CA11" si="841">SUM(CA9:CA10)</f>
        <v>0</v>
      </c>
      <c r="CB11" s="4">
        <f t="shared" ref="CB11" si="842">SUM(CB9:CB10)</f>
        <v>0</v>
      </c>
      <c r="CC11" s="4">
        <f t="shared" ref="CC11" si="843">SUM(CC9:CC10)</f>
        <v>0</v>
      </c>
      <c r="CD11" s="4">
        <f t="shared" ref="CD11" si="844">SUM(CD9:CD10)</f>
        <v>5</v>
      </c>
      <c r="CE11" s="4">
        <f t="shared" ref="CE11" si="845">SUM(CE9:CE10)</f>
        <v>5</v>
      </c>
      <c r="CF11" s="4">
        <f t="shared" ref="CF11" si="846">SUM(CF9:CF10)</f>
        <v>0</v>
      </c>
      <c r="CG11" s="4">
        <f t="shared" ref="CG11" si="847">SUM(CG9:CG10)</f>
        <v>0</v>
      </c>
      <c r="CH11" s="4">
        <f t="shared" ref="CH11" si="848">SUM(CH9:CH10)</f>
        <v>0</v>
      </c>
      <c r="CI11" s="4">
        <f t="shared" ref="CI11" si="849">SUM(CI9:CI10)</f>
        <v>0</v>
      </c>
      <c r="CJ11" s="4">
        <f t="shared" ref="CJ11" si="850">SUM(CJ9:CJ10)</f>
        <v>29</v>
      </c>
      <c r="CK11" s="4">
        <f t="shared" ref="CK11" si="851">SUM(CK9:CK10)</f>
        <v>29</v>
      </c>
      <c r="CL11" s="4">
        <f t="shared" ref="CL11" si="852">SUM(CL9:CL10)</f>
        <v>0</v>
      </c>
      <c r="CM11" s="4">
        <f t="shared" ref="CM11" si="853">SUM(CM9:CM10)</f>
        <v>0</v>
      </c>
      <c r="CN11" s="4">
        <f t="shared" ref="CN11" si="854">SUM(CN9:CN10)</f>
        <v>0</v>
      </c>
      <c r="CO11" s="4">
        <f t="shared" ref="CO11" si="855">SUM(CO9:CO10)</f>
        <v>0</v>
      </c>
      <c r="CP11" s="4">
        <f t="shared" ref="CP11" si="856">SUM(CP9:CP10)</f>
        <v>0</v>
      </c>
      <c r="CQ11" s="4">
        <f t="shared" ref="CQ11" si="857">SUM(CQ9:CQ10)</f>
        <v>9</v>
      </c>
      <c r="CR11" s="4">
        <f t="shared" ref="CR11" si="858">SUM(CR9:CR10)</f>
        <v>9</v>
      </c>
      <c r="CS11" s="4">
        <f t="shared" ref="CS11" si="859">SUM(CS9:CS10)</f>
        <v>0</v>
      </c>
      <c r="CT11" s="4">
        <f t="shared" ref="CT11" si="860">SUM(CT9:CT10)</f>
        <v>21</v>
      </c>
      <c r="CU11" s="4">
        <f t="shared" ref="CU11" si="861">SUM(CU9:CU10)</f>
        <v>21</v>
      </c>
      <c r="CV11" s="4">
        <f t="shared" ref="CV11" si="862">SUM(CV9:CV10)</f>
        <v>0</v>
      </c>
      <c r="CW11" s="4">
        <f t="shared" ref="CW11" si="863">SUM(CW9:CW10)</f>
        <v>17</v>
      </c>
      <c r="CX11" s="4">
        <f t="shared" ref="CX11" si="864">SUM(CX9:CX10)</f>
        <v>17</v>
      </c>
      <c r="CY11" s="4">
        <f t="shared" ref="CY11" si="865">SUM(CY9:CY10)</f>
        <v>0</v>
      </c>
      <c r="CZ11" s="4">
        <f t="shared" ref="CZ11" si="866">SUM(CZ9:CZ10)</f>
        <v>0</v>
      </c>
      <c r="DA11" s="4">
        <f t="shared" ref="DA11" si="867">SUM(DA9:DA10)</f>
        <v>0</v>
      </c>
      <c r="DB11" s="4">
        <f t="shared" ref="DB11" si="868">SUM(DB9:DB10)</f>
        <v>0</v>
      </c>
      <c r="DC11" s="4">
        <f t="shared" ref="DC11" si="869">SUM(DC9:DC10)</f>
        <v>0</v>
      </c>
      <c r="DD11" s="4">
        <f t="shared" ref="DD11" si="870">SUM(DD9:DD10)</f>
        <v>0</v>
      </c>
      <c r="DE11" s="4">
        <f t="shared" ref="DE11" si="871">SUM(DE9:DE10)</f>
        <v>0</v>
      </c>
      <c r="DF11" s="4">
        <f t="shared" ref="DF11" si="872">SUM(DF9:DF10)</f>
        <v>0</v>
      </c>
      <c r="DG11" s="4">
        <f t="shared" ref="DG11" si="873">SUM(DG9:DG10)</f>
        <v>0</v>
      </c>
      <c r="DH11" s="4">
        <f t="shared" ref="DH11" si="874">SUM(DH9:DH10)</f>
        <v>0</v>
      </c>
      <c r="DI11" s="4">
        <f t="shared" ref="DI11" si="875">SUM(DI9:DI10)</f>
        <v>0</v>
      </c>
      <c r="DJ11" s="4">
        <f t="shared" ref="DJ11" si="876">SUM(DJ9:DJ10)</f>
        <v>0</v>
      </c>
      <c r="DK11" s="4">
        <f t="shared" ref="DK11" si="877">SUM(DK9:DK10)</f>
        <v>0</v>
      </c>
      <c r="DL11" s="4">
        <f t="shared" ref="DL11" si="878">SUM(DL9:DL10)</f>
        <v>0</v>
      </c>
      <c r="DM11" s="4">
        <f t="shared" ref="DM11" si="879">SUM(DM9:DM10)</f>
        <v>0</v>
      </c>
      <c r="DN11" s="4">
        <f t="shared" ref="DN11" si="880">SUM(DN9:DN10)</f>
        <v>9</v>
      </c>
      <c r="DO11" s="4">
        <f t="shared" ref="DO11" si="881">SUM(DO9:DO10)</f>
        <v>9</v>
      </c>
      <c r="DP11" s="4">
        <f t="shared" ref="DP11" si="882">SUM(DP9:DP10)</f>
        <v>0</v>
      </c>
      <c r="DQ11" s="4">
        <f t="shared" ref="DQ11" si="883">SUM(DQ9:DQ10)</f>
        <v>0</v>
      </c>
      <c r="DR11" s="4">
        <f t="shared" ref="DR11" si="884">SUM(DR9:DR10)</f>
        <v>0</v>
      </c>
      <c r="DS11" s="4">
        <f t="shared" ref="DS11" si="885">SUM(DS9:DS10)</f>
        <v>0</v>
      </c>
      <c r="DT11" s="4">
        <f t="shared" ref="DT11" si="886">SUM(DT9:DT10)</f>
        <v>0</v>
      </c>
      <c r="DU11" s="4">
        <f t="shared" ref="DU11" si="887">SUM(DU9:DU10)</f>
        <v>0</v>
      </c>
      <c r="DV11" s="4">
        <f t="shared" ref="DV11" si="888">SUM(DV9:DV10)</f>
        <v>17</v>
      </c>
      <c r="DW11" s="4">
        <f t="shared" ref="DW11" si="889">SUM(DW9:DW10)</f>
        <v>17</v>
      </c>
      <c r="DX11" s="4">
        <f t="shared" ref="DX11" si="890">SUM(DX9:DX10)</f>
        <v>0</v>
      </c>
      <c r="DY11" s="4">
        <f t="shared" ref="DY11" si="891">SUM(DY9:DY10)</f>
        <v>0</v>
      </c>
      <c r="DZ11" s="4">
        <f t="shared" ref="DZ11" si="892">SUM(DZ9:DZ10)</f>
        <v>0</v>
      </c>
      <c r="EA11" s="4">
        <f t="shared" ref="EA11" si="893">SUM(EA9:EA10)</f>
        <v>0</v>
      </c>
      <c r="EB11" s="4">
        <f t="shared" ref="EB11" si="894">SUM(EB9:EB10)</f>
        <v>21</v>
      </c>
      <c r="EC11" s="4">
        <f t="shared" ref="EC11" si="895">SUM(EC9:EC10)</f>
        <v>21</v>
      </c>
      <c r="ED11" s="4">
        <f t="shared" ref="ED11" si="896">SUM(ED9:ED10)</f>
        <v>0</v>
      </c>
      <c r="EE11" s="4">
        <f t="shared" ref="EE11" si="897">SUM(EE9:EE10)</f>
        <v>17</v>
      </c>
      <c r="EF11" s="4">
        <f t="shared" ref="EF11" si="898">SUM(EF9:EF10)</f>
        <v>17</v>
      </c>
      <c r="EG11" s="4">
        <f t="shared" ref="EG11" si="899">SUM(EG9:EG10)</f>
        <v>0</v>
      </c>
      <c r="EH11" s="4">
        <f t="shared" ref="EH11" si="900">SUM(EH9:EH10)</f>
        <v>21</v>
      </c>
      <c r="EI11" s="4">
        <f t="shared" ref="EI11" si="901">SUM(EI9:EI10)</f>
        <v>21</v>
      </c>
      <c r="EJ11" s="4">
        <f t="shared" ref="EJ11" si="902">SUM(EJ9:EJ10)</f>
        <v>0</v>
      </c>
      <c r="EK11" s="4">
        <f t="shared" ref="EK11" si="903">SUM(EK9:EK10)</f>
        <v>0</v>
      </c>
      <c r="EL11" s="4">
        <f t="shared" ref="EL11" si="904">SUM(EL9:EL10)</f>
        <v>0</v>
      </c>
      <c r="EM11" s="4">
        <f t="shared" ref="EM11" si="905">SUM(EM9:EM10)</f>
        <v>0</v>
      </c>
      <c r="EN11" s="4">
        <f t="shared" ref="EN11" si="906">SUM(EN9:EN10)</f>
        <v>0</v>
      </c>
      <c r="EO11" s="4">
        <f t="shared" ref="EO11" si="907">SUM(EO9:EO10)</f>
        <v>9</v>
      </c>
      <c r="EP11" s="4">
        <f t="shared" ref="EP11" si="908">SUM(EP9:EP10)</f>
        <v>9</v>
      </c>
      <c r="EQ11" s="4">
        <f t="shared" ref="EQ11" si="909">SUM(EQ9:EQ10)</f>
        <v>0</v>
      </c>
      <c r="ER11" s="4">
        <f t="shared" ref="ER11" si="910">SUM(ER9:ER10)</f>
        <v>0</v>
      </c>
      <c r="ES11" s="4">
        <f t="shared" ref="ES11" si="911">SUM(ES9:ES10)</f>
        <v>0</v>
      </c>
      <c r="ET11" s="4">
        <f t="shared" ref="ET11" si="912">SUM(ET9:ET10)</f>
        <v>0</v>
      </c>
      <c r="EU11" s="4">
        <f t="shared" ref="EU11" si="913">SUM(EU9:EU10)</f>
        <v>0</v>
      </c>
      <c r="EV11" s="4">
        <f t="shared" ref="EV11" si="914">SUM(EV9:EV10)</f>
        <v>9</v>
      </c>
      <c r="EW11" s="4">
        <f t="shared" ref="EW11" si="915">SUM(EW9:EW10)</f>
        <v>9</v>
      </c>
      <c r="EX11" s="4">
        <f t="shared" ref="EX11" si="916">SUM(EX9:EX10)</f>
        <v>33</v>
      </c>
      <c r="EY11" s="4">
        <f t="shared" ref="EY11" si="917">SUM(EY9:EY10)</f>
        <v>33</v>
      </c>
      <c r="EZ11" s="4">
        <f t="shared" ref="EZ11" si="918">SUM(EZ9:EZ10)</f>
        <v>0</v>
      </c>
      <c r="FA11" s="4">
        <f t="shared" ref="FA11" si="919">SUM(FA9:FA10)</f>
        <v>0</v>
      </c>
      <c r="FB11" s="4">
        <f t="shared" ref="FB11" si="920">SUM(FB9:FB10)</f>
        <v>0</v>
      </c>
      <c r="FC11" s="4">
        <f t="shared" ref="FC11" si="921">SUM(FC9:FC10)</f>
        <v>0</v>
      </c>
      <c r="FD11" s="4">
        <f t="shared" ref="FD11" si="922">SUM(FD9:FD10)</f>
        <v>0</v>
      </c>
      <c r="FE11" s="4">
        <f t="shared" ref="FE11" si="923">SUM(FE9:FE10)</f>
        <v>5</v>
      </c>
      <c r="FF11" s="4">
        <f t="shared" ref="FF11" si="924">SUM(FF9:FF10)</f>
        <v>39</v>
      </c>
      <c r="FG11" s="4">
        <f t="shared" ref="FG11" si="925">SUM(FG9:FG10)</f>
        <v>41</v>
      </c>
      <c r="FH11" s="4">
        <f t="shared" ref="FH11" si="926">SUM(FH9:FH10)</f>
        <v>0</v>
      </c>
      <c r="FI11" s="4">
        <f t="shared" ref="FI11" si="927">SUM(FI9:FI10)</f>
        <v>0</v>
      </c>
      <c r="FJ11" s="4">
        <f t="shared" ref="FJ11" si="928">SUM(FJ9:FJ10)</f>
        <v>0</v>
      </c>
      <c r="FK11" s="4">
        <f t="shared" ref="FK11" si="929">SUM(FK9:FK10)</f>
        <v>0</v>
      </c>
      <c r="FL11" s="4">
        <f t="shared" ref="FL11" si="930">SUM(FL9:FL10)</f>
        <v>9</v>
      </c>
      <c r="FM11" s="4">
        <f t="shared" ref="FM11" si="931">SUM(FM9:FM10)</f>
        <v>9</v>
      </c>
      <c r="FN11" s="4">
        <f t="shared" ref="FN11" si="932">SUM(FN9:FN10)</f>
        <v>0</v>
      </c>
      <c r="FO11" s="4">
        <f t="shared" ref="FO11" si="933">SUM(FO9:FO10)</f>
        <v>29</v>
      </c>
      <c r="FP11" s="4">
        <f t="shared" ref="FP11" si="934">SUM(FP9:FP10)</f>
        <v>29</v>
      </c>
      <c r="FQ11" s="4">
        <f t="shared" ref="FQ11" si="935">SUM(FQ9:FQ10)</f>
        <v>41</v>
      </c>
      <c r="FR11" s="4">
        <f t="shared" ref="FR11" si="936">SUM(FR9:FR10)</f>
        <v>41</v>
      </c>
      <c r="FS11" s="4">
        <f t="shared" ref="FS11" si="937">SUM(FS9:FS10)</f>
        <v>0</v>
      </c>
      <c r="FT11" s="4">
        <f t="shared" ref="FT11" si="938">SUM(FT9:FT10)</f>
        <v>0</v>
      </c>
      <c r="FU11" s="4">
        <f t="shared" ref="FU11" si="939">SUM(FU9:FU10)</f>
        <v>0</v>
      </c>
      <c r="FV11" s="4">
        <f t="shared" ref="FV11" si="940">SUM(FV9:FV10)</f>
        <v>0</v>
      </c>
      <c r="FW11" s="4">
        <f t="shared" ref="FW11" si="941">SUM(FW9:FW10)</f>
        <v>0</v>
      </c>
      <c r="FX11" s="4">
        <f t="shared" ref="FX11" si="942">SUM(FX9:FX10)</f>
        <v>0</v>
      </c>
      <c r="FY11" s="4">
        <f t="shared" ref="FY11" si="943">SUM(FY9:FY10)</f>
        <v>0</v>
      </c>
      <c r="FZ11" s="4">
        <f t="shared" ref="FZ11" si="944">SUM(FZ9:FZ10)</f>
        <v>0</v>
      </c>
      <c r="GA11" s="4">
        <f t="shared" ref="GA11" si="945">SUM(GA9:GA10)</f>
        <v>0</v>
      </c>
      <c r="GB11" s="4">
        <f t="shared" ref="GB11" si="946">SUM(GB9:GB10)</f>
        <v>0</v>
      </c>
      <c r="GC11" s="4">
        <f t="shared" ref="GC11" si="947">SUM(GC9:GC10)</f>
        <v>0</v>
      </c>
      <c r="GD11" s="4">
        <f t="shared" ref="GD11" si="948">SUM(GD9:GD10)</f>
        <v>41</v>
      </c>
      <c r="GE11" s="4">
        <f t="shared" ref="GE11" si="949">SUM(GE9:GE10)</f>
        <v>41</v>
      </c>
      <c r="GF11" s="4">
        <f t="shared" ref="GF11" si="950">SUM(GF9:GF10)</f>
        <v>0</v>
      </c>
      <c r="GG11" s="4">
        <f t="shared" ref="GG11" si="951">SUM(GG9:GG10)</f>
        <v>0</v>
      </c>
      <c r="GH11" s="4">
        <f t="shared" ref="GH11" si="952">SUM(GH9:GH10)</f>
        <v>0</v>
      </c>
      <c r="GI11" s="4">
        <f t="shared" ref="GI11" si="953">SUM(GI9:GI10)</f>
        <v>0</v>
      </c>
      <c r="GJ11" s="4">
        <f t="shared" ref="GJ11" si="954">SUM(GJ9:GJ10)</f>
        <v>29</v>
      </c>
      <c r="GK11" s="4">
        <f t="shared" ref="GK11" si="955">SUM(GK9:GK10)</f>
        <v>29</v>
      </c>
      <c r="GL11" s="4">
        <f t="shared" ref="GL11" si="956">SUM(GL9:GL10)</f>
        <v>0</v>
      </c>
      <c r="GM11" s="4">
        <f t="shared" ref="GM11" si="957">SUM(GM9:GM10)</f>
        <v>0</v>
      </c>
      <c r="GN11" s="4">
        <f t="shared" ref="GN11" si="958">SUM(GN9:GN10)</f>
        <v>0</v>
      </c>
      <c r="GO11" s="4">
        <f t="shared" ref="GO11" si="959">SUM(GO9:GO10)</f>
        <v>0</v>
      </c>
      <c r="GP11" s="4">
        <f t="shared" ref="GP11" si="960">SUM(GP9:GP10)</f>
        <v>0</v>
      </c>
      <c r="GQ11" s="4">
        <f t="shared" ref="GQ11" si="961">SUM(GQ9:GQ10)</f>
        <v>0</v>
      </c>
      <c r="GR11" s="4">
        <f t="shared" ref="GR11" si="962">SUM(GR9:GR10)</f>
        <v>0</v>
      </c>
      <c r="GS11" s="4">
        <f t="shared" ref="GS11" si="963">SUM(GS9:GS10)</f>
        <v>37</v>
      </c>
      <c r="GT11" s="4">
        <f t="shared" ref="GT11" si="964">SUM(GT9:GT10)</f>
        <v>29</v>
      </c>
      <c r="GU11" s="4">
        <f t="shared" ref="GU11" si="965">SUM(GU9:GU10)</f>
        <v>17</v>
      </c>
      <c r="GV11" s="4">
        <f t="shared" ref="GV11" si="966">SUM(GV9:GV10)</f>
        <v>0</v>
      </c>
      <c r="GW11" s="4">
        <f t="shared" ref="GW11" si="967">SUM(GW9:GW10)</f>
        <v>0</v>
      </c>
      <c r="GX11" s="4">
        <f t="shared" ref="GX11" si="968">SUM(GX9:GX10)</f>
        <v>17</v>
      </c>
      <c r="GY11" s="4">
        <f t="shared" ref="GY11" si="969">SUM(GY9:GY10)</f>
        <v>17</v>
      </c>
      <c r="GZ11" s="4">
        <f t="shared" ref="GZ11" si="970">SUM(GZ9:GZ10)</f>
        <v>0</v>
      </c>
      <c r="HA11" s="4">
        <f t="shared" ref="HA11" si="971">SUM(HA9:HA10)</f>
        <v>0</v>
      </c>
      <c r="HB11" s="4">
        <f t="shared" ref="HB11" si="972">SUM(HB9:HB10)</f>
        <v>0</v>
      </c>
      <c r="HC11" s="4">
        <f t="shared" ref="HC11" si="973">SUM(HC9:HC10)</f>
        <v>0</v>
      </c>
      <c r="HD11" s="4">
        <f t="shared" ref="HD11" si="974">SUM(HD9:HD10)</f>
        <v>0</v>
      </c>
      <c r="HE11" s="4">
        <f t="shared" ref="HE11" si="975">SUM(HE9:HE10)</f>
        <v>9</v>
      </c>
      <c r="HF11" s="4">
        <f t="shared" ref="HF11" si="976">SUM(HF9:HF10)</f>
        <v>9</v>
      </c>
      <c r="HG11" s="4">
        <f t="shared" ref="HG11" si="977">SUM(HG9:HG10)</f>
        <v>0</v>
      </c>
      <c r="HH11" s="4">
        <f t="shared" ref="HH11" si="978">SUM(HH9:HH10)</f>
        <v>0</v>
      </c>
      <c r="HI11" s="4">
        <f t="shared" ref="HI11" si="979">SUM(HI9:HI10)</f>
        <v>0</v>
      </c>
      <c r="HJ11" s="4">
        <f t="shared" ref="HJ11" si="980">SUM(HJ9:HJ10)</f>
        <v>0</v>
      </c>
      <c r="HK11" s="4">
        <f t="shared" ref="HK11" si="981">SUM(HK9:HK10)</f>
        <v>0</v>
      </c>
      <c r="HL11" s="4">
        <f t="shared" ref="HL11" si="982">SUM(HL9:HL10)</f>
        <v>0</v>
      </c>
      <c r="HM11" s="4">
        <f t="shared" ref="HM11" si="983">SUM(HM9:HM10)</f>
        <v>9</v>
      </c>
      <c r="HN11" s="4">
        <f t="shared" ref="HN11" si="984">SUM(HN9:HN10)</f>
        <v>9</v>
      </c>
      <c r="HO11" s="4">
        <f t="shared" ref="HO11" si="985">SUM(HO9:HO10)</f>
        <v>0</v>
      </c>
      <c r="HP11" s="4">
        <f t="shared" ref="HP11" si="986">SUM(HP9:HP10)</f>
        <v>17</v>
      </c>
      <c r="HQ11" s="4">
        <f t="shared" ref="HQ11" si="987">SUM(HQ9:HQ10)</f>
        <v>13</v>
      </c>
      <c r="HR11" s="4">
        <f t="shared" ref="HR11" si="988">SUM(HR9:HR10)</f>
        <v>9</v>
      </c>
      <c r="HS11" s="4">
        <f t="shared" ref="HS11" si="989">SUM(HS9:HS10)</f>
        <v>0</v>
      </c>
      <c r="HT11" s="4">
        <f t="shared" ref="HT11" si="990">SUM(HT9:HT10)</f>
        <v>0</v>
      </c>
      <c r="HU11" s="4">
        <f t="shared" ref="HU11" si="991">SUM(HU9:HU10)</f>
        <v>0</v>
      </c>
      <c r="HV11" s="4">
        <f t="shared" ref="HV11" si="992">SUM(HV9:HV10)</f>
        <v>25</v>
      </c>
      <c r="HW11" s="4">
        <f t="shared" ref="HW11" si="993">SUM(HW9:HW10)</f>
        <v>25</v>
      </c>
      <c r="HX11" s="4">
        <f t="shared" ref="HX11" si="994">SUM(HX9:HX10)</f>
        <v>0</v>
      </c>
      <c r="HY11" s="4">
        <f t="shared" ref="HY11" si="995">SUM(HY9:HY10)</f>
        <v>0</v>
      </c>
      <c r="HZ11" s="4">
        <f t="shared" ref="HZ11" si="996">SUM(HZ9:HZ10)</f>
        <v>0</v>
      </c>
      <c r="IA11" s="4">
        <f t="shared" ref="IA11" si="997">SUM(IA9:IA10)</f>
        <v>0</v>
      </c>
      <c r="IB11" s="4">
        <f t="shared" ref="IB11" si="998">SUM(IB9:IB10)</f>
        <v>0</v>
      </c>
      <c r="IC11" s="4">
        <f t="shared" ref="IC11" si="999">SUM(IC9:IC10)</f>
        <v>0</v>
      </c>
      <c r="ID11" s="4">
        <f t="shared" ref="ID11" si="1000">SUM(ID9:ID10)</f>
        <v>0</v>
      </c>
      <c r="IE11" s="4">
        <f t="shared" ref="IE11" si="1001">SUM(IE9:IE10)</f>
        <v>0</v>
      </c>
      <c r="IF11" s="4">
        <f t="shared" ref="IF11" si="1002">SUM(IF9:IF10)</f>
        <v>0</v>
      </c>
      <c r="IG11" s="4">
        <f t="shared" ref="IG11" si="1003">SUM(IG9:IG10)</f>
        <v>9</v>
      </c>
      <c r="IH11" s="4">
        <f t="shared" ref="IH11" si="1004">SUM(IH9:IH10)</f>
        <v>13</v>
      </c>
      <c r="II11" s="4">
        <f t="shared" ref="II11" si="1005">SUM(II9:II10)</f>
        <v>17</v>
      </c>
      <c r="IJ11" s="4">
        <f t="shared" ref="IJ11" si="1006">SUM(IJ9:IJ10)</f>
        <v>0</v>
      </c>
      <c r="IK11" s="4">
        <f t="shared" ref="IK11" si="1007">SUM(IK9:IK10)</f>
        <v>0</v>
      </c>
      <c r="IL11" s="4">
        <f t="shared" ref="IL11" si="1008">SUM(IL9:IL10)</f>
        <v>0</v>
      </c>
      <c r="IM11" s="4">
        <f t="shared" ref="IM11" si="1009">SUM(IM9:IM10)</f>
        <v>0</v>
      </c>
      <c r="IN11" s="4">
        <f t="shared" ref="IN11" si="1010">SUM(IN9:IN10)</f>
        <v>0</v>
      </c>
      <c r="IO11" s="4">
        <f t="shared" ref="IO11" si="1011">SUM(IO9:IO10)</f>
        <v>0</v>
      </c>
      <c r="IP11" s="4">
        <f t="shared" ref="IP11" si="1012">SUM(IP9:IP10)</f>
        <v>70</v>
      </c>
      <c r="IQ11" s="4">
        <f t="shared" ref="IQ11" si="1013">SUM(IQ9:IQ10)</f>
        <v>57</v>
      </c>
      <c r="IR11" s="4">
        <f t="shared" ref="IR11" si="1014">SUM(IR9:IR10)</f>
        <v>21</v>
      </c>
      <c r="IS11" s="4">
        <f t="shared" ref="IS11" si="1015">SUM(IS9:IS10)</f>
        <v>4</v>
      </c>
      <c r="IT11" s="4">
        <f t="shared" ref="IT11" si="1016">SUM(IT9:IT10)</f>
        <v>9</v>
      </c>
      <c r="IU11" s="4">
        <f t="shared" ref="IU11" si="1017">SUM(IU9:IU10)</f>
        <v>0</v>
      </c>
      <c r="IV11" s="4">
        <f t="shared" ref="IV11" si="1018">SUM(IV9:IV10)</f>
        <v>0</v>
      </c>
      <c r="IW11" s="4">
        <f t="shared" ref="IW11" si="1019">SUM(IW9:IW10)</f>
        <v>0</v>
      </c>
      <c r="IX11" s="4">
        <f t="shared" ref="IX11" si="1020">SUM(IX9:IX10)</f>
        <v>0</v>
      </c>
      <c r="IY11" s="4">
        <f t="shared" ref="IY11" si="1021">SUM(IY9:IY10)</f>
        <v>0</v>
      </c>
      <c r="IZ11" s="4">
        <f t="shared" ref="IZ11" si="1022">SUM(IZ9:IZ10)</f>
        <v>0</v>
      </c>
      <c r="JA11" s="4">
        <f t="shared" ref="JA11" si="1023">SUM(JA9:JA10)</f>
        <v>0</v>
      </c>
      <c r="JB11" s="4">
        <f t="shared" ref="JB11" si="1024">SUM(JB9:JB10)</f>
        <v>0</v>
      </c>
      <c r="JC11" s="4">
        <f t="shared" ref="JC11" si="1025">SUM(JC9:JC10)</f>
        <v>0</v>
      </c>
      <c r="JD11" s="4">
        <f t="shared" ref="JD11" si="1026">SUM(JD9:JD10)</f>
        <v>0</v>
      </c>
      <c r="JE11" s="4">
        <f t="shared" ref="JE11" si="1027">SUM(JE9:JE10)</f>
        <v>0</v>
      </c>
      <c r="JF11" s="4">
        <f t="shared" ref="JF11" si="1028">SUM(JF9:JF10)</f>
        <v>0</v>
      </c>
      <c r="JG11" s="4">
        <f t="shared" ref="JG11" si="1029">SUM(JG9:JG10)</f>
        <v>0</v>
      </c>
      <c r="JH11" s="4">
        <f t="shared" ref="JH11" si="1030">SUM(JH9:JH10)</f>
        <v>0</v>
      </c>
      <c r="JI11" s="4">
        <f t="shared" ref="JI11" si="1031">SUM(JI9:JI10)</f>
        <v>0</v>
      </c>
      <c r="JJ11" s="4">
        <f t="shared" ref="JJ11" si="1032">SUM(JJ9:JJ10)</f>
        <v>0</v>
      </c>
      <c r="JK11" s="4">
        <f t="shared" ref="JK11" si="1033">SUM(JK9:JK10)</f>
        <v>0</v>
      </c>
      <c r="JL11" s="4">
        <f t="shared" ref="JL11" si="1034">SUM(JL9:JL10)</f>
        <v>0</v>
      </c>
      <c r="JM11" s="4">
        <f t="shared" ref="JM11" si="1035">SUM(JM9:JM10)</f>
        <v>0</v>
      </c>
      <c r="JN11" s="4">
        <f t="shared" ref="JN11" si="1036">SUM(JN9:JN10)</f>
        <v>0</v>
      </c>
      <c r="JO11" s="4">
        <f t="shared" ref="JO11" si="1037">SUM(JO9:JO10)</f>
        <v>0</v>
      </c>
      <c r="JP11" s="4">
        <f t="shared" ref="JP11" si="1038">SUM(JP9:JP10)</f>
        <v>0</v>
      </c>
      <c r="JQ11" s="4">
        <f t="shared" ref="JQ11" si="1039">SUM(JQ9:JQ10)</f>
        <v>0</v>
      </c>
      <c r="JR11" s="4">
        <f t="shared" ref="JR11" si="1040">SUM(JR9:JR10)</f>
        <v>0</v>
      </c>
      <c r="JS11" s="4">
        <f t="shared" ref="JS11" si="1041">SUM(JS9:JS10)</f>
        <v>0</v>
      </c>
      <c r="JT11" s="4">
        <f t="shared" ref="JT11" si="1042">SUM(JT9:JT10)</f>
        <v>0</v>
      </c>
      <c r="JU11" s="4">
        <f t="shared" ref="JU11" si="1043">SUM(JU9:JU10)</f>
        <v>0</v>
      </c>
      <c r="JV11" s="4">
        <f t="shared" ref="JV11" si="1044">SUM(JV9:JV10)</f>
        <v>0</v>
      </c>
      <c r="JW11" s="4">
        <f t="shared" ref="JW11" si="1045">SUM(JW9:JW10)</f>
        <v>0</v>
      </c>
      <c r="JX11" s="4">
        <f t="shared" ref="JX11" si="1046">SUM(JX9:JX10)</f>
        <v>0</v>
      </c>
      <c r="JY11" s="4">
        <f t="shared" ref="JY11" si="1047">SUM(JY9:JY10)</f>
        <v>0</v>
      </c>
      <c r="JZ11" s="4">
        <f t="shared" ref="JZ11" si="1048">SUM(JZ9:JZ10)</f>
        <v>0</v>
      </c>
      <c r="KA11" s="4">
        <f t="shared" ref="KA11" si="1049">SUM(KA9:KA10)</f>
        <v>0</v>
      </c>
      <c r="KB11" s="4">
        <f t="shared" ref="KB11" si="1050">SUM(KB9:KB10)</f>
        <v>0</v>
      </c>
      <c r="KC11" s="4">
        <f t="shared" ref="KC11" si="1051">SUM(KC9:KC10)</f>
        <v>0</v>
      </c>
      <c r="KD11" s="4">
        <f t="shared" ref="KD11" si="1052">SUM(KD9:KD10)</f>
        <v>0</v>
      </c>
      <c r="KE11" s="4">
        <f t="shared" ref="KE11" si="1053">SUM(KE9:KE10)</f>
        <v>0</v>
      </c>
      <c r="KF11" s="4">
        <f t="shared" ref="KF11" si="1054">SUM(KF9:KF10)</f>
        <v>0</v>
      </c>
      <c r="KG11" s="4">
        <f t="shared" ref="KG11" si="1055">SUM(KG9:KG10)</f>
        <v>0</v>
      </c>
      <c r="KH11" s="4">
        <f t="shared" ref="KH11" si="1056">SUM(KH9:KH10)</f>
        <v>0</v>
      </c>
      <c r="KI11" s="4">
        <f t="shared" ref="KI11" si="1057">SUM(KI9:KI10)</f>
        <v>0</v>
      </c>
      <c r="KJ11" s="4">
        <f t="shared" ref="KJ11" si="1058">SUM(KJ9:KJ10)</f>
        <v>0</v>
      </c>
      <c r="KK11" s="4">
        <f t="shared" ref="KK11" si="1059">SUM(KK9:KK10)</f>
        <v>0</v>
      </c>
      <c r="KL11" s="4">
        <f t="shared" ref="KL11" si="1060">SUM(KL9:KL10)</f>
        <v>0</v>
      </c>
      <c r="KM11" s="4">
        <f t="shared" ref="KM11" si="1061">SUM(KM9:KM10)</f>
        <v>0</v>
      </c>
      <c r="KN11" s="4">
        <f t="shared" ref="KN11" si="1062">SUM(KN9:KN10)</f>
        <v>0</v>
      </c>
      <c r="KO11" s="4">
        <f t="shared" ref="KO11" si="1063">SUM(KO9:KO10)</f>
        <v>0</v>
      </c>
      <c r="KP11" s="4">
        <f t="shared" ref="KP11" si="1064">SUM(KP9:KP10)</f>
        <v>0</v>
      </c>
      <c r="KQ11" s="4">
        <f t="shared" ref="KQ11" si="1065">SUM(KQ9:KQ10)</f>
        <v>0</v>
      </c>
      <c r="KR11" s="4">
        <f t="shared" ref="KR11" si="1066">SUM(KR9:KR10)</f>
        <v>0</v>
      </c>
      <c r="KS11" s="4">
        <f t="shared" ref="KS11" si="1067">SUM(KS9:KS10)</f>
        <v>0</v>
      </c>
      <c r="KT11" s="4">
        <f t="shared" ref="KT11" si="1068">SUM(KT9:KT10)</f>
        <v>0</v>
      </c>
      <c r="KU11" s="4">
        <f t="shared" ref="KU11" si="1069">SUM(KU9:KU10)</f>
        <v>0</v>
      </c>
      <c r="KV11" s="4">
        <f t="shared" ref="KV11" si="1070">SUM(KV9:KV10)</f>
        <v>0</v>
      </c>
      <c r="KW11" s="4">
        <f t="shared" ref="KW11" si="1071">SUM(KW9:KW10)</f>
        <v>0</v>
      </c>
      <c r="KX11" s="4">
        <f t="shared" ref="KX11" si="1072">SUM(KX9:KX10)</f>
        <v>0</v>
      </c>
      <c r="KY11" s="4">
        <f t="shared" ref="KY11" si="1073">SUM(KY9:KY10)</f>
        <v>0</v>
      </c>
      <c r="KZ11" s="4">
        <f t="shared" ref="KZ11" si="1074">SUM(KZ9:KZ10)</f>
        <v>0</v>
      </c>
      <c r="LA11" s="4">
        <f t="shared" ref="LA11" si="1075">SUM(LA9:LA10)</f>
        <v>0</v>
      </c>
      <c r="LB11" s="4">
        <f t="shared" ref="LB11" si="1076">SUM(LB9:LB10)</f>
        <v>0</v>
      </c>
      <c r="LC11" s="4">
        <f t="shared" ref="LC11" si="1077">SUM(LC9:LC10)</f>
        <v>0</v>
      </c>
      <c r="LD11" s="4">
        <f t="shared" ref="LD11" si="1078">SUM(LD9:LD10)</f>
        <v>0</v>
      </c>
      <c r="LE11" s="4">
        <f t="shared" ref="LE11" si="1079">SUM(LE9:LE10)</f>
        <v>0</v>
      </c>
      <c r="LF11" s="4">
        <f t="shared" ref="LF11" si="1080">SUM(LF9:LF10)</f>
        <v>0</v>
      </c>
      <c r="LG11" s="4">
        <f t="shared" ref="LG11" si="1081">SUM(LG9:LG10)</f>
        <v>0</v>
      </c>
      <c r="LH11" s="4">
        <f t="shared" ref="LH11" si="1082">SUM(LH9:LH10)</f>
        <v>0</v>
      </c>
      <c r="LI11" s="4">
        <f t="shared" ref="LI11" si="1083">SUM(LI9:LI10)</f>
        <v>0</v>
      </c>
      <c r="LJ11" s="4">
        <f t="shared" ref="LJ11" si="1084">SUM(LJ9:LJ10)</f>
        <v>0</v>
      </c>
      <c r="LK11" s="4">
        <f t="shared" ref="LK11" si="1085">SUM(LK9:LK10)</f>
        <v>0</v>
      </c>
      <c r="LL11" s="4">
        <f t="shared" ref="LL11" si="1086">SUM(LL9:LL10)</f>
        <v>0</v>
      </c>
      <c r="LM11" s="4">
        <f t="shared" ref="LM11" si="1087">SUM(LM9:LM10)</f>
        <v>0</v>
      </c>
      <c r="LN11" s="4">
        <f t="shared" ref="LN11" si="1088">SUM(LN9:LN10)</f>
        <v>0</v>
      </c>
      <c r="LO11" s="4">
        <f t="shared" ref="LO11" si="1089">SUM(LO9:LO10)</f>
        <v>0</v>
      </c>
      <c r="LP11" s="4">
        <f t="shared" ref="LP11" si="1090">SUM(LP9:LP10)</f>
        <v>0</v>
      </c>
      <c r="LQ11" s="4">
        <f t="shared" ref="LQ11" si="1091">SUM(LQ9:LQ10)</f>
        <v>25</v>
      </c>
      <c r="LR11" s="4">
        <f t="shared" ref="LR11" si="1092">SUM(LR9:LR10)</f>
        <v>25</v>
      </c>
      <c r="LS11" s="4">
        <f t="shared" ref="LS11" si="1093">SUM(LS9:LS10)</f>
        <v>0</v>
      </c>
      <c r="LT11" s="4">
        <f t="shared" ref="LT11" si="1094">SUM(LT9:LT10)</f>
        <v>0</v>
      </c>
      <c r="LU11" s="4">
        <f t="shared" ref="LU11" si="1095">SUM(LU9:LU10)</f>
        <v>0</v>
      </c>
      <c r="LV11" s="4">
        <f t="shared" ref="LV11" si="1096">SUM(LV9:LV10)</f>
        <v>0</v>
      </c>
      <c r="LW11" s="4">
        <f t="shared" ref="LW11" si="1097">SUM(LW9:LW10)</f>
        <v>0</v>
      </c>
      <c r="LX11" s="4">
        <f t="shared" ref="LX11" si="1098">SUM(LX9:LX10)</f>
        <v>0</v>
      </c>
      <c r="LY11" s="4">
        <f t="shared" ref="LY11" si="1099">SUM(LY9:LY10)</f>
        <v>0</v>
      </c>
      <c r="LZ11" s="4">
        <f t="shared" ref="LZ11" si="1100">SUM(LZ9:LZ10)</f>
        <v>0</v>
      </c>
      <c r="MA11" s="4">
        <f t="shared" ref="MA11" si="1101">SUM(MA9:MA10)</f>
        <v>0</v>
      </c>
      <c r="MB11" s="4">
        <f t="shared" ref="MB11" si="1102">SUM(MB9:MB10)</f>
        <v>0</v>
      </c>
      <c r="MC11" s="4">
        <f t="shared" ref="MC11" si="1103">SUM(MC9:MC10)</f>
        <v>0</v>
      </c>
      <c r="MD11" s="4">
        <f t="shared" ref="MD11" si="1104">SUM(MD9:MD10)</f>
        <v>0</v>
      </c>
      <c r="ME11" s="4">
        <f t="shared" ref="ME11" si="1105">SUM(ME9:ME10)</f>
        <v>0</v>
      </c>
      <c r="MF11" s="4">
        <f t="shared" ref="MF11" si="1106">SUM(MF9:MF10)</f>
        <v>0</v>
      </c>
      <c r="MG11" s="4">
        <f t="shared" ref="MG11" si="1107">SUM(MG9:MG10)</f>
        <v>0</v>
      </c>
      <c r="MH11" s="4">
        <f t="shared" ref="MH11" si="1108">SUM(MH9:MH10)</f>
        <v>0</v>
      </c>
      <c r="MI11" s="4">
        <f t="shared" ref="MI11" si="1109">SUM(MI9:MI10)</f>
        <v>9</v>
      </c>
      <c r="MJ11" s="4">
        <f t="shared" ref="MJ11" si="1110">SUM(MJ9:MJ10)</f>
        <v>9</v>
      </c>
      <c r="MK11" s="4">
        <f t="shared" ref="MK11" si="1111">SUM(MK9:MK10)</f>
        <v>0</v>
      </c>
      <c r="ML11" s="4">
        <f t="shared" ref="ML11" si="1112">SUM(ML9:ML10)</f>
        <v>0</v>
      </c>
      <c r="MM11" s="4">
        <f t="shared" ref="MM11" si="1113">SUM(MM9:MM10)</f>
        <v>0</v>
      </c>
      <c r="MN11" s="4">
        <f t="shared" ref="MN11" si="1114">SUM(MN9:MN10)</f>
        <v>0</v>
      </c>
      <c r="MO11" s="4">
        <f t="shared" ref="MO11" si="1115">SUM(MO9:MO10)</f>
        <v>17</v>
      </c>
      <c r="MP11" s="4">
        <f t="shared" ref="MP11" si="1116">SUM(MP9:MP10)</f>
        <v>17</v>
      </c>
      <c r="MQ11" s="4">
        <f t="shared" ref="MQ11" si="1117">SUM(MQ9:MQ10)</f>
        <v>25</v>
      </c>
      <c r="MR11" s="4">
        <f t="shared" ref="MR11" si="1118">SUM(MR9:MR10)</f>
        <v>25</v>
      </c>
      <c r="MS11" s="4">
        <f t="shared" ref="MS11" si="1119">SUM(MS9:MS10)</f>
        <v>0</v>
      </c>
      <c r="MT11" s="4">
        <f t="shared" ref="MT11" si="1120">SUM(MT9:MT10)</f>
        <v>0</v>
      </c>
      <c r="MU11" s="4">
        <f t="shared" ref="MU11" si="1121">SUM(MU9:MU10)</f>
        <v>0</v>
      </c>
      <c r="MV11" s="4">
        <f t="shared" ref="MV11" si="1122">SUM(MV9:MV10)</f>
        <v>0</v>
      </c>
      <c r="MW11" s="4">
        <f t="shared" ref="MW11" si="1123">SUM(MW9:MW10)</f>
        <v>0</v>
      </c>
      <c r="MX11" s="4">
        <f t="shared" ref="MX11" si="1124">SUM(MX9:MX10)</f>
        <v>0</v>
      </c>
      <c r="MY11" s="4">
        <f t="shared" ref="MY11" si="1125">SUM(MY9:MY10)</f>
        <v>49</v>
      </c>
      <c r="MZ11" s="4">
        <f t="shared" ref="MZ11" si="1126">SUM(MZ9:MZ10)</f>
        <v>49</v>
      </c>
      <c r="NA11" s="4">
        <f t="shared" ref="NA11" si="1127">SUM(NA9:NA10)</f>
        <v>0</v>
      </c>
      <c r="NB11" s="4">
        <f t="shared" ref="NB11" si="1128">SUM(NB9:NB10)</f>
        <v>0</v>
      </c>
      <c r="NC11" s="4">
        <f t="shared" ref="NC11" si="1129">SUM(NC9:NC10)</f>
        <v>0</v>
      </c>
      <c r="ND11" s="4">
        <f t="shared" ref="ND11" si="1130">SUM(ND9:ND10)</f>
        <v>17</v>
      </c>
      <c r="NE11" s="4">
        <f t="shared" ref="NE11" si="1131">SUM(NE9:NE10)</f>
        <v>17</v>
      </c>
      <c r="NF11" s="4">
        <f t="shared" ref="NF11" si="1132">SUM(NF9:NF10)</f>
        <v>0</v>
      </c>
      <c r="NG11" s="4">
        <f t="shared" ref="NG11" si="1133">SUM(NG9:NG10)</f>
        <v>0</v>
      </c>
      <c r="NH11" s="4">
        <f t="shared" ref="NH11" si="1134">SUM(NH9:NH10)</f>
        <v>0</v>
      </c>
    </row>
    <row r="12" spans="1:377" x14ac:dyDescent="0.3">
      <c r="BI12" s="4">
        <v>32</v>
      </c>
      <c r="EU12" s="4">
        <v>62</v>
      </c>
      <c r="NJ12" s="4">
        <f>SUM(B12:NC12)</f>
        <v>94</v>
      </c>
    </row>
    <row r="13" spans="1:377" x14ac:dyDescent="0.3">
      <c r="B13" s="4">
        <f>IF(B6&gt;10,B6-10,0)</f>
        <v>0</v>
      </c>
      <c r="C13" s="4">
        <f t="shared" ref="C13:BN13" si="1135">IF(C6&gt;10,C6-10,0)</f>
        <v>0</v>
      </c>
      <c r="D13" s="4">
        <f t="shared" si="1135"/>
        <v>0</v>
      </c>
      <c r="E13" s="4">
        <f t="shared" si="1135"/>
        <v>0</v>
      </c>
      <c r="F13" s="4">
        <f t="shared" si="1135"/>
        <v>0</v>
      </c>
      <c r="G13" s="4">
        <f t="shared" si="1135"/>
        <v>0</v>
      </c>
      <c r="H13" s="4">
        <f t="shared" si="1135"/>
        <v>0</v>
      </c>
      <c r="I13" s="4">
        <f t="shared" si="1135"/>
        <v>0</v>
      </c>
      <c r="J13" s="4">
        <f t="shared" si="1135"/>
        <v>0</v>
      </c>
      <c r="K13" s="4">
        <f t="shared" si="1135"/>
        <v>0</v>
      </c>
      <c r="L13" s="4">
        <f t="shared" si="1135"/>
        <v>0</v>
      </c>
      <c r="M13" s="4">
        <f t="shared" si="1135"/>
        <v>0</v>
      </c>
      <c r="N13" s="4">
        <f t="shared" si="1135"/>
        <v>0</v>
      </c>
      <c r="O13" s="4">
        <f t="shared" si="1135"/>
        <v>0</v>
      </c>
      <c r="P13" s="4">
        <f t="shared" si="1135"/>
        <v>0</v>
      </c>
      <c r="Q13" s="4">
        <f t="shared" si="1135"/>
        <v>0</v>
      </c>
      <c r="R13" s="4">
        <f t="shared" si="1135"/>
        <v>0</v>
      </c>
      <c r="S13" s="4">
        <f t="shared" si="1135"/>
        <v>0</v>
      </c>
      <c r="T13" s="4">
        <f t="shared" si="1135"/>
        <v>0</v>
      </c>
      <c r="U13" s="4">
        <f t="shared" si="1135"/>
        <v>0</v>
      </c>
      <c r="V13" s="4">
        <f t="shared" si="1135"/>
        <v>0</v>
      </c>
      <c r="W13" s="4">
        <f t="shared" si="1135"/>
        <v>0</v>
      </c>
      <c r="X13" s="4">
        <f t="shared" si="1135"/>
        <v>0</v>
      </c>
      <c r="Y13" s="4">
        <f t="shared" si="1135"/>
        <v>0</v>
      </c>
      <c r="Z13" s="4">
        <f t="shared" si="1135"/>
        <v>0</v>
      </c>
      <c r="AA13" s="4">
        <f t="shared" si="1135"/>
        <v>0</v>
      </c>
      <c r="AB13" s="4">
        <f t="shared" si="1135"/>
        <v>0</v>
      </c>
      <c r="AC13" s="4">
        <f t="shared" si="1135"/>
        <v>0</v>
      </c>
      <c r="AD13" s="4">
        <f t="shared" si="1135"/>
        <v>0</v>
      </c>
      <c r="AE13" s="4">
        <f t="shared" si="1135"/>
        <v>0</v>
      </c>
      <c r="AF13" s="4">
        <f t="shared" si="1135"/>
        <v>0</v>
      </c>
      <c r="AG13" s="4">
        <f t="shared" si="1135"/>
        <v>0</v>
      </c>
      <c r="AH13" s="4">
        <f t="shared" si="1135"/>
        <v>0</v>
      </c>
      <c r="AI13" s="4">
        <f t="shared" si="1135"/>
        <v>0</v>
      </c>
      <c r="AJ13" s="4">
        <f t="shared" si="1135"/>
        <v>0</v>
      </c>
      <c r="AK13" s="4">
        <f t="shared" si="1135"/>
        <v>0</v>
      </c>
      <c r="AL13" s="4">
        <f t="shared" si="1135"/>
        <v>0</v>
      </c>
      <c r="AM13" s="4">
        <f t="shared" si="1135"/>
        <v>0</v>
      </c>
      <c r="AN13" s="4">
        <f t="shared" si="1135"/>
        <v>0</v>
      </c>
      <c r="AO13" s="4">
        <f t="shared" si="1135"/>
        <v>0</v>
      </c>
      <c r="AP13" s="4">
        <f t="shared" si="1135"/>
        <v>0</v>
      </c>
      <c r="AQ13" s="4">
        <f t="shared" si="1135"/>
        <v>0</v>
      </c>
      <c r="AR13" s="4">
        <f t="shared" si="1135"/>
        <v>0</v>
      </c>
      <c r="AS13" s="4">
        <f t="shared" si="1135"/>
        <v>0</v>
      </c>
      <c r="AT13" s="4">
        <f t="shared" si="1135"/>
        <v>0</v>
      </c>
      <c r="AU13" s="4">
        <f t="shared" si="1135"/>
        <v>0</v>
      </c>
      <c r="AV13" s="4">
        <f t="shared" si="1135"/>
        <v>0</v>
      </c>
      <c r="AW13" s="4">
        <f t="shared" si="1135"/>
        <v>0</v>
      </c>
      <c r="AX13" s="4">
        <f t="shared" si="1135"/>
        <v>0</v>
      </c>
      <c r="AY13" s="4">
        <f t="shared" si="1135"/>
        <v>0</v>
      </c>
      <c r="AZ13" s="4">
        <f t="shared" si="1135"/>
        <v>0</v>
      </c>
      <c r="BA13" s="4">
        <f t="shared" si="1135"/>
        <v>0</v>
      </c>
      <c r="BB13" s="4">
        <f t="shared" si="1135"/>
        <v>0</v>
      </c>
      <c r="BC13" s="4">
        <f t="shared" si="1135"/>
        <v>0</v>
      </c>
      <c r="BD13" s="4">
        <f t="shared" si="1135"/>
        <v>0</v>
      </c>
      <c r="BE13" s="4">
        <f t="shared" si="1135"/>
        <v>0</v>
      </c>
      <c r="BF13" s="4">
        <f t="shared" si="1135"/>
        <v>0</v>
      </c>
      <c r="BG13" s="4">
        <f t="shared" si="1135"/>
        <v>0</v>
      </c>
      <c r="BH13" s="4">
        <f t="shared" si="1135"/>
        <v>0</v>
      </c>
      <c r="BI13" s="4">
        <f t="shared" si="1135"/>
        <v>10</v>
      </c>
      <c r="BJ13" s="4">
        <f t="shared" si="1135"/>
        <v>0</v>
      </c>
      <c r="BK13" s="4">
        <f t="shared" si="1135"/>
        <v>0</v>
      </c>
      <c r="BL13" s="4">
        <f t="shared" si="1135"/>
        <v>0</v>
      </c>
      <c r="BM13" s="4">
        <f t="shared" si="1135"/>
        <v>5</v>
      </c>
      <c r="BN13" s="4">
        <f t="shared" si="1135"/>
        <v>0</v>
      </c>
      <c r="BO13" s="4">
        <f t="shared" ref="BO13:DZ13" si="1136">IF(BO6&gt;10,BO6-10,0)</f>
        <v>0</v>
      </c>
      <c r="BP13" s="4">
        <f t="shared" si="1136"/>
        <v>0</v>
      </c>
      <c r="BQ13" s="4">
        <f t="shared" si="1136"/>
        <v>0</v>
      </c>
      <c r="BR13" s="4">
        <f t="shared" si="1136"/>
        <v>0</v>
      </c>
      <c r="BS13" s="4">
        <f t="shared" si="1136"/>
        <v>0</v>
      </c>
      <c r="BT13" s="4">
        <f t="shared" si="1136"/>
        <v>0</v>
      </c>
      <c r="BU13" s="4">
        <f t="shared" si="1136"/>
        <v>0</v>
      </c>
      <c r="BV13" s="4">
        <f t="shared" si="1136"/>
        <v>0</v>
      </c>
      <c r="BW13" s="4">
        <f t="shared" si="1136"/>
        <v>0</v>
      </c>
      <c r="BX13" s="4">
        <f t="shared" si="1136"/>
        <v>0</v>
      </c>
      <c r="BY13" s="4">
        <f t="shared" si="1136"/>
        <v>0</v>
      </c>
      <c r="BZ13" s="4">
        <f t="shared" si="1136"/>
        <v>0</v>
      </c>
      <c r="CA13" s="4">
        <f t="shared" si="1136"/>
        <v>0</v>
      </c>
      <c r="CB13" s="4">
        <f t="shared" si="1136"/>
        <v>0</v>
      </c>
      <c r="CC13" s="4">
        <f t="shared" si="1136"/>
        <v>0</v>
      </c>
      <c r="CD13" s="4">
        <f t="shared" si="1136"/>
        <v>0</v>
      </c>
      <c r="CE13" s="4">
        <f t="shared" si="1136"/>
        <v>0</v>
      </c>
      <c r="CF13" s="4">
        <f t="shared" si="1136"/>
        <v>0</v>
      </c>
      <c r="CG13" s="4">
        <f t="shared" si="1136"/>
        <v>0</v>
      </c>
      <c r="CH13" s="4">
        <f t="shared" si="1136"/>
        <v>0</v>
      </c>
      <c r="CI13" s="4">
        <f t="shared" si="1136"/>
        <v>0</v>
      </c>
      <c r="CJ13" s="4">
        <f t="shared" si="1136"/>
        <v>0</v>
      </c>
      <c r="CK13" s="4">
        <f t="shared" si="1136"/>
        <v>0</v>
      </c>
      <c r="CL13" s="4">
        <f t="shared" si="1136"/>
        <v>0</v>
      </c>
      <c r="CM13" s="4">
        <f t="shared" si="1136"/>
        <v>0</v>
      </c>
      <c r="CN13" s="4">
        <f t="shared" si="1136"/>
        <v>0</v>
      </c>
      <c r="CO13" s="4">
        <f t="shared" si="1136"/>
        <v>0</v>
      </c>
      <c r="CP13" s="4">
        <f t="shared" si="1136"/>
        <v>0</v>
      </c>
      <c r="CQ13" s="4">
        <f t="shared" si="1136"/>
        <v>0</v>
      </c>
      <c r="CR13" s="4">
        <f t="shared" si="1136"/>
        <v>0</v>
      </c>
      <c r="CS13" s="4">
        <f t="shared" si="1136"/>
        <v>0</v>
      </c>
      <c r="CT13" s="4">
        <f t="shared" si="1136"/>
        <v>0</v>
      </c>
      <c r="CU13" s="4">
        <f t="shared" si="1136"/>
        <v>0</v>
      </c>
      <c r="CV13" s="4">
        <f t="shared" si="1136"/>
        <v>0</v>
      </c>
      <c r="CW13" s="4">
        <f t="shared" si="1136"/>
        <v>0</v>
      </c>
      <c r="CX13" s="4">
        <f t="shared" si="1136"/>
        <v>0</v>
      </c>
      <c r="CY13" s="4">
        <f t="shared" si="1136"/>
        <v>0</v>
      </c>
      <c r="CZ13" s="4">
        <f t="shared" si="1136"/>
        <v>0</v>
      </c>
      <c r="DA13" s="4">
        <f t="shared" si="1136"/>
        <v>0</v>
      </c>
      <c r="DB13" s="4">
        <f t="shared" si="1136"/>
        <v>0</v>
      </c>
      <c r="DC13" s="4">
        <f t="shared" si="1136"/>
        <v>0</v>
      </c>
      <c r="DD13" s="4">
        <f t="shared" si="1136"/>
        <v>0</v>
      </c>
      <c r="DE13" s="4">
        <f t="shared" si="1136"/>
        <v>0</v>
      </c>
      <c r="DF13" s="4">
        <f t="shared" si="1136"/>
        <v>0</v>
      </c>
      <c r="DG13" s="4">
        <f t="shared" si="1136"/>
        <v>0</v>
      </c>
      <c r="DH13" s="4">
        <f t="shared" si="1136"/>
        <v>0</v>
      </c>
      <c r="DI13" s="4">
        <f t="shared" si="1136"/>
        <v>0</v>
      </c>
      <c r="DJ13" s="4">
        <f t="shared" si="1136"/>
        <v>0</v>
      </c>
      <c r="DK13" s="4">
        <f t="shared" si="1136"/>
        <v>0</v>
      </c>
      <c r="DL13" s="4">
        <f t="shared" si="1136"/>
        <v>0</v>
      </c>
      <c r="DM13" s="4">
        <f t="shared" si="1136"/>
        <v>0</v>
      </c>
      <c r="DN13" s="4">
        <f t="shared" si="1136"/>
        <v>0</v>
      </c>
      <c r="DO13" s="4">
        <f t="shared" si="1136"/>
        <v>0</v>
      </c>
      <c r="DP13" s="4">
        <f t="shared" si="1136"/>
        <v>0</v>
      </c>
      <c r="DQ13" s="4">
        <f t="shared" si="1136"/>
        <v>0</v>
      </c>
      <c r="DR13" s="4">
        <f t="shared" si="1136"/>
        <v>0</v>
      </c>
      <c r="DS13" s="4">
        <f t="shared" si="1136"/>
        <v>0</v>
      </c>
      <c r="DT13" s="4">
        <f t="shared" si="1136"/>
        <v>0</v>
      </c>
      <c r="DU13" s="4">
        <f t="shared" si="1136"/>
        <v>0</v>
      </c>
      <c r="DV13" s="4">
        <f t="shared" si="1136"/>
        <v>0</v>
      </c>
      <c r="DW13" s="4">
        <f t="shared" si="1136"/>
        <v>0</v>
      </c>
      <c r="DX13" s="4">
        <f t="shared" si="1136"/>
        <v>0</v>
      </c>
      <c r="DY13" s="4">
        <f t="shared" si="1136"/>
        <v>0</v>
      </c>
      <c r="DZ13" s="4">
        <f t="shared" si="1136"/>
        <v>0</v>
      </c>
      <c r="EA13" s="4">
        <f t="shared" ref="EA13:GL13" si="1137">IF(EA6&gt;10,EA6-10,0)</f>
        <v>0</v>
      </c>
      <c r="EB13" s="4">
        <f t="shared" si="1137"/>
        <v>0</v>
      </c>
      <c r="EC13" s="4">
        <f t="shared" si="1137"/>
        <v>0</v>
      </c>
      <c r="ED13" s="4">
        <f t="shared" si="1137"/>
        <v>0</v>
      </c>
      <c r="EE13" s="4">
        <f t="shared" si="1137"/>
        <v>0</v>
      </c>
      <c r="EF13" s="4">
        <f t="shared" si="1137"/>
        <v>0</v>
      </c>
      <c r="EG13" s="4">
        <f t="shared" si="1137"/>
        <v>0</v>
      </c>
      <c r="EH13" s="4">
        <f t="shared" si="1137"/>
        <v>0</v>
      </c>
      <c r="EI13" s="4">
        <f t="shared" si="1137"/>
        <v>0</v>
      </c>
      <c r="EJ13" s="4">
        <f t="shared" si="1137"/>
        <v>0</v>
      </c>
      <c r="EK13" s="4">
        <f t="shared" si="1137"/>
        <v>0</v>
      </c>
      <c r="EL13" s="4">
        <f t="shared" si="1137"/>
        <v>0</v>
      </c>
      <c r="EM13" s="4">
        <f t="shared" si="1137"/>
        <v>0</v>
      </c>
      <c r="EN13" s="4">
        <f t="shared" si="1137"/>
        <v>0</v>
      </c>
      <c r="EO13" s="4">
        <f t="shared" si="1137"/>
        <v>0</v>
      </c>
      <c r="EP13" s="4">
        <f t="shared" si="1137"/>
        <v>0</v>
      </c>
      <c r="EQ13" s="4">
        <f t="shared" si="1137"/>
        <v>0</v>
      </c>
      <c r="ER13" s="4">
        <f t="shared" si="1137"/>
        <v>0</v>
      </c>
      <c r="ES13" s="4">
        <f t="shared" si="1137"/>
        <v>0</v>
      </c>
      <c r="ET13" s="4">
        <f t="shared" si="1137"/>
        <v>0</v>
      </c>
      <c r="EU13" s="4">
        <f t="shared" si="1137"/>
        <v>0</v>
      </c>
      <c r="EV13" s="4">
        <f t="shared" si="1137"/>
        <v>0</v>
      </c>
      <c r="EW13" s="4">
        <f t="shared" si="1137"/>
        <v>0</v>
      </c>
      <c r="EX13" s="4">
        <f t="shared" si="1137"/>
        <v>0</v>
      </c>
      <c r="EY13" s="4">
        <f t="shared" si="1137"/>
        <v>0</v>
      </c>
      <c r="EZ13" s="4">
        <f t="shared" si="1137"/>
        <v>0</v>
      </c>
      <c r="FA13" s="4">
        <f t="shared" si="1137"/>
        <v>0</v>
      </c>
      <c r="FB13" s="4">
        <f t="shared" si="1137"/>
        <v>0</v>
      </c>
      <c r="FC13" s="4">
        <f t="shared" si="1137"/>
        <v>0</v>
      </c>
      <c r="FD13" s="4">
        <f t="shared" si="1137"/>
        <v>0</v>
      </c>
      <c r="FE13" s="4">
        <f t="shared" si="1137"/>
        <v>0</v>
      </c>
      <c r="FF13" s="4">
        <f t="shared" si="1137"/>
        <v>0</v>
      </c>
      <c r="FG13" s="4">
        <f t="shared" si="1137"/>
        <v>0</v>
      </c>
      <c r="FH13" s="4">
        <f t="shared" si="1137"/>
        <v>0</v>
      </c>
      <c r="FI13" s="4">
        <f t="shared" si="1137"/>
        <v>0</v>
      </c>
      <c r="FJ13" s="4">
        <f t="shared" si="1137"/>
        <v>0</v>
      </c>
      <c r="FK13" s="4">
        <f t="shared" si="1137"/>
        <v>0</v>
      </c>
      <c r="FL13" s="4">
        <f t="shared" si="1137"/>
        <v>0</v>
      </c>
      <c r="FM13" s="4">
        <f t="shared" si="1137"/>
        <v>0</v>
      </c>
      <c r="FN13" s="4">
        <f t="shared" si="1137"/>
        <v>0</v>
      </c>
      <c r="FO13" s="4">
        <f t="shared" si="1137"/>
        <v>0</v>
      </c>
      <c r="FP13" s="4">
        <f t="shared" si="1137"/>
        <v>0</v>
      </c>
      <c r="FQ13" s="4">
        <f t="shared" si="1137"/>
        <v>0</v>
      </c>
      <c r="FR13" s="4">
        <f t="shared" si="1137"/>
        <v>0</v>
      </c>
      <c r="FS13" s="4">
        <f t="shared" si="1137"/>
        <v>0</v>
      </c>
      <c r="FT13" s="4">
        <f t="shared" si="1137"/>
        <v>0</v>
      </c>
      <c r="FU13" s="4">
        <f t="shared" si="1137"/>
        <v>0</v>
      </c>
      <c r="FV13" s="4">
        <f t="shared" si="1137"/>
        <v>0</v>
      </c>
      <c r="FW13" s="4">
        <f t="shared" si="1137"/>
        <v>0</v>
      </c>
      <c r="FX13" s="4">
        <f t="shared" si="1137"/>
        <v>0</v>
      </c>
      <c r="FY13" s="4">
        <f t="shared" si="1137"/>
        <v>0</v>
      </c>
      <c r="FZ13" s="4">
        <f t="shared" si="1137"/>
        <v>0</v>
      </c>
      <c r="GA13" s="4">
        <f t="shared" si="1137"/>
        <v>0</v>
      </c>
      <c r="GB13" s="4">
        <f t="shared" si="1137"/>
        <v>0</v>
      </c>
      <c r="GC13" s="4">
        <f t="shared" si="1137"/>
        <v>0</v>
      </c>
      <c r="GD13" s="4">
        <f t="shared" si="1137"/>
        <v>0</v>
      </c>
      <c r="GE13" s="4">
        <f t="shared" si="1137"/>
        <v>0</v>
      </c>
      <c r="GF13" s="4">
        <f t="shared" si="1137"/>
        <v>0</v>
      </c>
      <c r="GG13" s="4">
        <f t="shared" si="1137"/>
        <v>0</v>
      </c>
      <c r="GH13" s="4">
        <f t="shared" si="1137"/>
        <v>0</v>
      </c>
      <c r="GI13" s="4">
        <f t="shared" si="1137"/>
        <v>0</v>
      </c>
      <c r="GJ13" s="4">
        <f t="shared" si="1137"/>
        <v>0</v>
      </c>
      <c r="GK13" s="4">
        <f t="shared" si="1137"/>
        <v>0</v>
      </c>
      <c r="GL13" s="4">
        <f t="shared" si="1137"/>
        <v>0</v>
      </c>
      <c r="GM13" s="4">
        <f t="shared" ref="GM13:IX13" si="1138">IF(GM6&gt;10,GM6-10,0)</f>
        <v>0</v>
      </c>
      <c r="GN13" s="4">
        <f t="shared" si="1138"/>
        <v>0</v>
      </c>
      <c r="GO13" s="4">
        <f t="shared" si="1138"/>
        <v>0</v>
      </c>
      <c r="GP13" s="4">
        <f t="shared" si="1138"/>
        <v>0</v>
      </c>
      <c r="GQ13" s="4">
        <f t="shared" si="1138"/>
        <v>0</v>
      </c>
      <c r="GR13" s="4">
        <f t="shared" si="1138"/>
        <v>0</v>
      </c>
      <c r="GS13" s="4">
        <f t="shared" si="1138"/>
        <v>0</v>
      </c>
      <c r="GT13" s="4">
        <f t="shared" si="1138"/>
        <v>0</v>
      </c>
      <c r="GU13" s="4">
        <f t="shared" si="1138"/>
        <v>0</v>
      </c>
      <c r="GV13" s="4">
        <f t="shared" si="1138"/>
        <v>0</v>
      </c>
      <c r="GW13" s="4">
        <f t="shared" si="1138"/>
        <v>0</v>
      </c>
      <c r="GX13" s="4">
        <f t="shared" si="1138"/>
        <v>0</v>
      </c>
      <c r="GY13" s="4">
        <f t="shared" si="1138"/>
        <v>0</v>
      </c>
      <c r="GZ13" s="4">
        <f t="shared" si="1138"/>
        <v>0</v>
      </c>
      <c r="HA13" s="4">
        <f t="shared" si="1138"/>
        <v>0</v>
      </c>
      <c r="HB13" s="4">
        <f t="shared" si="1138"/>
        <v>0</v>
      </c>
      <c r="HC13" s="4">
        <f t="shared" si="1138"/>
        <v>0</v>
      </c>
      <c r="HD13" s="4">
        <f t="shared" si="1138"/>
        <v>0</v>
      </c>
      <c r="HE13" s="4">
        <f t="shared" si="1138"/>
        <v>0</v>
      </c>
      <c r="HF13" s="4">
        <f t="shared" si="1138"/>
        <v>0</v>
      </c>
      <c r="HG13" s="4">
        <f t="shared" si="1138"/>
        <v>0</v>
      </c>
      <c r="HH13" s="4">
        <f t="shared" si="1138"/>
        <v>0</v>
      </c>
      <c r="HI13" s="4">
        <f t="shared" si="1138"/>
        <v>0</v>
      </c>
      <c r="HJ13" s="4">
        <f t="shared" si="1138"/>
        <v>0</v>
      </c>
      <c r="HK13" s="4">
        <f t="shared" si="1138"/>
        <v>0</v>
      </c>
      <c r="HL13" s="4">
        <f t="shared" si="1138"/>
        <v>0</v>
      </c>
      <c r="HM13" s="4">
        <f t="shared" si="1138"/>
        <v>0</v>
      </c>
      <c r="HN13" s="4">
        <f t="shared" si="1138"/>
        <v>0</v>
      </c>
      <c r="HO13" s="4">
        <f t="shared" si="1138"/>
        <v>0</v>
      </c>
      <c r="HP13" s="4">
        <f t="shared" si="1138"/>
        <v>0</v>
      </c>
      <c r="HQ13" s="4">
        <f t="shared" si="1138"/>
        <v>0</v>
      </c>
      <c r="HR13" s="4">
        <f t="shared" si="1138"/>
        <v>0</v>
      </c>
      <c r="HS13" s="4">
        <f t="shared" si="1138"/>
        <v>0</v>
      </c>
      <c r="HT13" s="4">
        <f t="shared" si="1138"/>
        <v>0</v>
      </c>
      <c r="HU13" s="4">
        <f t="shared" si="1138"/>
        <v>0</v>
      </c>
      <c r="HV13" s="4">
        <f t="shared" si="1138"/>
        <v>0</v>
      </c>
      <c r="HW13" s="4">
        <f t="shared" si="1138"/>
        <v>0</v>
      </c>
      <c r="HX13" s="4">
        <f t="shared" si="1138"/>
        <v>0</v>
      </c>
      <c r="HY13" s="4">
        <f t="shared" si="1138"/>
        <v>0</v>
      </c>
      <c r="HZ13" s="4">
        <f t="shared" si="1138"/>
        <v>0</v>
      </c>
      <c r="IA13" s="4">
        <f t="shared" si="1138"/>
        <v>0</v>
      </c>
      <c r="IB13" s="4">
        <f t="shared" si="1138"/>
        <v>0</v>
      </c>
      <c r="IC13" s="4">
        <f t="shared" si="1138"/>
        <v>0</v>
      </c>
      <c r="ID13" s="4">
        <f t="shared" si="1138"/>
        <v>0</v>
      </c>
      <c r="IE13" s="4">
        <f t="shared" si="1138"/>
        <v>0</v>
      </c>
      <c r="IF13" s="4">
        <f t="shared" si="1138"/>
        <v>0</v>
      </c>
      <c r="IG13" s="4">
        <f t="shared" si="1138"/>
        <v>0</v>
      </c>
      <c r="IH13" s="4">
        <f t="shared" si="1138"/>
        <v>0</v>
      </c>
      <c r="II13" s="4">
        <f t="shared" si="1138"/>
        <v>0</v>
      </c>
      <c r="IJ13" s="4">
        <f t="shared" si="1138"/>
        <v>0</v>
      </c>
      <c r="IK13" s="4">
        <f t="shared" si="1138"/>
        <v>0</v>
      </c>
      <c r="IL13" s="4">
        <f t="shared" si="1138"/>
        <v>0</v>
      </c>
      <c r="IM13" s="4">
        <f t="shared" si="1138"/>
        <v>0</v>
      </c>
      <c r="IN13" s="4">
        <f t="shared" si="1138"/>
        <v>0</v>
      </c>
      <c r="IO13" s="4">
        <f t="shared" si="1138"/>
        <v>7</v>
      </c>
      <c r="IP13" s="4">
        <f t="shared" si="1138"/>
        <v>0</v>
      </c>
      <c r="IQ13" s="4">
        <f t="shared" si="1138"/>
        <v>0</v>
      </c>
      <c r="IR13" s="4">
        <f t="shared" si="1138"/>
        <v>0</v>
      </c>
      <c r="IS13" s="4">
        <f t="shared" si="1138"/>
        <v>0</v>
      </c>
      <c r="IT13" s="4">
        <f t="shared" si="1138"/>
        <v>0</v>
      </c>
      <c r="IU13" s="4">
        <f t="shared" si="1138"/>
        <v>0</v>
      </c>
      <c r="IV13" s="4">
        <f t="shared" si="1138"/>
        <v>0</v>
      </c>
      <c r="IW13" s="4">
        <f t="shared" si="1138"/>
        <v>0</v>
      </c>
      <c r="IX13" s="4">
        <f t="shared" si="1138"/>
        <v>0</v>
      </c>
      <c r="IY13" s="4">
        <f t="shared" ref="IY13:LJ13" si="1139">IF(IY6&gt;10,IY6-10,0)</f>
        <v>0</v>
      </c>
      <c r="IZ13" s="4">
        <f t="shared" si="1139"/>
        <v>0</v>
      </c>
      <c r="JA13" s="4">
        <f t="shared" si="1139"/>
        <v>0</v>
      </c>
      <c r="JB13" s="4">
        <f t="shared" si="1139"/>
        <v>0</v>
      </c>
      <c r="JC13" s="4">
        <f t="shared" si="1139"/>
        <v>0</v>
      </c>
      <c r="JD13" s="4">
        <f t="shared" si="1139"/>
        <v>0</v>
      </c>
      <c r="JE13" s="4">
        <f t="shared" si="1139"/>
        <v>0</v>
      </c>
      <c r="JF13" s="4">
        <f t="shared" si="1139"/>
        <v>0</v>
      </c>
      <c r="JG13" s="4">
        <f t="shared" si="1139"/>
        <v>0</v>
      </c>
      <c r="JH13" s="4">
        <f t="shared" si="1139"/>
        <v>0</v>
      </c>
      <c r="JI13" s="4">
        <f t="shared" si="1139"/>
        <v>0</v>
      </c>
      <c r="JJ13" s="4">
        <f t="shared" si="1139"/>
        <v>0</v>
      </c>
      <c r="JK13" s="4">
        <f t="shared" si="1139"/>
        <v>0</v>
      </c>
      <c r="JL13" s="4">
        <f t="shared" si="1139"/>
        <v>0</v>
      </c>
      <c r="JM13" s="4">
        <f t="shared" si="1139"/>
        <v>0</v>
      </c>
      <c r="JN13" s="4">
        <f t="shared" si="1139"/>
        <v>0</v>
      </c>
      <c r="JO13" s="4">
        <f t="shared" si="1139"/>
        <v>0</v>
      </c>
      <c r="JP13" s="4">
        <f t="shared" si="1139"/>
        <v>0</v>
      </c>
      <c r="JQ13" s="4">
        <f t="shared" si="1139"/>
        <v>0</v>
      </c>
      <c r="JR13" s="4">
        <f t="shared" si="1139"/>
        <v>0</v>
      </c>
      <c r="JS13" s="4">
        <f t="shared" si="1139"/>
        <v>0</v>
      </c>
      <c r="JT13" s="4">
        <f t="shared" si="1139"/>
        <v>0</v>
      </c>
      <c r="JU13" s="4">
        <f t="shared" si="1139"/>
        <v>0</v>
      </c>
      <c r="JV13" s="4">
        <f t="shared" si="1139"/>
        <v>0</v>
      </c>
      <c r="JW13" s="4">
        <f t="shared" si="1139"/>
        <v>0</v>
      </c>
      <c r="JX13" s="4">
        <f t="shared" si="1139"/>
        <v>0</v>
      </c>
      <c r="JY13" s="4">
        <f t="shared" si="1139"/>
        <v>0</v>
      </c>
      <c r="JZ13" s="4">
        <f t="shared" si="1139"/>
        <v>0</v>
      </c>
      <c r="KA13" s="4">
        <f t="shared" si="1139"/>
        <v>0</v>
      </c>
      <c r="KB13" s="4">
        <f t="shared" si="1139"/>
        <v>0</v>
      </c>
      <c r="KC13" s="4">
        <f t="shared" si="1139"/>
        <v>0</v>
      </c>
      <c r="KD13" s="4">
        <f t="shared" si="1139"/>
        <v>0</v>
      </c>
      <c r="KE13" s="4">
        <f t="shared" si="1139"/>
        <v>0</v>
      </c>
      <c r="KF13" s="4">
        <f t="shared" si="1139"/>
        <v>0</v>
      </c>
      <c r="KG13" s="4">
        <f t="shared" si="1139"/>
        <v>0</v>
      </c>
      <c r="KH13" s="4">
        <f t="shared" si="1139"/>
        <v>0</v>
      </c>
      <c r="KI13" s="4">
        <f t="shared" si="1139"/>
        <v>0</v>
      </c>
      <c r="KJ13" s="4">
        <f t="shared" si="1139"/>
        <v>0</v>
      </c>
      <c r="KK13" s="4">
        <f t="shared" si="1139"/>
        <v>0</v>
      </c>
      <c r="KL13" s="4">
        <f t="shared" si="1139"/>
        <v>0</v>
      </c>
      <c r="KM13" s="4">
        <f t="shared" si="1139"/>
        <v>0</v>
      </c>
      <c r="KN13" s="4">
        <f t="shared" si="1139"/>
        <v>0</v>
      </c>
      <c r="KO13" s="4">
        <f t="shared" si="1139"/>
        <v>0</v>
      </c>
      <c r="KP13" s="4">
        <f t="shared" si="1139"/>
        <v>0</v>
      </c>
      <c r="KQ13" s="4">
        <f t="shared" si="1139"/>
        <v>0</v>
      </c>
      <c r="KR13" s="4">
        <f t="shared" si="1139"/>
        <v>0</v>
      </c>
      <c r="KS13" s="4">
        <f t="shared" si="1139"/>
        <v>0</v>
      </c>
      <c r="KT13" s="4">
        <f t="shared" si="1139"/>
        <v>0</v>
      </c>
      <c r="KU13" s="4">
        <f t="shared" si="1139"/>
        <v>0</v>
      </c>
      <c r="KV13" s="4">
        <f t="shared" si="1139"/>
        <v>0</v>
      </c>
      <c r="KW13" s="4">
        <f t="shared" si="1139"/>
        <v>0</v>
      </c>
      <c r="KX13" s="4">
        <f t="shared" si="1139"/>
        <v>0</v>
      </c>
      <c r="KY13" s="4">
        <f t="shared" si="1139"/>
        <v>0</v>
      </c>
      <c r="KZ13" s="4">
        <f t="shared" si="1139"/>
        <v>0</v>
      </c>
      <c r="LA13" s="4">
        <f t="shared" si="1139"/>
        <v>0</v>
      </c>
      <c r="LB13" s="4">
        <f t="shared" si="1139"/>
        <v>0</v>
      </c>
      <c r="LC13" s="4">
        <f t="shared" si="1139"/>
        <v>0</v>
      </c>
      <c r="LD13" s="4">
        <f t="shared" si="1139"/>
        <v>0</v>
      </c>
      <c r="LE13" s="4">
        <f t="shared" si="1139"/>
        <v>0</v>
      </c>
      <c r="LF13" s="4">
        <f t="shared" si="1139"/>
        <v>0</v>
      </c>
      <c r="LG13" s="4">
        <f t="shared" si="1139"/>
        <v>0</v>
      </c>
      <c r="LH13" s="4">
        <f t="shared" si="1139"/>
        <v>0</v>
      </c>
      <c r="LI13" s="4">
        <f t="shared" si="1139"/>
        <v>0</v>
      </c>
      <c r="LJ13" s="4">
        <f t="shared" si="1139"/>
        <v>0</v>
      </c>
      <c r="LK13" s="4">
        <f t="shared" ref="LK13:NC13" si="1140">IF(LK6&gt;10,LK6-10,0)</f>
        <v>0</v>
      </c>
      <c r="LL13" s="4">
        <f t="shared" si="1140"/>
        <v>0</v>
      </c>
      <c r="LM13" s="4">
        <f t="shared" si="1140"/>
        <v>0</v>
      </c>
      <c r="LN13" s="4">
        <f t="shared" si="1140"/>
        <v>0</v>
      </c>
      <c r="LO13" s="4">
        <f t="shared" si="1140"/>
        <v>0</v>
      </c>
      <c r="LP13" s="4">
        <f t="shared" si="1140"/>
        <v>0</v>
      </c>
      <c r="LQ13" s="4">
        <f t="shared" si="1140"/>
        <v>0</v>
      </c>
      <c r="LR13" s="4">
        <f t="shared" si="1140"/>
        <v>0</v>
      </c>
      <c r="LS13" s="4">
        <f t="shared" si="1140"/>
        <v>0</v>
      </c>
      <c r="LT13" s="4">
        <f t="shared" si="1140"/>
        <v>0</v>
      </c>
      <c r="LU13" s="4">
        <f t="shared" si="1140"/>
        <v>0</v>
      </c>
      <c r="LV13" s="4">
        <f t="shared" si="1140"/>
        <v>0</v>
      </c>
      <c r="LW13" s="4">
        <f t="shared" si="1140"/>
        <v>0</v>
      </c>
      <c r="LX13" s="4">
        <f t="shared" si="1140"/>
        <v>0</v>
      </c>
      <c r="LY13" s="4">
        <f t="shared" si="1140"/>
        <v>0</v>
      </c>
      <c r="LZ13" s="4">
        <f t="shared" si="1140"/>
        <v>0</v>
      </c>
      <c r="MA13" s="4">
        <f t="shared" si="1140"/>
        <v>0</v>
      </c>
      <c r="MB13" s="4">
        <f t="shared" si="1140"/>
        <v>0</v>
      </c>
      <c r="MC13" s="4">
        <f t="shared" si="1140"/>
        <v>0</v>
      </c>
      <c r="MD13" s="4">
        <f t="shared" si="1140"/>
        <v>0</v>
      </c>
      <c r="ME13" s="4">
        <f t="shared" si="1140"/>
        <v>0</v>
      </c>
      <c r="MF13" s="4">
        <f t="shared" si="1140"/>
        <v>0</v>
      </c>
      <c r="MG13" s="4">
        <f t="shared" si="1140"/>
        <v>0</v>
      </c>
      <c r="MH13" s="4">
        <f t="shared" si="1140"/>
        <v>0</v>
      </c>
      <c r="MI13" s="4">
        <f t="shared" si="1140"/>
        <v>0</v>
      </c>
      <c r="MJ13" s="4">
        <f t="shared" si="1140"/>
        <v>0</v>
      </c>
      <c r="MK13" s="4">
        <f t="shared" si="1140"/>
        <v>0</v>
      </c>
      <c r="ML13" s="4">
        <f t="shared" si="1140"/>
        <v>0</v>
      </c>
      <c r="MM13" s="4">
        <f t="shared" si="1140"/>
        <v>0</v>
      </c>
      <c r="MN13" s="4">
        <f t="shared" si="1140"/>
        <v>0</v>
      </c>
      <c r="MO13" s="4">
        <f t="shared" si="1140"/>
        <v>0</v>
      </c>
      <c r="MP13" s="4">
        <f t="shared" si="1140"/>
        <v>0</v>
      </c>
      <c r="MQ13" s="4">
        <f t="shared" si="1140"/>
        <v>0</v>
      </c>
      <c r="MR13" s="4">
        <f t="shared" si="1140"/>
        <v>0</v>
      </c>
      <c r="MS13" s="4">
        <f t="shared" si="1140"/>
        <v>0</v>
      </c>
      <c r="MT13" s="4">
        <f t="shared" si="1140"/>
        <v>0</v>
      </c>
      <c r="MU13" s="4">
        <f t="shared" si="1140"/>
        <v>0</v>
      </c>
      <c r="MV13" s="4">
        <f t="shared" si="1140"/>
        <v>0</v>
      </c>
      <c r="MW13" s="4">
        <f t="shared" si="1140"/>
        <v>0</v>
      </c>
      <c r="MX13" s="4">
        <f t="shared" si="1140"/>
        <v>2</v>
      </c>
      <c r="MY13" s="4">
        <f t="shared" si="1140"/>
        <v>0</v>
      </c>
      <c r="MZ13" s="4">
        <f t="shared" si="1140"/>
        <v>0</v>
      </c>
      <c r="NA13" s="4">
        <f t="shared" si="1140"/>
        <v>0</v>
      </c>
      <c r="NB13" s="4">
        <f t="shared" si="1140"/>
        <v>0</v>
      </c>
      <c r="NC13" s="4">
        <f t="shared" si="1140"/>
        <v>0</v>
      </c>
      <c r="NJ13" s="4">
        <f>SUM(B13:NC13)</f>
        <v>24</v>
      </c>
    </row>
    <row r="14" spans="1:377" x14ac:dyDescent="0.3">
      <c r="B14" s="4">
        <f>IF(B7=0,0,1)</f>
        <v>0</v>
      </c>
      <c r="C14" s="4">
        <f t="shared" ref="C14:BN14" si="1141">IF(C7=0,0,1)</f>
        <v>0</v>
      </c>
      <c r="D14" s="4">
        <f t="shared" si="1141"/>
        <v>0</v>
      </c>
      <c r="E14" s="4">
        <f t="shared" si="1141"/>
        <v>0</v>
      </c>
      <c r="F14" s="4">
        <f t="shared" si="1141"/>
        <v>0</v>
      </c>
      <c r="G14" s="4">
        <f t="shared" si="1141"/>
        <v>0</v>
      </c>
      <c r="H14" s="4">
        <f t="shared" si="1141"/>
        <v>1</v>
      </c>
      <c r="I14" s="4">
        <f t="shared" si="1141"/>
        <v>0</v>
      </c>
      <c r="J14" s="4">
        <f t="shared" si="1141"/>
        <v>0</v>
      </c>
      <c r="K14" s="4">
        <f t="shared" si="1141"/>
        <v>0</v>
      </c>
      <c r="L14" s="4">
        <f t="shared" si="1141"/>
        <v>0</v>
      </c>
      <c r="M14" s="4">
        <f t="shared" si="1141"/>
        <v>0</v>
      </c>
      <c r="N14" s="4">
        <f t="shared" si="1141"/>
        <v>0</v>
      </c>
      <c r="O14" s="4">
        <f t="shared" si="1141"/>
        <v>0</v>
      </c>
      <c r="P14" s="4">
        <f t="shared" si="1141"/>
        <v>0</v>
      </c>
      <c r="Q14" s="4">
        <f t="shared" si="1141"/>
        <v>0</v>
      </c>
      <c r="R14" s="4">
        <f t="shared" si="1141"/>
        <v>0</v>
      </c>
      <c r="S14" s="4">
        <f t="shared" si="1141"/>
        <v>0</v>
      </c>
      <c r="T14" s="4">
        <f t="shared" si="1141"/>
        <v>0</v>
      </c>
      <c r="U14" s="4">
        <f t="shared" si="1141"/>
        <v>0</v>
      </c>
      <c r="V14" s="4">
        <f t="shared" si="1141"/>
        <v>0</v>
      </c>
      <c r="W14" s="4">
        <f t="shared" si="1141"/>
        <v>0</v>
      </c>
      <c r="X14" s="4">
        <f t="shared" si="1141"/>
        <v>0</v>
      </c>
      <c r="Y14" s="4">
        <f t="shared" si="1141"/>
        <v>0</v>
      </c>
      <c r="Z14" s="4">
        <f t="shared" si="1141"/>
        <v>0</v>
      </c>
      <c r="AA14" s="4">
        <f t="shared" si="1141"/>
        <v>0</v>
      </c>
      <c r="AB14" s="4">
        <f t="shared" si="1141"/>
        <v>0</v>
      </c>
      <c r="AC14" s="4">
        <f t="shared" si="1141"/>
        <v>0</v>
      </c>
      <c r="AD14" s="4">
        <f t="shared" si="1141"/>
        <v>0</v>
      </c>
      <c r="AE14" s="4">
        <f t="shared" si="1141"/>
        <v>0</v>
      </c>
      <c r="AF14" s="4">
        <f t="shared" si="1141"/>
        <v>0</v>
      </c>
      <c r="AG14" s="4">
        <f t="shared" si="1141"/>
        <v>0</v>
      </c>
      <c r="AH14" s="4">
        <f t="shared" si="1141"/>
        <v>0</v>
      </c>
      <c r="AI14" s="4">
        <f t="shared" si="1141"/>
        <v>0</v>
      </c>
      <c r="AJ14" s="4">
        <f t="shared" si="1141"/>
        <v>0</v>
      </c>
      <c r="AK14" s="4">
        <f t="shared" si="1141"/>
        <v>0</v>
      </c>
      <c r="AL14" s="4">
        <f t="shared" si="1141"/>
        <v>0</v>
      </c>
      <c r="AM14" s="4">
        <f t="shared" si="1141"/>
        <v>0</v>
      </c>
      <c r="AN14" s="4">
        <f t="shared" si="1141"/>
        <v>0</v>
      </c>
      <c r="AO14" s="4">
        <f t="shared" si="1141"/>
        <v>0</v>
      </c>
      <c r="AP14" s="4">
        <f t="shared" si="1141"/>
        <v>0</v>
      </c>
      <c r="AQ14" s="4">
        <f t="shared" si="1141"/>
        <v>0</v>
      </c>
      <c r="AR14" s="4">
        <f t="shared" si="1141"/>
        <v>0</v>
      </c>
      <c r="AS14" s="4">
        <f t="shared" si="1141"/>
        <v>0</v>
      </c>
      <c r="AT14" s="4">
        <f t="shared" si="1141"/>
        <v>0</v>
      </c>
      <c r="AU14" s="4">
        <f t="shared" si="1141"/>
        <v>0</v>
      </c>
      <c r="AV14" s="4">
        <f t="shared" si="1141"/>
        <v>0</v>
      </c>
      <c r="AW14" s="4">
        <f t="shared" si="1141"/>
        <v>0</v>
      </c>
      <c r="AX14" s="4">
        <f t="shared" si="1141"/>
        <v>0</v>
      </c>
      <c r="AY14" s="4">
        <f t="shared" si="1141"/>
        <v>0</v>
      </c>
      <c r="AZ14" s="4">
        <f t="shared" si="1141"/>
        <v>0</v>
      </c>
      <c r="BA14" s="4">
        <f t="shared" si="1141"/>
        <v>0</v>
      </c>
      <c r="BB14" s="4">
        <f t="shared" si="1141"/>
        <v>0</v>
      </c>
      <c r="BC14" s="4">
        <f t="shared" si="1141"/>
        <v>0</v>
      </c>
      <c r="BD14" s="4">
        <f t="shared" si="1141"/>
        <v>0</v>
      </c>
      <c r="BE14" s="4">
        <f t="shared" si="1141"/>
        <v>0</v>
      </c>
      <c r="BF14" s="4">
        <f t="shared" si="1141"/>
        <v>0</v>
      </c>
      <c r="BG14" s="4">
        <f t="shared" si="1141"/>
        <v>0</v>
      </c>
      <c r="BH14" s="4">
        <f t="shared" si="1141"/>
        <v>0</v>
      </c>
      <c r="BI14" s="4">
        <f t="shared" si="1141"/>
        <v>0</v>
      </c>
      <c r="BJ14" s="4">
        <f t="shared" si="1141"/>
        <v>1</v>
      </c>
      <c r="BK14" s="4">
        <f t="shared" si="1141"/>
        <v>0</v>
      </c>
      <c r="BL14" s="4">
        <f t="shared" si="1141"/>
        <v>0</v>
      </c>
      <c r="BM14" s="4">
        <f t="shared" si="1141"/>
        <v>0</v>
      </c>
      <c r="BN14" s="4">
        <f t="shared" si="1141"/>
        <v>0</v>
      </c>
      <c r="BO14" s="4">
        <f t="shared" ref="BO14:DZ14" si="1142">IF(BO7=0,0,1)</f>
        <v>0</v>
      </c>
      <c r="BP14" s="4">
        <f t="shared" si="1142"/>
        <v>0</v>
      </c>
      <c r="BQ14" s="4">
        <f t="shared" si="1142"/>
        <v>0</v>
      </c>
      <c r="BR14" s="4">
        <f t="shared" si="1142"/>
        <v>0</v>
      </c>
      <c r="BS14" s="4">
        <f t="shared" si="1142"/>
        <v>0</v>
      </c>
      <c r="BT14" s="4">
        <f t="shared" si="1142"/>
        <v>0</v>
      </c>
      <c r="BU14" s="4">
        <f t="shared" si="1142"/>
        <v>0</v>
      </c>
      <c r="BV14" s="4">
        <f t="shared" si="1142"/>
        <v>0</v>
      </c>
      <c r="BW14" s="4">
        <f t="shared" si="1142"/>
        <v>0</v>
      </c>
      <c r="BX14" s="4">
        <f t="shared" si="1142"/>
        <v>0</v>
      </c>
      <c r="BY14" s="4">
        <f t="shared" si="1142"/>
        <v>0</v>
      </c>
      <c r="BZ14" s="4">
        <f t="shared" si="1142"/>
        <v>0</v>
      </c>
      <c r="CA14" s="4">
        <f t="shared" si="1142"/>
        <v>0</v>
      </c>
      <c r="CB14" s="4">
        <f t="shared" si="1142"/>
        <v>0</v>
      </c>
      <c r="CC14" s="4">
        <f t="shared" si="1142"/>
        <v>0</v>
      </c>
      <c r="CD14" s="4">
        <f t="shared" si="1142"/>
        <v>0</v>
      </c>
      <c r="CE14" s="4">
        <f t="shared" si="1142"/>
        <v>0</v>
      </c>
      <c r="CF14" s="4">
        <f t="shared" si="1142"/>
        <v>0</v>
      </c>
      <c r="CG14" s="4">
        <f t="shared" si="1142"/>
        <v>0</v>
      </c>
      <c r="CH14" s="4">
        <f t="shared" si="1142"/>
        <v>0</v>
      </c>
      <c r="CI14" s="4">
        <f t="shared" si="1142"/>
        <v>0</v>
      </c>
      <c r="CJ14" s="4">
        <f t="shared" si="1142"/>
        <v>0</v>
      </c>
      <c r="CK14" s="4">
        <f t="shared" si="1142"/>
        <v>0</v>
      </c>
      <c r="CL14" s="4">
        <f t="shared" si="1142"/>
        <v>0</v>
      </c>
      <c r="CM14" s="4">
        <f t="shared" si="1142"/>
        <v>0</v>
      </c>
      <c r="CN14" s="4">
        <f t="shared" si="1142"/>
        <v>0</v>
      </c>
      <c r="CO14" s="4">
        <f t="shared" si="1142"/>
        <v>0</v>
      </c>
      <c r="CP14" s="4">
        <f t="shared" si="1142"/>
        <v>0</v>
      </c>
      <c r="CQ14" s="4">
        <f t="shared" si="1142"/>
        <v>0</v>
      </c>
      <c r="CR14" s="4">
        <f t="shared" si="1142"/>
        <v>0</v>
      </c>
      <c r="CS14" s="4">
        <f t="shared" si="1142"/>
        <v>0</v>
      </c>
      <c r="CT14" s="4">
        <f t="shared" si="1142"/>
        <v>0</v>
      </c>
      <c r="CU14" s="4">
        <f t="shared" si="1142"/>
        <v>0</v>
      </c>
      <c r="CV14" s="4">
        <f t="shared" si="1142"/>
        <v>0</v>
      </c>
      <c r="CW14" s="4">
        <f t="shared" si="1142"/>
        <v>0</v>
      </c>
      <c r="CX14" s="4">
        <f t="shared" si="1142"/>
        <v>0</v>
      </c>
      <c r="CY14" s="4">
        <f t="shared" si="1142"/>
        <v>0</v>
      </c>
      <c r="CZ14" s="4">
        <f t="shared" si="1142"/>
        <v>0</v>
      </c>
      <c r="DA14" s="4">
        <f t="shared" si="1142"/>
        <v>0</v>
      </c>
      <c r="DB14" s="4">
        <f t="shared" si="1142"/>
        <v>0</v>
      </c>
      <c r="DC14" s="4">
        <f t="shared" si="1142"/>
        <v>0</v>
      </c>
      <c r="DD14" s="4">
        <f t="shared" si="1142"/>
        <v>0</v>
      </c>
      <c r="DE14" s="4">
        <f t="shared" si="1142"/>
        <v>0</v>
      </c>
      <c r="DF14" s="4">
        <f t="shared" si="1142"/>
        <v>0</v>
      </c>
      <c r="DG14" s="4">
        <f t="shared" si="1142"/>
        <v>0</v>
      </c>
      <c r="DH14" s="4">
        <f t="shared" si="1142"/>
        <v>0</v>
      </c>
      <c r="DI14" s="4">
        <f t="shared" si="1142"/>
        <v>0</v>
      </c>
      <c r="DJ14" s="4">
        <f t="shared" si="1142"/>
        <v>0</v>
      </c>
      <c r="DK14" s="4">
        <f t="shared" si="1142"/>
        <v>0</v>
      </c>
      <c r="DL14" s="4">
        <f t="shared" si="1142"/>
        <v>0</v>
      </c>
      <c r="DM14" s="4">
        <f t="shared" si="1142"/>
        <v>0</v>
      </c>
      <c r="DN14" s="4">
        <f t="shared" si="1142"/>
        <v>0</v>
      </c>
      <c r="DO14" s="4">
        <f t="shared" si="1142"/>
        <v>0</v>
      </c>
      <c r="DP14" s="4">
        <f t="shared" si="1142"/>
        <v>0</v>
      </c>
      <c r="DQ14" s="4">
        <f t="shared" si="1142"/>
        <v>0</v>
      </c>
      <c r="DR14" s="4">
        <f t="shared" si="1142"/>
        <v>0</v>
      </c>
      <c r="DS14" s="4">
        <f t="shared" si="1142"/>
        <v>0</v>
      </c>
      <c r="DT14" s="4">
        <f t="shared" si="1142"/>
        <v>0</v>
      </c>
      <c r="DU14" s="4">
        <f t="shared" si="1142"/>
        <v>0</v>
      </c>
      <c r="DV14" s="4">
        <f t="shared" si="1142"/>
        <v>0</v>
      </c>
      <c r="DW14" s="4">
        <f t="shared" si="1142"/>
        <v>0</v>
      </c>
      <c r="DX14" s="4">
        <f t="shared" si="1142"/>
        <v>0</v>
      </c>
      <c r="DY14" s="4">
        <f t="shared" si="1142"/>
        <v>0</v>
      </c>
      <c r="DZ14" s="4">
        <f t="shared" si="1142"/>
        <v>0</v>
      </c>
      <c r="EA14" s="4">
        <f t="shared" ref="EA14:GL14" si="1143">IF(EA7=0,0,1)</f>
        <v>0</v>
      </c>
      <c r="EB14" s="4">
        <f t="shared" si="1143"/>
        <v>0</v>
      </c>
      <c r="EC14" s="4">
        <f t="shared" si="1143"/>
        <v>0</v>
      </c>
      <c r="ED14" s="4">
        <f t="shared" si="1143"/>
        <v>0</v>
      </c>
      <c r="EE14" s="4">
        <f t="shared" si="1143"/>
        <v>0</v>
      </c>
      <c r="EF14" s="4">
        <f t="shared" si="1143"/>
        <v>0</v>
      </c>
      <c r="EG14" s="4">
        <f t="shared" si="1143"/>
        <v>0</v>
      </c>
      <c r="EH14" s="4">
        <f t="shared" si="1143"/>
        <v>0</v>
      </c>
      <c r="EI14" s="4">
        <f t="shared" si="1143"/>
        <v>0</v>
      </c>
      <c r="EJ14" s="4">
        <f t="shared" si="1143"/>
        <v>0</v>
      </c>
      <c r="EK14" s="4">
        <f t="shared" si="1143"/>
        <v>0</v>
      </c>
      <c r="EL14" s="4">
        <f t="shared" si="1143"/>
        <v>0</v>
      </c>
      <c r="EM14" s="4">
        <f t="shared" si="1143"/>
        <v>0</v>
      </c>
      <c r="EN14" s="4">
        <f t="shared" si="1143"/>
        <v>0</v>
      </c>
      <c r="EO14" s="4">
        <f t="shared" si="1143"/>
        <v>0</v>
      </c>
      <c r="EP14" s="4">
        <f t="shared" si="1143"/>
        <v>0</v>
      </c>
      <c r="EQ14" s="4">
        <f t="shared" si="1143"/>
        <v>0</v>
      </c>
      <c r="ER14" s="4">
        <f t="shared" si="1143"/>
        <v>0</v>
      </c>
      <c r="ES14" s="4">
        <f t="shared" si="1143"/>
        <v>0</v>
      </c>
      <c r="ET14" s="4">
        <f t="shared" si="1143"/>
        <v>0</v>
      </c>
      <c r="EU14" s="4">
        <f t="shared" si="1143"/>
        <v>0</v>
      </c>
      <c r="EV14" s="4">
        <f t="shared" si="1143"/>
        <v>0</v>
      </c>
      <c r="EW14" s="4">
        <f t="shared" si="1143"/>
        <v>0</v>
      </c>
      <c r="EX14" s="4">
        <f t="shared" si="1143"/>
        <v>1</v>
      </c>
      <c r="EY14" s="4">
        <f t="shared" si="1143"/>
        <v>0</v>
      </c>
      <c r="EZ14" s="4">
        <f t="shared" si="1143"/>
        <v>0</v>
      </c>
      <c r="FA14" s="4">
        <f t="shared" si="1143"/>
        <v>0</v>
      </c>
      <c r="FB14" s="4">
        <f t="shared" si="1143"/>
        <v>0</v>
      </c>
      <c r="FC14" s="4">
        <f t="shared" si="1143"/>
        <v>0</v>
      </c>
      <c r="FD14" s="4">
        <f t="shared" si="1143"/>
        <v>0</v>
      </c>
      <c r="FE14" s="4">
        <f t="shared" si="1143"/>
        <v>0</v>
      </c>
      <c r="FF14" s="4">
        <f t="shared" si="1143"/>
        <v>1</v>
      </c>
      <c r="FG14" s="4">
        <f t="shared" si="1143"/>
        <v>1</v>
      </c>
      <c r="FH14" s="4">
        <f t="shared" si="1143"/>
        <v>0</v>
      </c>
      <c r="FI14" s="4">
        <f t="shared" si="1143"/>
        <v>0</v>
      </c>
      <c r="FJ14" s="4">
        <f t="shared" si="1143"/>
        <v>0</v>
      </c>
      <c r="FK14" s="4">
        <f t="shared" si="1143"/>
        <v>0</v>
      </c>
      <c r="FL14" s="4">
        <f t="shared" si="1143"/>
        <v>0</v>
      </c>
      <c r="FM14" s="4">
        <f t="shared" si="1143"/>
        <v>0</v>
      </c>
      <c r="FN14" s="4">
        <f t="shared" si="1143"/>
        <v>0</v>
      </c>
      <c r="FO14" s="4">
        <f t="shared" si="1143"/>
        <v>0</v>
      </c>
      <c r="FP14" s="4">
        <f t="shared" si="1143"/>
        <v>0</v>
      </c>
      <c r="FQ14" s="4">
        <f t="shared" si="1143"/>
        <v>1</v>
      </c>
      <c r="FR14" s="4">
        <f t="shared" si="1143"/>
        <v>0</v>
      </c>
      <c r="FS14" s="4">
        <f t="shared" si="1143"/>
        <v>0</v>
      </c>
      <c r="FT14" s="4">
        <f t="shared" si="1143"/>
        <v>0</v>
      </c>
      <c r="FU14" s="4">
        <f t="shared" si="1143"/>
        <v>0</v>
      </c>
      <c r="FV14" s="4">
        <f t="shared" si="1143"/>
        <v>0</v>
      </c>
      <c r="FW14" s="4">
        <f t="shared" si="1143"/>
        <v>0</v>
      </c>
      <c r="FX14" s="4">
        <f t="shared" si="1143"/>
        <v>0</v>
      </c>
      <c r="FY14" s="4">
        <f t="shared" si="1143"/>
        <v>0</v>
      </c>
      <c r="FZ14" s="4">
        <f t="shared" si="1143"/>
        <v>0</v>
      </c>
      <c r="GA14" s="4">
        <f t="shared" si="1143"/>
        <v>0</v>
      </c>
      <c r="GB14" s="4">
        <f t="shared" si="1143"/>
        <v>0</v>
      </c>
      <c r="GC14" s="4">
        <f t="shared" si="1143"/>
        <v>0</v>
      </c>
      <c r="GD14" s="4">
        <f t="shared" si="1143"/>
        <v>1</v>
      </c>
      <c r="GE14" s="4">
        <f t="shared" si="1143"/>
        <v>0</v>
      </c>
      <c r="GF14" s="4">
        <f t="shared" si="1143"/>
        <v>0</v>
      </c>
      <c r="GG14" s="4">
        <f t="shared" si="1143"/>
        <v>0</v>
      </c>
      <c r="GH14" s="4">
        <f t="shared" si="1143"/>
        <v>0</v>
      </c>
      <c r="GI14" s="4">
        <f t="shared" si="1143"/>
        <v>0</v>
      </c>
      <c r="GJ14" s="4">
        <f t="shared" si="1143"/>
        <v>0</v>
      </c>
      <c r="GK14" s="4">
        <f t="shared" si="1143"/>
        <v>0</v>
      </c>
      <c r="GL14" s="4">
        <f t="shared" si="1143"/>
        <v>0</v>
      </c>
      <c r="GM14" s="4">
        <f t="shared" ref="GM14:IX14" si="1144">IF(GM7=0,0,1)</f>
        <v>0</v>
      </c>
      <c r="GN14" s="4">
        <f t="shared" si="1144"/>
        <v>0</v>
      </c>
      <c r="GO14" s="4">
        <f t="shared" si="1144"/>
        <v>0</v>
      </c>
      <c r="GP14" s="4">
        <f t="shared" si="1144"/>
        <v>0</v>
      </c>
      <c r="GQ14" s="4">
        <f t="shared" si="1144"/>
        <v>0</v>
      </c>
      <c r="GR14" s="4">
        <f t="shared" si="1144"/>
        <v>0</v>
      </c>
      <c r="GS14" s="4">
        <f t="shared" si="1144"/>
        <v>1</v>
      </c>
      <c r="GT14" s="4">
        <f t="shared" si="1144"/>
        <v>0</v>
      </c>
      <c r="GU14" s="4">
        <f t="shared" si="1144"/>
        <v>0</v>
      </c>
      <c r="GV14" s="4">
        <f t="shared" si="1144"/>
        <v>0</v>
      </c>
      <c r="GW14" s="4">
        <f t="shared" si="1144"/>
        <v>0</v>
      </c>
      <c r="GX14" s="4">
        <f t="shared" si="1144"/>
        <v>0</v>
      </c>
      <c r="GY14" s="4">
        <f t="shared" si="1144"/>
        <v>0</v>
      </c>
      <c r="GZ14" s="4">
        <f t="shared" si="1144"/>
        <v>0</v>
      </c>
      <c r="HA14" s="4">
        <f t="shared" si="1144"/>
        <v>0</v>
      </c>
      <c r="HB14" s="4">
        <f t="shared" si="1144"/>
        <v>0</v>
      </c>
      <c r="HC14" s="4">
        <f t="shared" si="1144"/>
        <v>0</v>
      </c>
      <c r="HD14" s="4">
        <f t="shared" si="1144"/>
        <v>0</v>
      </c>
      <c r="HE14" s="4">
        <f t="shared" si="1144"/>
        <v>0</v>
      </c>
      <c r="HF14" s="4">
        <f t="shared" si="1144"/>
        <v>0</v>
      </c>
      <c r="HG14" s="4">
        <f t="shared" si="1144"/>
        <v>0</v>
      </c>
      <c r="HH14" s="4">
        <f t="shared" si="1144"/>
        <v>0</v>
      </c>
      <c r="HI14" s="4">
        <f t="shared" si="1144"/>
        <v>0</v>
      </c>
      <c r="HJ14" s="4">
        <f t="shared" si="1144"/>
        <v>0</v>
      </c>
      <c r="HK14" s="4">
        <f t="shared" si="1144"/>
        <v>0</v>
      </c>
      <c r="HL14" s="4">
        <f t="shared" si="1144"/>
        <v>0</v>
      </c>
      <c r="HM14" s="4">
        <f t="shared" si="1144"/>
        <v>0</v>
      </c>
      <c r="HN14" s="4">
        <f t="shared" si="1144"/>
        <v>0</v>
      </c>
      <c r="HO14" s="4">
        <f t="shared" si="1144"/>
        <v>0</v>
      </c>
      <c r="HP14" s="4">
        <f t="shared" si="1144"/>
        <v>0</v>
      </c>
      <c r="HQ14" s="4">
        <f t="shared" si="1144"/>
        <v>0</v>
      </c>
      <c r="HR14" s="4">
        <f t="shared" si="1144"/>
        <v>0</v>
      </c>
      <c r="HS14" s="4">
        <f t="shared" si="1144"/>
        <v>0</v>
      </c>
      <c r="HT14" s="4">
        <f t="shared" si="1144"/>
        <v>0</v>
      </c>
      <c r="HU14" s="4">
        <f t="shared" si="1144"/>
        <v>0</v>
      </c>
      <c r="HV14" s="4">
        <f t="shared" si="1144"/>
        <v>1</v>
      </c>
      <c r="HW14" s="4">
        <f t="shared" si="1144"/>
        <v>0</v>
      </c>
      <c r="HX14" s="4">
        <f t="shared" si="1144"/>
        <v>0</v>
      </c>
      <c r="HY14" s="4">
        <f t="shared" si="1144"/>
        <v>0</v>
      </c>
      <c r="HZ14" s="4">
        <f t="shared" si="1144"/>
        <v>0</v>
      </c>
      <c r="IA14" s="4">
        <f t="shared" si="1144"/>
        <v>0</v>
      </c>
      <c r="IB14" s="4">
        <f t="shared" si="1144"/>
        <v>0</v>
      </c>
      <c r="IC14" s="4">
        <f t="shared" si="1144"/>
        <v>0</v>
      </c>
      <c r="ID14" s="4">
        <f t="shared" si="1144"/>
        <v>0</v>
      </c>
      <c r="IE14" s="4">
        <f t="shared" si="1144"/>
        <v>0</v>
      </c>
      <c r="IF14" s="4">
        <f t="shared" si="1144"/>
        <v>0</v>
      </c>
      <c r="IG14" s="4">
        <f t="shared" si="1144"/>
        <v>0</v>
      </c>
      <c r="IH14" s="4">
        <f t="shared" si="1144"/>
        <v>0</v>
      </c>
      <c r="II14" s="4">
        <f t="shared" si="1144"/>
        <v>0</v>
      </c>
      <c r="IJ14" s="4">
        <f t="shared" si="1144"/>
        <v>0</v>
      </c>
      <c r="IK14" s="4">
        <f t="shared" si="1144"/>
        <v>0</v>
      </c>
      <c r="IL14" s="4">
        <f t="shared" si="1144"/>
        <v>0</v>
      </c>
      <c r="IM14" s="4">
        <f t="shared" si="1144"/>
        <v>0</v>
      </c>
      <c r="IN14" s="4">
        <f t="shared" si="1144"/>
        <v>0</v>
      </c>
      <c r="IO14" s="4">
        <f t="shared" si="1144"/>
        <v>0</v>
      </c>
      <c r="IP14" s="4">
        <f t="shared" si="1144"/>
        <v>1</v>
      </c>
      <c r="IQ14" s="4">
        <f t="shared" si="1144"/>
        <v>0</v>
      </c>
      <c r="IR14" s="4">
        <f t="shared" si="1144"/>
        <v>0</v>
      </c>
      <c r="IS14" s="4">
        <f t="shared" si="1144"/>
        <v>0</v>
      </c>
      <c r="IT14" s="4">
        <f t="shared" si="1144"/>
        <v>0</v>
      </c>
      <c r="IU14" s="4">
        <f t="shared" si="1144"/>
        <v>0</v>
      </c>
      <c r="IV14" s="4">
        <f t="shared" si="1144"/>
        <v>0</v>
      </c>
      <c r="IW14" s="4">
        <f t="shared" si="1144"/>
        <v>0</v>
      </c>
      <c r="IX14" s="4">
        <f t="shared" si="1144"/>
        <v>0</v>
      </c>
      <c r="IY14" s="4">
        <f t="shared" ref="IY14:LJ14" si="1145">IF(IY7=0,0,1)</f>
        <v>0</v>
      </c>
      <c r="IZ14" s="4">
        <f t="shared" si="1145"/>
        <v>0</v>
      </c>
      <c r="JA14" s="4">
        <f t="shared" si="1145"/>
        <v>0</v>
      </c>
      <c r="JB14" s="4">
        <f t="shared" si="1145"/>
        <v>0</v>
      </c>
      <c r="JC14" s="4">
        <f t="shared" si="1145"/>
        <v>0</v>
      </c>
      <c r="JD14" s="4">
        <f t="shared" si="1145"/>
        <v>0</v>
      </c>
      <c r="JE14" s="4">
        <f t="shared" si="1145"/>
        <v>0</v>
      </c>
      <c r="JF14" s="4">
        <f t="shared" si="1145"/>
        <v>0</v>
      </c>
      <c r="JG14" s="4">
        <f t="shared" si="1145"/>
        <v>0</v>
      </c>
      <c r="JH14" s="4">
        <f t="shared" si="1145"/>
        <v>0</v>
      </c>
      <c r="JI14" s="4">
        <f t="shared" si="1145"/>
        <v>0</v>
      </c>
      <c r="JJ14" s="4">
        <f t="shared" si="1145"/>
        <v>0</v>
      </c>
      <c r="JK14" s="4">
        <f t="shared" si="1145"/>
        <v>0</v>
      </c>
      <c r="JL14" s="4">
        <f t="shared" si="1145"/>
        <v>0</v>
      </c>
      <c r="JM14" s="4">
        <f t="shared" si="1145"/>
        <v>0</v>
      </c>
      <c r="JN14" s="4">
        <f t="shared" si="1145"/>
        <v>0</v>
      </c>
      <c r="JO14" s="4">
        <f t="shared" si="1145"/>
        <v>0</v>
      </c>
      <c r="JP14" s="4">
        <f t="shared" si="1145"/>
        <v>0</v>
      </c>
      <c r="JQ14" s="4">
        <f t="shared" si="1145"/>
        <v>0</v>
      </c>
      <c r="JR14" s="4">
        <f t="shared" si="1145"/>
        <v>0</v>
      </c>
      <c r="JS14" s="4">
        <f t="shared" si="1145"/>
        <v>0</v>
      </c>
      <c r="JT14" s="4">
        <f t="shared" si="1145"/>
        <v>0</v>
      </c>
      <c r="JU14" s="4">
        <f t="shared" si="1145"/>
        <v>0</v>
      </c>
      <c r="JV14" s="4">
        <f t="shared" si="1145"/>
        <v>0</v>
      </c>
      <c r="JW14" s="4">
        <f t="shared" si="1145"/>
        <v>0</v>
      </c>
      <c r="JX14" s="4">
        <f t="shared" si="1145"/>
        <v>0</v>
      </c>
      <c r="JY14" s="4">
        <f t="shared" si="1145"/>
        <v>0</v>
      </c>
      <c r="JZ14" s="4">
        <f t="shared" si="1145"/>
        <v>0</v>
      </c>
      <c r="KA14" s="4">
        <f t="shared" si="1145"/>
        <v>0</v>
      </c>
      <c r="KB14" s="4">
        <f t="shared" si="1145"/>
        <v>0</v>
      </c>
      <c r="KC14" s="4">
        <f t="shared" si="1145"/>
        <v>0</v>
      </c>
      <c r="KD14" s="4">
        <f t="shared" si="1145"/>
        <v>0</v>
      </c>
      <c r="KE14" s="4">
        <f t="shared" si="1145"/>
        <v>0</v>
      </c>
      <c r="KF14" s="4">
        <f t="shared" si="1145"/>
        <v>0</v>
      </c>
      <c r="KG14" s="4">
        <f t="shared" si="1145"/>
        <v>0</v>
      </c>
      <c r="KH14" s="4">
        <f t="shared" si="1145"/>
        <v>0</v>
      </c>
      <c r="KI14" s="4">
        <f t="shared" si="1145"/>
        <v>0</v>
      </c>
      <c r="KJ14" s="4">
        <f t="shared" si="1145"/>
        <v>0</v>
      </c>
      <c r="KK14" s="4">
        <f t="shared" si="1145"/>
        <v>0</v>
      </c>
      <c r="KL14" s="4">
        <f t="shared" si="1145"/>
        <v>0</v>
      </c>
      <c r="KM14" s="4">
        <f t="shared" si="1145"/>
        <v>0</v>
      </c>
      <c r="KN14" s="4">
        <f t="shared" si="1145"/>
        <v>0</v>
      </c>
      <c r="KO14" s="4">
        <f t="shared" si="1145"/>
        <v>0</v>
      </c>
      <c r="KP14" s="4">
        <f t="shared" si="1145"/>
        <v>0</v>
      </c>
      <c r="KQ14" s="4">
        <f t="shared" si="1145"/>
        <v>0</v>
      </c>
      <c r="KR14" s="4">
        <f t="shared" si="1145"/>
        <v>0</v>
      </c>
      <c r="KS14" s="4">
        <f t="shared" si="1145"/>
        <v>0</v>
      </c>
      <c r="KT14" s="4">
        <f t="shared" si="1145"/>
        <v>0</v>
      </c>
      <c r="KU14" s="4">
        <f t="shared" si="1145"/>
        <v>0</v>
      </c>
      <c r="KV14" s="4">
        <f t="shared" si="1145"/>
        <v>0</v>
      </c>
      <c r="KW14" s="4">
        <f t="shared" si="1145"/>
        <v>0</v>
      </c>
      <c r="KX14" s="4">
        <f t="shared" si="1145"/>
        <v>0</v>
      </c>
      <c r="KY14" s="4">
        <f t="shared" si="1145"/>
        <v>0</v>
      </c>
      <c r="KZ14" s="4">
        <f t="shared" si="1145"/>
        <v>0</v>
      </c>
      <c r="LA14" s="4">
        <f t="shared" si="1145"/>
        <v>0</v>
      </c>
      <c r="LB14" s="4">
        <f t="shared" si="1145"/>
        <v>0</v>
      </c>
      <c r="LC14" s="4">
        <f t="shared" si="1145"/>
        <v>0</v>
      </c>
      <c r="LD14" s="4">
        <f t="shared" si="1145"/>
        <v>0</v>
      </c>
      <c r="LE14" s="4">
        <f t="shared" si="1145"/>
        <v>0</v>
      </c>
      <c r="LF14" s="4">
        <f t="shared" si="1145"/>
        <v>0</v>
      </c>
      <c r="LG14" s="4">
        <f t="shared" si="1145"/>
        <v>0</v>
      </c>
      <c r="LH14" s="4">
        <f t="shared" si="1145"/>
        <v>0</v>
      </c>
      <c r="LI14" s="4">
        <f t="shared" si="1145"/>
        <v>0</v>
      </c>
      <c r="LJ14" s="4">
        <f t="shared" si="1145"/>
        <v>0</v>
      </c>
      <c r="LK14" s="4">
        <f t="shared" ref="LK14:NH14" si="1146">IF(LK7=0,0,1)</f>
        <v>0</v>
      </c>
      <c r="LL14" s="4">
        <f t="shared" si="1146"/>
        <v>0</v>
      </c>
      <c r="LM14" s="4">
        <f t="shared" si="1146"/>
        <v>0</v>
      </c>
      <c r="LN14" s="4">
        <f t="shared" si="1146"/>
        <v>0</v>
      </c>
      <c r="LO14" s="4">
        <f t="shared" si="1146"/>
        <v>0</v>
      </c>
      <c r="LP14" s="4">
        <f t="shared" si="1146"/>
        <v>0</v>
      </c>
      <c r="LQ14" s="4">
        <f t="shared" si="1146"/>
        <v>0</v>
      </c>
      <c r="LR14" s="4">
        <f t="shared" si="1146"/>
        <v>0</v>
      </c>
      <c r="LS14" s="4">
        <f t="shared" si="1146"/>
        <v>0</v>
      </c>
      <c r="LT14" s="4">
        <f t="shared" si="1146"/>
        <v>0</v>
      </c>
      <c r="LU14" s="4">
        <f t="shared" si="1146"/>
        <v>0</v>
      </c>
      <c r="LV14" s="4">
        <f t="shared" si="1146"/>
        <v>0</v>
      </c>
      <c r="LW14" s="4">
        <f t="shared" si="1146"/>
        <v>0</v>
      </c>
      <c r="LX14" s="4">
        <f t="shared" si="1146"/>
        <v>0</v>
      </c>
      <c r="LY14" s="4">
        <f t="shared" si="1146"/>
        <v>0</v>
      </c>
      <c r="LZ14" s="4">
        <f t="shared" si="1146"/>
        <v>0</v>
      </c>
      <c r="MA14" s="4">
        <f t="shared" si="1146"/>
        <v>0</v>
      </c>
      <c r="MB14" s="4">
        <f t="shared" si="1146"/>
        <v>0</v>
      </c>
      <c r="MC14" s="4">
        <f t="shared" si="1146"/>
        <v>0</v>
      </c>
      <c r="MD14" s="4">
        <f t="shared" si="1146"/>
        <v>0</v>
      </c>
      <c r="ME14" s="4">
        <f t="shared" si="1146"/>
        <v>0</v>
      </c>
      <c r="MF14" s="4">
        <f t="shared" si="1146"/>
        <v>0</v>
      </c>
      <c r="MG14" s="4">
        <f t="shared" si="1146"/>
        <v>0</v>
      </c>
      <c r="MH14" s="4">
        <f t="shared" si="1146"/>
        <v>0</v>
      </c>
      <c r="MI14" s="4">
        <f t="shared" si="1146"/>
        <v>0</v>
      </c>
      <c r="MJ14" s="4">
        <f t="shared" si="1146"/>
        <v>0</v>
      </c>
      <c r="MK14" s="4">
        <f t="shared" si="1146"/>
        <v>0</v>
      </c>
      <c r="ML14" s="4">
        <f t="shared" si="1146"/>
        <v>0</v>
      </c>
      <c r="MM14" s="4">
        <f t="shared" si="1146"/>
        <v>0</v>
      </c>
      <c r="MN14" s="4">
        <f t="shared" si="1146"/>
        <v>0</v>
      </c>
      <c r="MO14" s="4">
        <f t="shared" si="1146"/>
        <v>0</v>
      </c>
      <c r="MP14" s="4">
        <f t="shared" si="1146"/>
        <v>0</v>
      </c>
      <c r="MQ14" s="4">
        <f t="shared" si="1146"/>
        <v>0</v>
      </c>
      <c r="MR14" s="4">
        <f t="shared" si="1146"/>
        <v>0</v>
      </c>
      <c r="MS14" s="4">
        <f t="shared" si="1146"/>
        <v>0</v>
      </c>
      <c r="MT14" s="4">
        <f t="shared" si="1146"/>
        <v>0</v>
      </c>
      <c r="MU14" s="4">
        <f t="shared" si="1146"/>
        <v>0</v>
      </c>
      <c r="MV14" s="4">
        <f t="shared" si="1146"/>
        <v>0</v>
      </c>
      <c r="MW14" s="4">
        <f t="shared" si="1146"/>
        <v>0</v>
      </c>
      <c r="MX14" s="4">
        <f t="shared" si="1146"/>
        <v>0</v>
      </c>
      <c r="MY14" s="4">
        <f t="shared" si="1146"/>
        <v>1</v>
      </c>
      <c r="MZ14" s="4">
        <f t="shared" si="1146"/>
        <v>0</v>
      </c>
      <c r="NA14" s="4">
        <f t="shared" si="1146"/>
        <v>0</v>
      </c>
      <c r="NB14" s="4">
        <f t="shared" si="1146"/>
        <v>0</v>
      </c>
      <c r="NC14" s="4">
        <f t="shared" si="1146"/>
        <v>0</v>
      </c>
      <c r="ND14" s="4">
        <f t="shared" si="1146"/>
        <v>0</v>
      </c>
      <c r="NE14" s="4">
        <f t="shared" si="1146"/>
        <v>0</v>
      </c>
      <c r="NF14" s="4">
        <f t="shared" si="1146"/>
        <v>0</v>
      </c>
      <c r="NG14" s="4">
        <f t="shared" si="1146"/>
        <v>0</v>
      </c>
      <c r="NH14" s="4">
        <f t="shared" si="1146"/>
        <v>0</v>
      </c>
      <c r="NJ14" s="4">
        <f>NJ6-NJ13</f>
        <v>228</v>
      </c>
      <c r="NK14" s="4">
        <f>SUM(B14:NH14)</f>
        <v>11</v>
      </c>
    </row>
    <row r="15" spans="1:377" x14ac:dyDescent="0.3">
      <c r="A15" s="4">
        <v>8644</v>
      </c>
      <c r="B15" s="4">
        <f>IF(B8=0,0,($A$15*B8)+25000)</f>
        <v>0</v>
      </c>
      <c r="C15" s="4">
        <f t="shared" ref="C15:BN15" si="1147">IF(C8=0,0,($A$15*C8)+25000)</f>
        <v>0</v>
      </c>
      <c r="D15" s="4">
        <f t="shared" si="1147"/>
        <v>0</v>
      </c>
      <c r="E15" s="4">
        <f t="shared" si="1147"/>
        <v>0</v>
      </c>
      <c r="F15" s="4">
        <f t="shared" si="1147"/>
        <v>0</v>
      </c>
      <c r="G15" s="4">
        <f t="shared" si="1147"/>
        <v>76864</v>
      </c>
      <c r="H15" s="4">
        <f t="shared" si="1147"/>
        <v>344828</v>
      </c>
      <c r="I15" s="4">
        <f t="shared" si="1147"/>
        <v>0</v>
      </c>
      <c r="J15" s="4">
        <f t="shared" si="1147"/>
        <v>0</v>
      </c>
      <c r="K15" s="4">
        <f t="shared" si="1147"/>
        <v>0</v>
      </c>
      <c r="L15" s="4">
        <f t="shared" si="1147"/>
        <v>0</v>
      </c>
      <c r="M15" s="4">
        <f t="shared" si="1147"/>
        <v>0</v>
      </c>
      <c r="N15" s="4">
        <f t="shared" si="1147"/>
        <v>0</v>
      </c>
      <c r="O15" s="4">
        <f t="shared" si="1147"/>
        <v>0</v>
      </c>
      <c r="P15" s="4">
        <f t="shared" si="1147"/>
        <v>0</v>
      </c>
      <c r="Q15" s="4">
        <f t="shared" si="1147"/>
        <v>0</v>
      </c>
      <c r="R15" s="4">
        <f t="shared" si="1147"/>
        <v>0</v>
      </c>
      <c r="S15" s="4">
        <f t="shared" si="1147"/>
        <v>0</v>
      </c>
      <c r="T15" s="4">
        <f t="shared" si="1147"/>
        <v>0</v>
      </c>
      <c r="U15" s="4">
        <f t="shared" si="1147"/>
        <v>0</v>
      </c>
      <c r="V15" s="4">
        <f t="shared" si="1147"/>
        <v>0</v>
      </c>
      <c r="W15" s="4">
        <f t="shared" si="1147"/>
        <v>0</v>
      </c>
      <c r="X15" s="4">
        <f t="shared" si="1147"/>
        <v>0</v>
      </c>
      <c r="Y15" s="4">
        <f t="shared" si="1147"/>
        <v>0</v>
      </c>
      <c r="Z15" s="4">
        <f t="shared" si="1147"/>
        <v>0</v>
      </c>
      <c r="AA15" s="4">
        <f t="shared" si="1147"/>
        <v>0</v>
      </c>
      <c r="AB15" s="4">
        <f t="shared" si="1147"/>
        <v>0</v>
      </c>
      <c r="AC15" s="4">
        <f t="shared" si="1147"/>
        <v>0</v>
      </c>
      <c r="AD15" s="4">
        <f t="shared" si="1147"/>
        <v>0</v>
      </c>
      <c r="AE15" s="4">
        <f t="shared" si="1147"/>
        <v>0</v>
      </c>
      <c r="AF15" s="4">
        <f t="shared" si="1147"/>
        <v>0</v>
      </c>
      <c r="AG15" s="4">
        <f t="shared" si="1147"/>
        <v>0</v>
      </c>
      <c r="AH15" s="4">
        <f t="shared" si="1147"/>
        <v>0</v>
      </c>
      <c r="AI15" s="4">
        <f t="shared" si="1147"/>
        <v>0</v>
      </c>
      <c r="AJ15" s="4">
        <f t="shared" si="1147"/>
        <v>0</v>
      </c>
      <c r="AK15" s="4">
        <f t="shared" si="1147"/>
        <v>0</v>
      </c>
      <c r="AL15" s="4">
        <f t="shared" si="1147"/>
        <v>0</v>
      </c>
      <c r="AM15" s="4">
        <f t="shared" si="1147"/>
        <v>0</v>
      </c>
      <c r="AN15" s="4">
        <f t="shared" si="1147"/>
        <v>0</v>
      </c>
      <c r="AO15" s="4">
        <f t="shared" si="1147"/>
        <v>0</v>
      </c>
      <c r="AP15" s="4">
        <f t="shared" si="1147"/>
        <v>0</v>
      </c>
      <c r="AQ15" s="4">
        <f t="shared" si="1147"/>
        <v>0</v>
      </c>
      <c r="AR15" s="4">
        <f t="shared" si="1147"/>
        <v>0</v>
      </c>
      <c r="AS15" s="4">
        <f t="shared" si="1147"/>
        <v>0</v>
      </c>
      <c r="AT15" s="4">
        <f t="shared" si="1147"/>
        <v>0</v>
      </c>
      <c r="AU15" s="4">
        <f t="shared" si="1147"/>
        <v>0</v>
      </c>
      <c r="AV15" s="4">
        <f t="shared" si="1147"/>
        <v>0</v>
      </c>
      <c r="AW15" s="4">
        <f t="shared" si="1147"/>
        <v>0</v>
      </c>
      <c r="AX15" s="4">
        <f t="shared" si="1147"/>
        <v>0</v>
      </c>
      <c r="AY15" s="4">
        <f t="shared" si="1147"/>
        <v>0</v>
      </c>
      <c r="AZ15" s="4">
        <f t="shared" si="1147"/>
        <v>0</v>
      </c>
      <c r="BA15" s="4">
        <f t="shared" si="1147"/>
        <v>0</v>
      </c>
      <c r="BB15" s="4">
        <f t="shared" si="1147"/>
        <v>0</v>
      </c>
      <c r="BC15" s="4">
        <f t="shared" si="1147"/>
        <v>0</v>
      </c>
      <c r="BD15" s="4">
        <f t="shared" si="1147"/>
        <v>0</v>
      </c>
      <c r="BE15" s="4">
        <f t="shared" si="1147"/>
        <v>0</v>
      </c>
      <c r="BF15" s="4">
        <f t="shared" si="1147"/>
        <v>0</v>
      </c>
      <c r="BG15" s="4">
        <f t="shared" si="1147"/>
        <v>0</v>
      </c>
      <c r="BH15" s="4">
        <f t="shared" si="1147"/>
        <v>0</v>
      </c>
      <c r="BI15" s="4">
        <f t="shared" si="1147"/>
        <v>42288</v>
      </c>
      <c r="BJ15" s="4">
        <f t="shared" si="1147"/>
        <v>768384</v>
      </c>
      <c r="BK15" s="4">
        <f t="shared" si="1147"/>
        <v>0</v>
      </c>
      <c r="BL15" s="4">
        <f t="shared" si="1147"/>
        <v>0</v>
      </c>
      <c r="BM15" s="4">
        <f t="shared" si="1147"/>
        <v>0</v>
      </c>
      <c r="BN15" s="4">
        <f t="shared" si="1147"/>
        <v>0</v>
      </c>
      <c r="BO15" s="4">
        <f t="shared" ref="BO15:DZ15" si="1148">IF(BO8=0,0,($A$15*BO8)+25000)</f>
        <v>0</v>
      </c>
      <c r="BP15" s="4">
        <f t="shared" si="1148"/>
        <v>0</v>
      </c>
      <c r="BQ15" s="4">
        <f t="shared" si="1148"/>
        <v>0</v>
      </c>
      <c r="BR15" s="4">
        <f t="shared" si="1148"/>
        <v>0</v>
      </c>
      <c r="BS15" s="4">
        <f t="shared" si="1148"/>
        <v>0</v>
      </c>
      <c r="BT15" s="4">
        <f t="shared" si="1148"/>
        <v>0</v>
      </c>
      <c r="BU15" s="4">
        <f t="shared" si="1148"/>
        <v>0</v>
      </c>
      <c r="BV15" s="4">
        <f t="shared" si="1148"/>
        <v>0</v>
      </c>
      <c r="BW15" s="4">
        <f t="shared" si="1148"/>
        <v>0</v>
      </c>
      <c r="BX15" s="4">
        <f t="shared" si="1148"/>
        <v>0</v>
      </c>
      <c r="BY15" s="4">
        <f t="shared" si="1148"/>
        <v>0</v>
      </c>
      <c r="BZ15" s="4">
        <f t="shared" si="1148"/>
        <v>0</v>
      </c>
      <c r="CA15" s="4">
        <f t="shared" si="1148"/>
        <v>0</v>
      </c>
      <c r="CB15" s="4">
        <f t="shared" si="1148"/>
        <v>0</v>
      </c>
      <c r="CC15" s="4">
        <f t="shared" si="1148"/>
        <v>0</v>
      </c>
      <c r="CD15" s="4">
        <f t="shared" si="1148"/>
        <v>0</v>
      </c>
      <c r="CE15" s="4">
        <f t="shared" si="1148"/>
        <v>0</v>
      </c>
      <c r="CF15" s="4">
        <f t="shared" si="1148"/>
        <v>0</v>
      </c>
      <c r="CG15" s="4">
        <f t="shared" si="1148"/>
        <v>0</v>
      </c>
      <c r="CH15" s="4">
        <f t="shared" si="1148"/>
        <v>0</v>
      </c>
      <c r="CI15" s="4">
        <f t="shared" si="1148"/>
        <v>0</v>
      </c>
      <c r="CJ15" s="4">
        <f t="shared" si="1148"/>
        <v>0</v>
      </c>
      <c r="CK15" s="4">
        <f t="shared" si="1148"/>
        <v>0</v>
      </c>
      <c r="CL15" s="4">
        <f t="shared" si="1148"/>
        <v>0</v>
      </c>
      <c r="CM15" s="4">
        <f t="shared" si="1148"/>
        <v>0</v>
      </c>
      <c r="CN15" s="4">
        <f t="shared" si="1148"/>
        <v>0</v>
      </c>
      <c r="CO15" s="4">
        <f t="shared" si="1148"/>
        <v>0</v>
      </c>
      <c r="CP15" s="4">
        <f t="shared" si="1148"/>
        <v>0</v>
      </c>
      <c r="CQ15" s="4">
        <f t="shared" si="1148"/>
        <v>0</v>
      </c>
      <c r="CR15" s="4">
        <f t="shared" si="1148"/>
        <v>0</v>
      </c>
      <c r="CS15" s="4">
        <f t="shared" si="1148"/>
        <v>0</v>
      </c>
      <c r="CT15" s="4">
        <f t="shared" si="1148"/>
        <v>0</v>
      </c>
      <c r="CU15" s="4">
        <f t="shared" si="1148"/>
        <v>0</v>
      </c>
      <c r="CV15" s="4">
        <f t="shared" si="1148"/>
        <v>0</v>
      </c>
      <c r="CW15" s="4">
        <f t="shared" si="1148"/>
        <v>0</v>
      </c>
      <c r="CX15" s="4">
        <f t="shared" si="1148"/>
        <v>0</v>
      </c>
      <c r="CY15" s="4">
        <f t="shared" si="1148"/>
        <v>0</v>
      </c>
      <c r="CZ15" s="4">
        <f t="shared" si="1148"/>
        <v>0</v>
      </c>
      <c r="DA15" s="4">
        <f t="shared" si="1148"/>
        <v>0</v>
      </c>
      <c r="DB15" s="4">
        <f t="shared" si="1148"/>
        <v>0</v>
      </c>
      <c r="DC15" s="4">
        <f t="shared" si="1148"/>
        <v>0</v>
      </c>
      <c r="DD15" s="4">
        <f t="shared" si="1148"/>
        <v>0</v>
      </c>
      <c r="DE15" s="4">
        <f t="shared" si="1148"/>
        <v>0</v>
      </c>
      <c r="DF15" s="4">
        <f t="shared" si="1148"/>
        <v>0</v>
      </c>
      <c r="DG15" s="4">
        <f t="shared" si="1148"/>
        <v>0</v>
      </c>
      <c r="DH15" s="4">
        <f t="shared" si="1148"/>
        <v>0</v>
      </c>
      <c r="DI15" s="4">
        <f t="shared" si="1148"/>
        <v>0</v>
      </c>
      <c r="DJ15" s="4">
        <f t="shared" si="1148"/>
        <v>0</v>
      </c>
      <c r="DK15" s="4">
        <f t="shared" si="1148"/>
        <v>0</v>
      </c>
      <c r="DL15" s="4">
        <f t="shared" si="1148"/>
        <v>0</v>
      </c>
      <c r="DM15" s="4">
        <f t="shared" si="1148"/>
        <v>0</v>
      </c>
      <c r="DN15" s="4">
        <f t="shared" si="1148"/>
        <v>0</v>
      </c>
      <c r="DO15" s="4">
        <f t="shared" si="1148"/>
        <v>0</v>
      </c>
      <c r="DP15" s="4">
        <f t="shared" si="1148"/>
        <v>0</v>
      </c>
      <c r="DQ15" s="4">
        <f t="shared" si="1148"/>
        <v>0</v>
      </c>
      <c r="DR15" s="4">
        <f t="shared" si="1148"/>
        <v>0</v>
      </c>
      <c r="DS15" s="4">
        <f t="shared" si="1148"/>
        <v>0</v>
      </c>
      <c r="DT15" s="4">
        <f t="shared" si="1148"/>
        <v>0</v>
      </c>
      <c r="DU15" s="4">
        <f t="shared" si="1148"/>
        <v>0</v>
      </c>
      <c r="DV15" s="4">
        <f t="shared" si="1148"/>
        <v>0</v>
      </c>
      <c r="DW15" s="4">
        <f t="shared" si="1148"/>
        <v>0</v>
      </c>
      <c r="DX15" s="4">
        <f t="shared" si="1148"/>
        <v>0</v>
      </c>
      <c r="DY15" s="4">
        <f t="shared" si="1148"/>
        <v>0</v>
      </c>
      <c r="DZ15" s="4">
        <f t="shared" si="1148"/>
        <v>0</v>
      </c>
      <c r="EA15" s="4">
        <f t="shared" ref="EA15:GL15" si="1149">IF(EA8=0,0,($A$15*EA8)+25000)</f>
        <v>0</v>
      </c>
      <c r="EB15" s="4">
        <f t="shared" si="1149"/>
        <v>0</v>
      </c>
      <c r="EC15" s="4">
        <f t="shared" si="1149"/>
        <v>0</v>
      </c>
      <c r="ED15" s="4">
        <f t="shared" si="1149"/>
        <v>0</v>
      </c>
      <c r="EE15" s="4">
        <f t="shared" si="1149"/>
        <v>0</v>
      </c>
      <c r="EF15" s="4">
        <f t="shared" si="1149"/>
        <v>0</v>
      </c>
      <c r="EG15" s="4">
        <f t="shared" si="1149"/>
        <v>0</v>
      </c>
      <c r="EH15" s="4">
        <f t="shared" si="1149"/>
        <v>0</v>
      </c>
      <c r="EI15" s="4">
        <f t="shared" si="1149"/>
        <v>0</v>
      </c>
      <c r="EJ15" s="4">
        <f t="shared" si="1149"/>
        <v>0</v>
      </c>
      <c r="EK15" s="4">
        <f t="shared" si="1149"/>
        <v>0</v>
      </c>
      <c r="EL15" s="4">
        <f t="shared" si="1149"/>
        <v>0</v>
      </c>
      <c r="EM15" s="4">
        <f t="shared" si="1149"/>
        <v>0</v>
      </c>
      <c r="EN15" s="4">
        <f t="shared" si="1149"/>
        <v>0</v>
      </c>
      <c r="EO15" s="4">
        <f t="shared" si="1149"/>
        <v>0</v>
      </c>
      <c r="EP15" s="4">
        <f t="shared" si="1149"/>
        <v>0</v>
      </c>
      <c r="EQ15" s="4">
        <f t="shared" si="1149"/>
        <v>0</v>
      </c>
      <c r="ER15" s="4">
        <f t="shared" si="1149"/>
        <v>0</v>
      </c>
      <c r="ES15" s="4">
        <f t="shared" si="1149"/>
        <v>0</v>
      </c>
      <c r="ET15" s="4">
        <f t="shared" si="1149"/>
        <v>0</v>
      </c>
      <c r="EU15" s="4">
        <f t="shared" si="1149"/>
        <v>0</v>
      </c>
      <c r="EV15" s="4">
        <f t="shared" si="1149"/>
        <v>0</v>
      </c>
      <c r="EW15" s="4">
        <f t="shared" si="1149"/>
        <v>0</v>
      </c>
      <c r="EX15" s="4">
        <f t="shared" si="1149"/>
        <v>137372</v>
      </c>
      <c r="EY15" s="4">
        <f t="shared" si="1149"/>
        <v>0</v>
      </c>
      <c r="EZ15" s="4">
        <f t="shared" si="1149"/>
        <v>0</v>
      </c>
      <c r="FA15" s="4">
        <f t="shared" si="1149"/>
        <v>0</v>
      </c>
      <c r="FB15" s="4">
        <f t="shared" si="1149"/>
        <v>0</v>
      </c>
      <c r="FC15" s="4">
        <f t="shared" si="1149"/>
        <v>0</v>
      </c>
      <c r="FD15" s="4">
        <f t="shared" si="1149"/>
        <v>0</v>
      </c>
      <c r="FE15" s="4">
        <f t="shared" si="1149"/>
        <v>0</v>
      </c>
      <c r="FF15" s="4">
        <f t="shared" si="1149"/>
        <v>0</v>
      </c>
      <c r="FG15" s="4">
        <f t="shared" si="1149"/>
        <v>0</v>
      </c>
      <c r="FH15" s="4">
        <f t="shared" si="1149"/>
        <v>0</v>
      </c>
      <c r="FI15" s="4">
        <f t="shared" si="1149"/>
        <v>0</v>
      </c>
      <c r="FJ15" s="4">
        <f t="shared" si="1149"/>
        <v>0</v>
      </c>
      <c r="FK15" s="4">
        <f t="shared" si="1149"/>
        <v>0</v>
      </c>
      <c r="FL15" s="4">
        <f t="shared" si="1149"/>
        <v>0</v>
      </c>
      <c r="FM15" s="4">
        <f t="shared" si="1149"/>
        <v>0</v>
      </c>
      <c r="FN15" s="4">
        <f t="shared" si="1149"/>
        <v>0</v>
      </c>
      <c r="FO15" s="4">
        <f t="shared" si="1149"/>
        <v>0</v>
      </c>
      <c r="FP15" s="4">
        <f t="shared" si="1149"/>
        <v>0</v>
      </c>
      <c r="FQ15" s="4">
        <f t="shared" si="1149"/>
        <v>0</v>
      </c>
      <c r="FR15" s="4">
        <f t="shared" si="1149"/>
        <v>0</v>
      </c>
      <c r="FS15" s="4">
        <f t="shared" si="1149"/>
        <v>0</v>
      </c>
      <c r="FT15" s="4">
        <f t="shared" si="1149"/>
        <v>0</v>
      </c>
      <c r="FU15" s="4">
        <f t="shared" si="1149"/>
        <v>0</v>
      </c>
      <c r="FV15" s="4">
        <f t="shared" si="1149"/>
        <v>0</v>
      </c>
      <c r="FW15" s="4">
        <f t="shared" si="1149"/>
        <v>0</v>
      </c>
      <c r="FX15" s="4">
        <f t="shared" si="1149"/>
        <v>0</v>
      </c>
      <c r="FY15" s="4">
        <f t="shared" si="1149"/>
        <v>0</v>
      </c>
      <c r="FZ15" s="4">
        <f t="shared" si="1149"/>
        <v>0</v>
      </c>
      <c r="GA15" s="4">
        <f t="shared" si="1149"/>
        <v>0</v>
      </c>
      <c r="GB15" s="4">
        <f t="shared" si="1149"/>
        <v>0</v>
      </c>
      <c r="GC15" s="4">
        <f t="shared" si="1149"/>
        <v>0</v>
      </c>
      <c r="GD15" s="4">
        <f t="shared" si="1149"/>
        <v>0</v>
      </c>
      <c r="GE15" s="4">
        <f t="shared" si="1149"/>
        <v>0</v>
      </c>
      <c r="GF15" s="4">
        <f t="shared" si="1149"/>
        <v>0</v>
      </c>
      <c r="GG15" s="4">
        <f t="shared" si="1149"/>
        <v>0</v>
      </c>
      <c r="GH15" s="4">
        <f t="shared" si="1149"/>
        <v>0</v>
      </c>
      <c r="GI15" s="4">
        <f t="shared" si="1149"/>
        <v>0</v>
      </c>
      <c r="GJ15" s="4">
        <f t="shared" si="1149"/>
        <v>0</v>
      </c>
      <c r="GK15" s="4">
        <f t="shared" si="1149"/>
        <v>0</v>
      </c>
      <c r="GL15" s="4">
        <f t="shared" si="1149"/>
        <v>0</v>
      </c>
      <c r="GM15" s="4">
        <f t="shared" ref="GM15:IX15" si="1150">IF(GM8=0,0,($A$15*GM8)+25000)</f>
        <v>0</v>
      </c>
      <c r="GN15" s="4">
        <f t="shared" si="1150"/>
        <v>0</v>
      </c>
      <c r="GO15" s="4">
        <f t="shared" si="1150"/>
        <v>0</v>
      </c>
      <c r="GP15" s="4">
        <f t="shared" si="1150"/>
        <v>0</v>
      </c>
      <c r="GQ15" s="4">
        <f t="shared" si="1150"/>
        <v>0</v>
      </c>
      <c r="GR15" s="4">
        <f t="shared" si="1150"/>
        <v>0</v>
      </c>
      <c r="GS15" s="4">
        <f t="shared" si="1150"/>
        <v>0</v>
      </c>
      <c r="GT15" s="4">
        <f t="shared" si="1150"/>
        <v>0</v>
      </c>
      <c r="GU15" s="4">
        <f t="shared" si="1150"/>
        <v>0</v>
      </c>
      <c r="GV15" s="4">
        <f t="shared" si="1150"/>
        <v>0</v>
      </c>
      <c r="GW15" s="4">
        <f t="shared" si="1150"/>
        <v>0</v>
      </c>
      <c r="GX15" s="4">
        <f t="shared" si="1150"/>
        <v>0</v>
      </c>
      <c r="GY15" s="4">
        <f t="shared" si="1150"/>
        <v>0</v>
      </c>
      <c r="GZ15" s="4">
        <f t="shared" si="1150"/>
        <v>0</v>
      </c>
      <c r="HA15" s="4">
        <f t="shared" si="1150"/>
        <v>0</v>
      </c>
      <c r="HB15" s="4">
        <f t="shared" si="1150"/>
        <v>0</v>
      </c>
      <c r="HC15" s="4">
        <f t="shared" si="1150"/>
        <v>0</v>
      </c>
      <c r="HD15" s="4">
        <f t="shared" si="1150"/>
        <v>0</v>
      </c>
      <c r="HE15" s="4">
        <f t="shared" si="1150"/>
        <v>0</v>
      </c>
      <c r="HF15" s="4">
        <f t="shared" si="1150"/>
        <v>0</v>
      </c>
      <c r="HG15" s="4">
        <f t="shared" si="1150"/>
        <v>0</v>
      </c>
      <c r="HH15" s="4">
        <f t="shared" si="1150"/>
        <v>0</v>
      </c>
      <c r="HI15" s="4">
        <f t="shared" si="1150"/>
        <v>0</v>
      </c>
      <c r="HJ15" s="4">
        <f t="shared" si="1150"/>
        <v>0</v>
      </c>
      <c r="HK15" s="4">
        <f t="shared" si="1150"/>
        <v>0</v>
      </c>
      <c r="HL15" s="4">
        <f t="shared" si="1150"/>
        <v>0</v>
      </c>
      <c r="HM15" s="4">
        <f t="shared" si="1150"/>
        <v>0</v>
      </c>
      <c r="HN15" s="4">
        <f t="shared" si="1150"/>
        <v>0</v>
      </c>
      <c r="HO15" s="4">
        <f t="shared" si="1150"/>
        <v>0</v>
      </c>
      <c r="HP15" s="4">
        <f t="shared" si="1150"/>
        <v>0</v>
      </c>
      <c r="HQ15" s="4">
        <f t="shared" si="1150"/>
        <v>0</v>
      </c>
      <c r="HR15" s="4">
        <f t="shared" si="1150"/>
        <v>0</v>
      </c>
      <c r="HS15" s="4">
        <f t="shared" si="1150"/>
        <v>0</v>
      </c>
      <c r="HT15" s="4">
        <f t="shared" si="1150"/>
        <v>0</v>
      </c>
      <c r="HU15" s="4">
        <f t="shared" si="1150"/>
        <v>0</v>
      </c>
      <c r="HV15" s="4">
        <f t="shared" si="1150"/>
        <v>0</v>
      </c>
      <c r="HW15" s="4">
        <f t="shared" si="1150"/>
        <v>0</v>
      </c>
      <c r="HX15" s="4">
        <f t="shared" si="1150"/>
        <v>0</v>
      </c>
      <c r="HY15" s="4">
        <f t="shared" si="1150"/>
        <v>0</v>
      </c>
      <c r="HZ15" s="4">
        <f t="shared" si="1150"/>
        <v>0</v>
      </c>
      <c r="IA15" s="4">
        <f t="shared" si="1150"/>
        <v>0</v>
      </c>
      <c r="IB15" s="4">
        <f t="shared" si="1150"/>
        <v>0</v>
      </c>
      <c r="IC15" s="4">
        <f t="shared" si="1150"/>
        <v>0</v>
      </c>
      <c r="ID15" s="4">
        <f t="shared" si="1150"/>
        <v>0</v>
      </c>
      <c r="IE15" s="4">
        <f t="shared" si="1150"/>
        <v>0</v>
      </c>
      <c r="IF15" s="4">
        <f t="shared" si="1150"/>
        <v>0</v>
      </c>
      <c r="IG15" s="4">
        <f t="shared" si="1150"/>
        <v>0</v>
      </c>
      <c r="IH15" s="4">
        <f t="shared" si="1150"/>
        <v>0</v>
      </c>
      <c r="II15" s="4">
        <f t="shared" si="1150"/>
        <v>0</v>
      </c>
      <c r="IJ15" s="4">
        <f t="shared" si="1150"/>
        <v>0</v>
      </c>
      <c r="IK15" s="4">
        <f t="shared" si="1150"/>
        <v>0</v>
      </c>
      <c r="IL15" s="4">
        <f t="shared" si="1150"/>
        <v>0</v>
      </c>
      <c r="IM15" s="4">
        <f t="shared" si="1150"/>
        <v>0</v>
      </c>
      <c r="IN15" s="4">
        <f t="shared" si="1150"/>
        <v>0</v>
      </c>
      <c r="IO15" s="4">
        <f t="shared" si="1150"/>
        <v>0</v>
      </c>
      <c r="IP15" s="4">
        <f t="shared" si="1150"/>
        <v>647368</v>
      </c>
      <c r="IQ15" s="4">
        <f t="shared" si="1150"/>
        <v>0</v>
      </c>
      <c r="IR15" s="4">
        <f t="shared" si="1150"/>
        <v>0</v>
      </c>
      <c r="IS15" s="4">
        <f t="shared" si="1150"/>
        <v>0</v>
      </c>
      <c r="IT15" s="4">
        <f t="shared" si="1150"/>
        <v>0</v>
      </c>
      <c r="IU15" s="4">
        <f t="shared" si="1150"/>
        <v>0</v>
      </c>
      <c r="IV15" s="4">
        <f t="shared" si="1150"/>
        <v>0</v>
      </c>
      <c r="IW15" s="4">
        <f t="shared" si="1150"/>
        <v>0</v>
      </c>
      <c r="IX15" s="4">
        <f t="shared" si="1150"/>
        <v>0</v>
      </c>
      <c r="IY15" s="4">
        <f t="shared" ref="IY15:LJ15" si="1151">IF(IY8=0,0,($A$15*IY8)+25000)</f>
        <v>0</v>
      </c>
      <c r="IZ15" s="4">
        <f t="shared" si="1151"/>
        <v>0</v>
      </c>
      <c r="JA15" s="4">
        <f t="shared" si="1151"/>
        <v>0</v>
      </c>
      <c r="JB15" s="4">
        <f t="shared" si="1151"/>
        <v>0</v>
      </c>
      <c r="JC15" s="4">
        <f t="shared" si="1151"/>
        <v>0</v>
      </c>
      <c r="JD15" s="4">
        <f t="shared" si="1151"/>
        <v>0</v>
      </c>
      <c r="JE15" s="4">
        <f t="shared" si="1151"/>
        <v>0</v>
      </c>
      <c r="JF15" s="4">
        <f t="shared" si="1151"/>
        <v>0</v>
      </c>
      <c r="JG15" s="4">
        <f t="shared" si="1151"/>
        <v>0</v>
      </c>
      <c r="JH15" s="4">
        <f t="shared" si="1151"/>
        <v>0</v>
      </c>
      <c r="JI15" s="4">
        <f t="shared" si="1151"/>
        <v>0</v>
      </c>
      <c r="JJ15" s="4">
        <f t="shared" si="1151"/>
        <v>0</v>
      </c>
      <c r="JK15" s="4">
        <f t="shared" si="1151"/>
        <v>0</v>
      </c>
      <c r="JL15" s="4">
        <f t="shared" si="1151"/>
        <v>0</v>
      </c>
      <c r="JM15" s="4">
        <f t="shared" si="1151"/>
        <v>0</v>
      </c>
      <c r="JN15" s="4">
        <f t="shared" si="1151"/>
        <v>0</v>
      </c>
      <c r="JO15" s="4">
        <f t="shared" si="1151"/>
        <v>0</v>
      </c>
      <c r="JP15" s="4">
        <f t="shared" si="1151"/>
        <v>0</v>
      </c>
      <c r="JQ15" s="4">
        <f t="shared" si="1151"/>
        <v>0</v>
      </c>
      <c r="JR15" s="4">
        <f t="shared" si="1151"/>
        <v>0</v>
      </c>
      <c r="JS15" s="4">
        <f t="shared" si="1151"/>
        <v>0</v>
      </c>
      <c r="JT15" s="4">
        <f t="shared" si="1151"/>
        <v>0</v>
      </c>
      <c r="JU15" s="4">
        <f t="shared" si="1151"/>
        <v>0</v>
      </c>
      <c r="JV15" s="4">
        <f t="shared" si="1151"/>
        <v>0</v>
      </c>
      <c r="JW15" s="4">
        <f t="shared" si="1151"/>
        <v>0</v>
      </c>
      <c r="JX15" s="4">
        <f t="shared" si="1151"/>
        <v>0</v>
      </c>
      <c r="JY15" s="4">
        <f t="shared" si="1151"/>
        <v>0</v>
      </c>
      <c r="JZ15" s="4">
        <f t="shared" si="1151"/>
        <v>0</v>
      </c>
      <c r="KA15" s="4">
        <f t="shared" si="1151"/>
        <v>0</v>
      </c>
      <c r="KB15" s="4">
        <f t="shared" si="1151"/>
        <v>0</v>
      </c>
      <c r="KC15" s="4">
        <f t="shared" si="1151"/>
        <v>0</v>
      </c>
      <c r="KD15" s="4">
        <f t="shared" si="1151"/>
        <v>0</v>
      </c>
      <c r="KE15" s="4">
        <f t="shared" si="1151"/>
        <v>0</v>
      </c>
      <c r="KF15" s="4">
        <f t="shared" si="1151"/>
        <v>0</v>
      </c>
      <c r="KG15" s="4">
        <f t="shared" si="1151"/>
        <v>0</v>
      </c>
      <c r="KH15" s="4">
        <f t="shared" si="1151"/>
        <v>0</v>
      </c>
      <c r="KI15" s="4">
        <f t="shared" si="1151"/>
        <v>0</v>
      </c>
      <c r="KJ15" s="4">
        <f t="shared" si="1151"/>
        <v>0</v>
      </c>
      <c r="KK15" s="4">
        <f t="shared" si="1151"/>
        <v>0</v>
      </c>
      <c r="KL15" s="4">
        <f t="shared" si="1151"/>
        <v>0</v>
      </c>
      <c r="KM15" s="4">
        <f t="shared" si="1151"/>
        <v>0</v>
      </c>
      <c r="KN15" s="4">
        <f t="shared" si="1151"/>
        <v>0</v>
      </c>
      <c r="KO15" s="4">
        <f t="shared" si="1151"/>
        <v>0</v>
      </c>
      <c r="KP15" s="4">
        <f t="shared" si="1151"/>
        <v>0</v>
      </c>
      <c r="KQ15" s="4">
        <f t="shared" si="1151"/>
        <v>0</v>
      </c>
      <c r="KR15" s="4">
        <f t="shared" si="1151"/>
        <v>0</v>
      </c>
      <c r="KS15" s="4">
        <f t="shared" si="1151"/>
        <v>0</v>
      </c>
      <c r="KT15" s="4">
        <f t="shared" si="1151"/>
        <v>0</v>
      </c>
      <c r="KU15" s="4">
        <f t="shared" si="1151"/>
        <v>0</v>
      </c>
      <c r="KV15" s="4">
        <f t="shared" si="1151"/>
        <v>0</v>
      </c>
      <c r="KW15" s="4">
        <f t="shared" si="1151"/>
        <v>0</v>
      </c>
      <c r="KX15" s="4">
        <f t="shared" si="1151"/>
        <v>0</v>
      </c>
      <c r="KY15" s="4">
        <f t="shared" si="1151"/>
        <v>0</v>
      </c>
      <c r="KZ15" s="4">
        <f t="shared" si="1151"/>
        <v>0</v>
      </c>
      <c r="LA15" s="4">
        <f t="shared" si="1151"/>
        <v>0</v>
      </c>
      <c r="LB15" s="4">
        <f t="shared" si="1151"/>
        <v>0</v>
      </c>
      <c r="LC15" s="4">
        <f t="shared" si="1151"/>
        <v>0</v>
      </c>
      <c r="LD15" s="4">
        <f t="shared" si="1151"/>
        <v>0</v>
      </c>
      <c r="LE15" s="4">
        <f t="shared" si="1151"/>
        <v>0</v>
      </c>
      <c r="LF15" s="4">
        <f t="shared" si="1151"/>
        <v>0</v>
      </c>
      <c r="LG15" s="4">
        <f t="shared" si="1151"/>
        <v>0</v>
      </c>
      <c r="LH15" s="4">
        <f t="shared" si="1151"/>
        <v>0</v>
      </c>
      <c r="LI15" s="4">
        <f t="shared" si="1151"/>
        <v>0</v>
      </c>
      <c r="LJ15" s="4">
        <f t="shared" si="1151"/>
        <v>0</v>
      </c>
      <c r="LK15" s="4">
        <f t="shared" ref="LK15:NH15" si="1152">IF(LK8=0,0,($A$15*LK8)+25000)</f>
        <v>0</v>
      </c>
      <c r="LL15" s="4">
        <f t="shared" si="1152"/>
        <v>0</v>
      </c>
      <c r="LM15" s="4">
        <f t="shared" si="1152"/>
        <v>0</v>
      </c>
      <c r="LN15" s="4">
        <f t="shared" si="1152"/>
        <v>0</v>
      </c>
      <c r="LO15" s="4">
        <f t="shared" si="1152"/>
        <v>0</v>
      </c>
      <c r="LP15" s="4">
        <f t="shared" si="1152"/>
        <v>0</v>
      </c>
      <c r="LQ15" s="4">
        <f t="shared" si="1152"/>
        <v>0</v>
      </c>
      <c r="LR15" s="4">
        <f t="shared" si="1152"/>
        <v>0</v>
      </c>
      <c r="LS15" s="4">
        <f t="shared" si="1152"/>
        <v>0</v>
      </c>
      <c r="LT15" s="4">
        <f t="shared" si="1152"/>
        <v>0</v>
      </c>
      <c r="LU15" s="4">
        <f t="shared" si="1152"/>
        <v>0</v>
      </c>
      <c r="LV15" s="4">
        <f t="shared" si="1152"/>
        <v>0</v>
      </c>
      <c r="LW15" s="4">
        <f t="shared" si="1152"/>
        <v>0</v>
      </c>
      <c r="LX15" s="4">
        <f t="shared" si="1152"/>
        <v>0</v>
      </c>
      <c r="LY15" s="4">
        <f t="shared" si="1152"/>
        <v>0</v>
      </c>
      <c r="LZ15" s="4">
        <f t="shared" si="1152"/>
        <v>0</v>
      </c>
      <c r="MA15" s="4">
        <f t="shared" si="1152"/>
        <v>0</v>
      </c>
      <c r="MB15" s="4">
        <f t="shared" si="1152"/>
        <v>0</v>
      </c>
      <c r="MC15" s="4">
        <f t="shared" si="1152"/>
        <v>0</v>
      </c>
      <c r="MD15" s="4">
        <f t="shared" si="1152"/>
        <v>0</v>
      </c>
      <c r="ME15" s="4">
        <f t="shared" si="1152"/>
        <v>0</v>
      </c>
      <c r="MF15" s="4">
        <f t="shared" si="1152"/>
        <v>0</v>
      </c>
      <c r="MG15" s="4">
        <f t="shared" si="1152"/>
        <v>0</v>
      </c>
      <c r="MH15" s="4">
        <f t="shared" si="1152"/>
        <v>0</v>
      </c>
      <c r="MI15" s="4">
        <f t="shared" si="1152"/>
        <v>0</v>
      </c>
      <c r="MJ15" s="4">
        <f t="shared" si="1152"/>
        <v>0</v>
      </c>
      <c r="MK15" s="4">
        <f t="shared" si="1152"/>
        <v>0</v>
      </c>
      <c r="ML15" s="4">
        <f t="shared" si="1152"/>
        <v>0</v>
      </c>
      <c r="MM15" s="4">
        <f t="shared" si="1152"/>
        <v>0</v>
      </c>
      <c r="MN15" s="4">
        <f t="shared" si="1152"/>
        <v>0</v>
      </c>
      <c r="MO15" s="4">
        <f t="shared" si="1152"/>
        <v>0</v>
      </c>
      <c r="MP15" s="4">
        <f t="shared" si="1152"/>
        <v>0</v>
      </c>
      <c r="MQ15" s="4">
        <f t="shared" si="1152"/>
        <v>0</v>
      </c>
      <c r="MR15" s="4">
        <f t="shared" si="1152"/>
        <v>0</v>
      </c>
      <c r="MS15" s="4">
        <f t="shared" si="1152"/>
        <v>0</v>
      </c>
      <c r="MT15" s="4">
        <f t="shared" si="1152"/>
        <v>0</v>
      </c>
      <c r="MU15" s="4">
        <f t="shared" si="1152"/>
        <v>0</v>
      </c>
      <c r="MV15" s="4">
        <f t="shared" si="1152"/>
        <v>0</v>
      </c>
      <c r="MW15" s="4">
        <f t="shared" si="1152"/>
        <v>0</v>
      </c>
      <c r="MX15" s="4">
        <f t="shared" si="1152"/>
        <v>0</v>
      </c>
      <c r="MY15" s="4">
        <f t="shared" si="1152"/>
        <v>0</v>
      </c>
      <c r="MZ15" s="4">
        <f t="shared" si="1152"/>
        <v>0</v>
      </c>
      <c r="NA15" s="4">
        <f t="shared" si="1152"/>
        <v>0</v>
      </c>
      <c r="NB15" s="4">
        <f t="shared" si="1152"/>
        <v>0</v>
      </c>
      <c r="NC15" s="4">
        <f t="shared" si="1152"/>
        <v>0</v>
      </c>
      <c r="ND15" s="4">
        <f t="shared" si="1152"/>
        <v>0</v>
      </c>
      <c r="NE15" s="4">
        <f t="shared" si="1152"/>
        <v>0</v>
      </c>
      <c r="NF15" s="4">
        <f t="shared" si="1152"/>
        <v>0</v>
      </c>
      <c r="NG15" s="4">
        <f t="shared" si="1152"/>
        <v>0</v>
      </c>
      <c r="NH15" s="4">
        <f t="shared" si="1152"/>
        <v>0</v>
      </c>
      <c r="NJ15" s="45">
        <f>SUM(B15:NH15)</f>
        <v>2017104</v>
      </c>
    </row>
    <row r="16" spans="1:377" x14ac:dyDescent="0.3">
      <c r="A16" s="4" t="s">
        <v>204</v>
      </c>
      <c r="B16" s="4">
        <f>IF(B8=0,0,25000)</f>
        <v>0</v>
      </c>
      <c r="C16" s="4">
        <f t="shared" ref="C16:BN16" si="1153">IF(C8=0,0,25000)</f>
        <v>0</v>
      </c>
      <c r="D16" s="4">
        <f t="shared" si="1153"/>
        <v>0</v>
      </c>
      <c r="E16" s="4">
        <f t="shared" si="1153"/>
        <v>0</v>
      </c>
      <c r="F16" s="4">
        <f t="shared" si="1153"/>
        <v>0</v>
      </c>
      <c r="G16" s="4">
        <f t="shared" si="1153"/>
        <v>25000</v>
      </c>
      <c r="H16" s="4">
        <f t="shared" si="1153"/>
        <v>25000</v>
      </c>
      <c r="I16" s="4">
        <f t="shared" si="1153"/>
        <v>0</v>
      </c>
      <c r="J16" s="4">
        <f t="shared" si="1153"/>
        <v>0</v>
      </c>
      <c r="K16" s="4">
        <f t="shared" si="1153"/>
        <v>0</v>
      </c>
      <c r="L16" s="4">
        <f t="shared" si="1153"/>
        <v>0</v>
      </c>
      <c r="M16" s="4">
        <f t="shared" si="1153"/>
        <v>0</v>
      </c>
      <c r="N16" s="4">
        <f t="shared" si="1153"/>
        <v>0</v>
      </c>
      <c r="O16" s="4">
        <f t="shared" si="1153"/>
        <v>0</v>
      </c>
      <c r="P16" s="4">
        <f t="shared" si="1153"/>
        <v>0</v>
      </c>
      <c r="Q16" s="4">
        <f t="shared" si="1153"/>
        <v>0</v>
      </c>
      <c r="R16" s="4">
        <f t="shared" si="1153"/>
        <v>0</v>
      </c>
      <c r="S16" s="4">
        <f t="shared" si="1153"/>
        <v>0</v>
      </c>
      <c r="T16" s="4">
        <f t="shared" si="1153"/>
        <v>0</v>
      </c>
      <c r="U16" s="4">
        <f t="shared" si="1153"/>
        <v>0</v>
      </c>
      <c r="V16" s="4">
        <f t="shared" si="1153"/>
        <v>0</v>
      </c>
      <c r="W16" s="4">
        <f t="shared" si="1153"/>
        <v>0</v>
      </c>
      <c r="X16" s="4">
        <f t="shared" si="1153"/>
        <v>0</v>
      </c>
      <c r="Y16" s="4">
        <f t="shared" si="1153"/>
        <v>0</v>
      </c>
      <c r="Z16" s="4">
        <f t="shared" si="1153"/>
        <v>0</v>
      </c>
      <c r="AA16" s="4">
        <f t="shared" si="1153"/>
        <v>0</v>
      </c>
      <c r="AB16" s="4">
        <f t="shared" si="1153"/>
        <v>0</v>
      </c>
      <c r="AC16" s="4">
        <f t="shared" si="1153"/>
        <v>0</v>
      </c>
      <c r="AD16" s="4">
        <f t="shared" si="1153"/>
        <v>0</v>
      </c>
      <c r="AE16" s="4">
        <f t="shared" si="1153"/>
        <v>0</v>
      </c>
      <c r="AF16" s="4">
        <f t="shared" si="1153"/>
        <v>0</v>
      </c>
      <c r="AG16" s="4">
        <f t="shared" si="1153"/>
        <v>0</v>
      </c>
      <c r="AH16" s="4">
        <f t="shared" si="1153"/>
        <v>0</v>
      </c>
      <c r="AI16" s="4">
        <f t="shared" si="1153"/>
        <v>0</v>
      </c>
      <c r="AJ16" s="4">
        <f t="shared" si="1153"/>
        <v>0</v>
      </c>
      <c r="AK16" s="4">
        <f t="shared" si="1153"/>
        <v>0</v>
      </c>
      <c r="AL16" s="4">
        <f t="shared" si="1153"/>
        <v>0</v>
      </c>
      <c r="AM16" s="4">
        <f t="shared" si="1153"/>
        <v>0</v>
      </c>
      <c r="AN16" s="4">
        <f t="shared" si="1153"/>
        <v>0</v>
      </c>
      <c r="AO16" s="4">
        <f t="shared" si="1153"/>
        <v>0</v>
      </c>
      <c r="AP16" s="4">
        <f t="shared" si="1153"/>
        <v>0</v>
      </c>
      <c r="AQ16" s="4">
        <f t="shared" si="1153"/>
        <v>0</v>
      </c>
      <c r="AR16" s="4">
        <f t="shared" si="1153"/>
        <v>0</v>
      </c>
      <c r="AS16" s="4">
        <f t="shared" si="1153"/>
        <v>0</v>
      </c>
      <c r="AT16" s="4">
        <f t="shared" si="1153"/>
        <v>0</v>
      </c>
      <c r="AU16" s="4">
        <f t="shared" si="1153"/>
        <v>0</v>
      </c>
      <c r="AV16" s="4">
        <f t="shared" si="1153"/>
        <v>0</v>
      </c>
      <c r="AW16" s="4">
        <f t="shared" si="1153"/>
        <v>0</v>
      </c>
      <c r="AX16" s="4">
        <f t="shared" si="1153"/>
        <v>0</v>
      </c>
      <c r="AY16" s="4">
        <f t="shared" si="1153"/>
        <v>0</v>
      </c>
      <c r="AZ16" s="4">
        <f t="shared" si="1153"/>
        <v>0</v>
      </c>
      <c r="BA16" s="4">
        <f t="shared" si="1153"/>
        <v>0</v>
      </c>
      <c r="BB16" s="4">
        <f t="shared" si="1153"/>
        <v>0</v>
      </c>
      <c r="BC16" s="4">
        <f t="shared" si="1153"/>
        <v>0</v>
      </c>
      <c r="BD16" s="4">
        <f t="shared" si="1153"/>
        <v>0</v>
      </c>
      <c r="BE16" s="4">
        <f t="shared" si="1153"/>
        <v>0</v>
      </c>
      <c r="BF16" s="4">
        <f t="shared" si="1153"/>
        <v>0</v>
      </c>
      <c r="BG16" s="4">
        <f t="shared" si="1153"/>
        <v>0</v>
      </c>
      <c r="BH16" s="4">
        <f t="shared" si="1153"/>
        <v>0</v>
      </c>
      <c r="BI16" s="4">
        <f t="shared" si="1153"/>
        <v>25000</v>
      </c>
      <c r="BJ16" s="4">
        <f t="shared" si="1153"/>
        <v>25000</v>
      </c>
      <c r="BK16" s="4">
        <f t="shared" si="1153"/>
        <v>0</v>
      </c>
      <c r="BL16" s="4">
        <f t="shared" si="1153"/>
        <v>0</v>
      </c>
      <c r="BM16" s="4">
        <f t="shared" si="1153"/>
        <v>0</v>
      </c>
      <c r="BN16" s="4">
        <f t="shared" si="1153"/>
        <v>0</v>
      </c>
      <c r="BO16" s="4">
        <f t="shared" ref="BO16:DZ16" si="1154">IF(BO8=0,0,25000)</f>
        <v>0</v>
      </c>
      <c r="BP16" s="4">
        <f t="shared" si="1154"/>
        <v>0</v>
      </c>
      <c r="BQ16" s="4">
        <f t="shared" si="1154"/>
        <v>0</v>
      </c>
      <c r="BR16" s="4">
        <f t="shared" si="1154"/>
        <v>0</v>
      </c>
      <c r="BS16" s="4">
        <f t="shared" si="1154"/>
        <v>0</v>
      </c>
      <c r="BT16" s="4">
        <f t="shared" si="1154"/>
        <v>0</v>
      </c>
      <c r="BU16" s="4">
        <f t="shared" si="1154"/>
        <v>0</v>
      </c>
      <c r="BV16" s="4">
        <f t="shared" si="1154"/>
        <v>0</v>
      </c>
      <c r="BW16" s="4">
        <f t="shared" si="1154"/>
        <v>0</v>
      </c>
      <c r="BX16" s="4">
        <f t="shared" si="1154"/>
        <v>0</v>
      </c>
      <c r="BY16" s="4">
        <f t="shared" si="1154"/>
        <v>0</v>
      </c>
      <c r="BZ16" s="4">
        <f t="shared" si="1154"/>
        <v>0</v>
      </c>
      <c r="CA16" s="4">
        <f t="shared" si="1154"/>
        <v>0</v>
      </c>
      <c r="CB16" s="4">
        <f t="shared" si="1154"/>
        <v>0</v>
      </c>
      <c r="CC16" s="4">
        <f t="shared" si="1154"/>
        <v>0</v>
      </c>
      <c r="CD16" s="4">
        <f t="shared" si="1154"/>
        <v>0</v>
      </c>
      <c r="CE16" s="4">
        <f t="shared" si="1154"/>
        <v>0</v>
      </c>
      <c r="CF16" s="4">
        <f t="shared" si="1154"/>
        <v>0</v>
      </c>
      <c r="CG16" s="4">
        <f t="shared" si="1154"/>
        <v>0</v>
      </c>
      <c r="CH16" s="4">
        <f t="shared" si="1154"/>
        <v>0</v>
      </c>
      <c r="CI16" s="4">
        <f t="shared" si="1154"/>
        <v>0</v>
      </c>
      <c r="CJ16" s="4">
        <f t="shared" si="1154"/>
        <v>0</v>
      </c>
      <c r="CK16" s="4">
        <f t="shared" si="1154"/>
        <v>0</v>
      </c>
      <c r="CL16" s="4">
        <f t="shared" si="1154"/>
        <v>0</v>
      </c>
      <c r="CM16" s="4">
        <f t="shared" si="1154"/>
        <v>0</v>
      </c>
      <c r="CN16" s="4">
        <f t="shared" si="1154"/>
        <v>0</v>
      </c>
      <c r="CO16" s="4">
        <f t="shared" si="1154"/>
        <v>0</v>
      </c>
      <c r="CP16" s="4">
        <f t="shared" si="1154"/>
        <v>0</v>
      </c>
      <c r="CQ16" s="4">
        <f t="shared" si="1154"/>
        <v>0</v>
      </c>
      <c r="CR16" s="4">
        <f t="shared" si="1154"/>
        <v>0</v>
      </c>
      <c r="CS16" s="4">
        <f t="shared" si="1154"/>
        <v>0</v>
      </c>
      <c r="CT16" s="4">
        <f t="shared" si="1154"/>
        <v>0</v>
      </c>
      <c r="CU16" s="4">
        <f t="shared" si="1154"/>
        <v>0</v>
      </c>
      <c r="CV16" s="4">
        <f t="shared" si="1154"/>
        <v>0</v>
      </c>
      <c r="CW16" s="4">
        <f t="shared" si="1154"/>
        <v>0</v>
      </c>
      <c r="CX16" s="4">
        <f t="shared" si="1154"/>
        <v>0</v>
      </c>
      <c r="CY16" s="4">
        <f t="shared" si="1154"/>
        <v>0</v>
      </c>
      <c r="CZ16" s="4">
        <f t="shared" si="1154"/>
        <v>0</v>
      </c>
      <c r="DA16" s="4">
        <f t="shared" si="1154"/>
        <v>0</v>
      </c>
      <c r="DB16" s="4">
        <f t="shared" si="1154"/>
        <v>0</v>
      </c>
      <c r="DC16" s="4">
        <f t="shared" si="1154"/>
        <v>0</v>
      </c>
      <c r="DD16" s="4">
        <f t="shared" si="1154"/>
        <v>0</v>
      </c>
      <c r="DE16" s="4">
        <f t="shared" si="1154"/>
        <v>0</v>
      </c>
      <c r="DF16" s="4">
        <f t="shared" si="1154"/>
        <v>0</v>
      </c>
      <c r="DG16" s="4">
        <f t="shared" si="1154"/>
        <v>0</v>
      </c>
      <c r="DH16" s="4">
        <f t="shared" si="1154"/>
        <v>0</v>
      </c>
      <c r="DI16" s="4">
        <f t="shared" si="1154"/>
        <v>0</v>
      </c>
      <c r="DJ16" s="4">
        <f t="shared" si="1154"/>
        <v>0</v>
      </c>
      <c r="DK16" s="4">
        <f t="shared" si="1154"/>
        <v>0</v>
      </c>
      <c r="DL16" s="4">
        <f t="shared" si="1154"/>
        <v>0</v>
      </c>
      <c r="DM16" s="4">
        <f t="shared" si="1154"/>
        <v>0</v>
      </c>
      <c r="DN16" s="4">
        <f t="shared" si="1154"/>
        <v>0</v>
      </c>
      <c r="DO16" s="4">
        <f t="shared" si="1154"/>
        <v>0</v>
      </c>
      <c r="DP16" s="4">
        <f t="shared" si="1154"/>
        <v>0</v>
      </c>
      <c r="DQ16" s="4">
        <f t="shared" si="1154"/>
        <v>0</v>
      </c>
      <c r="DR16" s="4">
        <f t="shared" si="1154"/>
        <v>0</v>
      </c>
      <c r="DS16" s="4">
        <f t="shared" si="1154"/>
        <v>0</v>
      </c>
      <c r="DT16" s="4">
        <f t="shared" si="1154"/>
        <v>0</v>
      </c>
      <c r="DU16" s="4">
        <f t="shared" si="1154"/>
        <v>0</v>
      </c>
      <c r="DV16" s="4">
        <f t="shared" si="1154"/>
        <v>0</v>
      </c>
      <c r="DW16" s="4">
        <f t="shared" si="1154"/>
        <v>0</v>
      </c>
      <c r="DX16" s="4">
        <f t="shared" si="1154"/>
        <v>0</v>
      </c>
      <c r="DY16" s="4">
        <f t="shared" si="1154"/>
        <v>0</v>
      </c>
      <c r="DZ16" s="4">
        <f t="shared" si="1154"/>
        <v>0</v>
      </c>
      <c r="EA16" s="4">
        <f t="shared" ref="EA16:GL16" si="1155">IF(EA8=0,0,25000)</f>
        <v>0</v>
      </c>
      <c r="EB16" s="4">
        <f t="shared" si="1155"/>
        <v>0</v>
      </c>
      <c r="EC16" s="4">
        <f t="shared" si="1155"/>
        <v>0</v>
      </c>
      <c r="ED16" s="4">
        <f t="shared" si="1155"/>
        <v>0</v>
      </c>
      <c r="EE16" s="4">
        <f t="shared" si="1155"/>
        <v>0</v>
      </c>
      <c r="EF16" s="4">
        <f t="shared" si="1155"/>
        <v>0</v>
      </c>
      <c r="EG16" s="4">
        <f t="shared" si="1155"/>
        <v>0</v>
      </c>
      <c r="EH16" s="4">
        <f t="shared" si="1155"/>
        <v>0</v>
      </c>
      <c r="EI16" s="4">
        <f t="shared" si="1155"/>
        <v>0</v>
      </c>
      <c r="EJ16" s="4">
        <f t="shared" si="1155"/>
        <v>0</v>
      </c>
      <c r="EK16" s="4">
        <f t="shared" si="1155"/>
        <v>0</v>
      </c>
      <c r="EL16" s="4">
        <f t="shared" si="1155"/>
        <v>0</v>
      </c>
      <c r="EM16" s="4">
        <f t="shared" si="1155"/>
        <v>0</v>
      </c>
      <c r="EN16" s="4">
        <f t="shared" si="1155"/>
        <v>0</v>
      </c>
      <c r="EO16" s="4">
        <f t="shared" si="1155"/>
        <v>0</v>
      </c>
      <c r="EP16" s="4">
        <f t="shared" si="1155"/>
        <v>0</v>
      </c>
      <c r="EQ16" s="4">
        <f t="shared" si="1155"/>
        <v>0</v>
      </c>
      <c r="ER16" s="4">
        <f t="shared" si="1155"/>
        <v>0</v>
      </c>
      <c r="ES16" s="4">
        <f t="shared" si="1155"/>
        <v>0</v>
      </c>
      <c r="ET16" s="4">
        <f t="shared" si="1155"/>
        <v>0</v>
      </c>
      <c r="EU16" s="4">
        <f t="shared" si="1155"/>
        <v>0</v>
      </c>
      <c r="EV16" s="4">
        <f t="shared" si="1155"/>
        <v>0</v>
      </c>
      <c r="EW16" s="4">
        <f t="shared" si="1155"/>
        <v>0</v>
      </c>
      <c r="EX16" s="4">
        <f t="shared" si="1155"/>
        <v>25000</v>
      </c>
      <c r="EY16" s="4">
        <f t="shared" si="1155"/>
        <v>0</v>
      </c>
      <c r="EZ16" s="4">
        <f t="shared" si="1155"/>
        <v>0</v>
      </c>
      <c r="FA16" s="4">
        <f t="shared" si="1155"/>
        <v>0</v>
      </c>
      <c r="FB16" s="4">
        <f t="shared" si="1155"/>
        <v>0</v>
      </c>
      <c r="FC16" s="4">
        <f t="shared" si="1155"/>
        <v>0</v>
      </c>
      <c r="FD16" s="4">
        <f t="shared" si="1155"/>
        <v>0</v>
      </c>
      <c r="FE16" s="4">
        <f t="shared" si="1155"/>
        <v>0</v>
      </c>
      <c r="FF16" s="4">
        <f t="shared" si="1155"/>
        <v>0</v>
      </c>
      <c r="FG16" s="4">
        <f t="shared" si="1155"/>
        <v>0</v>
      </c>
      <c r="FH16" s="4">
        <f t="shared" si="1155"/>
        <v>0</v>
      </c>
      <c r="FI16" s="4">
        <f t="shared" si="1155"/>
        <v>0</v>
      </c>
      <c r="FJ16" s="4">
        <f t="shared" si="1155"/>
        <v>0</v>
      </c>
      <c r="FK16" s="4">
        <f t="shared" si="1155"/>
        <v>0</v>
      </c>
      <c r="FL16" s="4">
        <f t="shared" si="1155"/>
        <v>0</v>
      </c>
      <c r="FM16" s="4">
        <f t="shared" si="1155"/>
        <v>0</v>
      </c>
      <c r="FN16" s="4">
        <f t="shared" si="1155"/>
        <v>0</v>
      </c>
      <c r="FO16" s="4">
        <f t="shared" si="1155"/>
        <v>0</v>
      </c>
      <c r="FP16" s="4">
        <f t="shared" si="1155"/>
        <v>0</v>
      </c>
      <c r="FQ16" s="4">
        <f t="shared" si="1155"/>
        <v>0</v>
      </c>
      <c r="FR16" s="4">
        <f t="shared" si="1155"/>
        <v>0</v>
      </c>
      <c r="FS16" s="4">
        <f t="shared" si="1155"/>
        <v>0</v>
      </c>
      <c r="FT16" s="4">
        <f t="shared" si="1155"/>
        <v>0</v>
      </c>
      <c r="FU16" s="4">
        <f t="shared" si="1155"/>
        <v>0</v>
      </c>
      <c r="FV16" s="4">
        <f t="shared" si="1155"/>
        <v>0</v>
      </c>
      <c r="FW16" s="4">
        <f t="shared" si="1155"/>
        <v>0</v>
      </c>
      <c r="FX16" s="4">
        <f t="shared" si="1155"/>
        <v>0</v>
      </c>
      <c r="FY16" s="4">
        <f t="shared" si="1155"/>
        <v>0</v>
      </c>
      <c r="FZ16" s="4">
        <f t="shared" si="1155"/>
        <v>0</v>
      </c>
      <c r="GA16" s="4">
        <f t="shared" si="1155"/>
        <v>0</v>
      </c>
      <c r="GB16" s="4">
        <f t="shared" si="1155"/>
        <v>0</v>
      </c>
      <c r="GC16" s="4">
        <f t="shared" si="1155"/>
        <v>0</v>
      </c>
      <c r="GD16" s="4">
        <f t="shared" si="1155"/>
        <v>0</v>
      </c>
      <c r="GE16" s="4">
        <f t="shared" si="1155"/>
        <v>0</v>
      </c>
      <c r="GF16" s="4">
        <f t="shared" si="1155"/>
        <v>0</v>
      </c>
      <c r="GG16" s="4">
        <f t="shared" si="1155"/>
        <v>0</v>
      </c>
      <c r="GH16" s="4">
        <f t="shared" si="1155"/>
        <v>0</v>
      </c>
      <c r="GI16" s="4">
        <f t="shared" si="1155"/>
        <v>0</v>
      </c>
      <c r="GJ16" s="4">
        <f t="shared" si="1155"/>
        <v>0</v>
      </c>
      <c r="GK16" s="4">
        <f t="shared" si="1155"/>
        <v>0</v>
      </c>
      <c r="GL16" s="4">
        <f t="shared" si="1155"/>
        <v>0</v>
      </c>
      <c r="GM16" s="4">
        <f t="shared" ref="GM16:IX16" si="1156">IF(GM8=0,0,25000)</f>
        <v>0</v>
      </c>
      <c r="GN16" s="4">
        <f t="shared" si="1156"/>
        <v>0</v>
      </c>
      <c r="GO16" s="4">
        <f t="shared" si="1156"/>
        <v>0</v>
      </c>
      <c r="GP16" s="4">
        <f t="shared" si="1156"/>
        <v>0</v>
      </c>
      <c r="GQ16" s="4">
        <f t="shared" si="1156"/>
        <v>0</v>
      </c>
      <c r="GR16" s="4">
        <f t="shared" si="1156"/>
        <v>0</v>
      </c>
      <c r="GS16" s="4">
        <f t="shared" si="1156"/>
        <v>0</v>
      </c>
      <c r="GT16" s="4">
        <f t="shared" si="1156"/>
        <v>0</v>
      </c>
      <c r="GU16" s="4">
        <f t="shared" si="1156"/>
        <v>0</v>
      </c>
      <c r="GV16" s="4">
        <f t="shared" si="1156"/>
        <v>0</v>
      </c>
      <c r="GW16" s="4">
        <f t="shared" si="1156"/>
        <v>0</v>
      </c>
      <c r="GX16" s="4">
        <f t="shared" si="1156"/>
        <v>0</v>
      </c>
      <c r="GY16" s="4">
        <f t="shared" si="1156"/>
        <v>0</v>
      </c>
      <c r="GZ16" s="4">
        <f t="shared" si="1156"/>
        <v>0</v>
      </c>
      <c r="HA16" s="4">
        <f t="shared" si="1156"/>
        <v>0</v>
      </c>
      <c r="HB16" s="4">
        <f t="shared" si="1156"/>
        <v>0</v>
      </c>
      <c r="HC16" s="4">
        <f t="shared" si="1156"/>
        <v>0</v>
      </c>
      <c r="HD16" s="4">
        <f t="shared" si="1156"/>
        <v>0</v>
      </c>
      <c r="HE16" s="4">
        <f t="shared" si="1156"/>
        <v>0</v>
      </c>
      <c r="HF16" s="4">
        <f t="shared" si="1156"/>
        <v>0</v>
      </c>
      <c r="HG16" s="4">
        <f t="shared" si="1156"/>
        <v>0</v>
      </c>
      <c r="HH16" s="4">
        <f t="shared" si="1156"/>
        <v>0</v>
      </c>
      <c r="HI16" s="4">
        <f t="shared" si="1156"/>
        <v>0</v>
      </c>
      <c r="HJ16" s="4">
        <f t="shared" si="1156"/>
        <v>0</v>
      </c>
      <c r="HK16" s="4">
        <f t="shared" si="1156"/>
        <v>0</v>
      </c>
      <c r="HL16" s="4">
        <f t="shared" si="1156"/>
        <v>0</v>
      </c>
      <c r="HM16" s="4">
        <f t="shared" si="1156"/>
        <v>0</v>
      </c>
      <c r="HN16" s="4">
        <f t="shared" si="1156"/>
        <v>0</v>
      </c>
      <c r="HO16" s="4">
        <f t="shared" si="1156"/>
        <v>0</v>
      </c>
      <c r="HP16" s="4">
        <f t="shared" si="1156"/>
        <v>0</v>
      </c>
      <c r="HQ16" s="4">
        <f t="shared" si="1156"/>
        <v>0</v>
      </c>
      <c r="HR16" s="4">
        <f t="shared" si="1156"/>
        <v>0</v>
      </c>
      <c r="HS16" s="4">
        <f t="shared" si="1156"/>
        <v>0</v>
      </c>
      <c r="HT16" s="4">
        <f t="shared" si="1156"/>
        <v>0</v>
      </c>
      <c r="HU16" s="4">
        <f t="shared" si="1156"/>
        <v>0</v>
      </c>
      <c r="HV16" s="4">
        <f t="shared" si="1156"/>
        <v>0</v>
      </c>
      <c r="HW16" s="4">
        <f t="shared" si="1156"/>
        <v>0</v>
      </c>
      <c r="HX16" s="4">
        <f t="shared" si="1156"/>
        <v>0</v>
      </c>
      <c r="HY16" s="4">
        <f t="shared" si="1156"/>
        <v>0</v>
      </c>
      <c r="HZ16" s="4">
        <f t="shared" si="1156"/>
        <v>0</v>
      </c>
      <c r="IA16" s="4">
        <f t="shared" si="1156"/>
        <v>0</v>
      </c>
      <c r="IB16" s="4">
        <f t="shared" si="1156"/>
        <v>0</v>
      </c>
      <c r="IC16" s="4">
        <f t="shared" si="1156"/>
        <v>0</v>
      </c>
      <c r="ID16" s="4">
        <f t="shared" si="1156"/>
        <v>0</v>
      </c>
      <c r="IE16" s="4">
        <f t="shared" si="1156"/>
        <v>0</v>
      </c>
      <c r="IF16" s="4">
        <f t="shared" si="1156"/>
        <v>0</v>
      </c>
      <c r="IG16" s="4">
        <f t="shared" si="1156"/>
        <v>0</v>
      </c>
      <c r="IH16" s="4">
        <f t="shared" si="1156"/>
        <v>0</v>
      </c>
      <c r="II16" s="4">
        <f t="shared" si="1156"/>
        <v>0</v>
      </c>
      <c r="IJ16" s="4">
        <f t="shared" si="1156"/>
        <v>0</v>
      </c>
      <c r="IK16" s="4">
        <f t="shared" si="1156"/>
        <v>0</v>
      </c>
      <c r="IL16" s="4">
        <f t="shared" si="1156"/>
        <v>0</v>
      </c>
      <c r="IM16" s="4">
        <f t="shared" si="1156"/>
        <v>0</v>
      </c>
      <c r="IN16" s="4">
        <f t="shared" si="1156"/>
        <v>0</v>
      </c>
      <c r="IO16" s="4">
        <f t="shared" si="1156"/>
        <v>0</v>
      </c>
      <c r="IP16" s="4">
        <f t="shared" si="1156"/>
        <v>25000</v>
      </c>
      <c r="IQ16" s="4">
        <f t="shared" si="1156"/>
        <v>0</v>
      </c>
      <c r="IR16" s="4">
        <f t="shared" si="1156"/>
        <v>0</v>
      </c>
      <c r="IS16" s="4">
        <f t="shared" si="1156"/>
        <v>0</v>
      </c>
      <c r="IT16" s="4">
        <f t="shared" si="1156"/>
        <v>0</v>
      </c>
      <c r="IU16" s="4">
        <f t="shared" si="1156"/>
        <v>0</v>
      </c>
      <c r="IV16" s="4">
        <f t="shared" si="1156"/>
        <v>0</v>
      </c>
      <c r="IW16" s="4">
        <f t="shared" si="1156"/>
        <v>0</v>
      </c>
      <c r="IX16" s="4">
        <f t="shared" si="1156"/>
        <v>0</v>
      </c>
      <c r="IY16" s="4">
        <f t="shared" ref="IY16:LJ16" si="1157">IF(IY8=0,0,25000)</f>
        <v>0</v>
      </c>
      <c r="IZ16" s="4">
        <f t="shared" si="1157"/>
        <v>0</v>
      </c>
      <c r="JA16" s="4">
        <f t="shared" si="1157"/>
        <v>0</v>
      </c>
      <c r="JB16" s="4">
        <f t="shared" si="1157"/>
        <v>0</v>
      </c>
      <c r="JC16" s="4">
        <f t="shared" si="1157"/>
        <v>0</v>
      </c>
      <c r="JD16" s="4">
        <f t="shared" si="1157"/>
        <v>0</v>
      </c>
      <c r="JE16" s="4">
        <f t="shared" si="1157"/>
        <v>0</v>
      </c>
      <c r="JF16" s="4">
        <f t="shared" si="1157"/>
        <v>0</v>
      </c>
      <c r="JG16" s="4">
        <f t="shared" si="1157"/>
        <v>0</v>
      </c>
      <c r="JH16" s="4">
        <f t="shared" si="1157"/>
        <v>0</v>
      </c>
      <c r="JI16" s="4">
        <f t="shared" si="1157"/>
        <v>0</v>
      </c>
      <c r="JJ16" s="4">
        <f t="shared" si="1157"/>
        <v>0</v>
      </c>
      <c r="JK16" s="4">
        <f t="shared" si="1157"/>
        <v>0</v>
      </c>
      <c r="JL16" s="4">
        <f t="shared" si="1157"/>
        <v>0</v>
      </c>
      <c r="JM16" s="4">
        <f t="shared" si="1157"/>
        <v>0</v>
      </c>
      <c r="JN16" s="4">
        <f t="shared" si="1157"/>
        <v>0</v>
      </c>
      <c r="JO16" s="4">
        <f t="shared" si="1157"/>
        <v>0</v>
      </c>
      <c r="JP16" s="4">
        <f t="shared" si="1157"/>
        <v>0</v>
      </c>
      <c r="JQ16" s="4">
        <f t="shared" si="1157"/>
        <v>0</v>
      </c>
      <c r="JR16" s="4">
        <f t="shared" si="1157"/>
        <v>0</v>
      </c>
      <c r="JS16" s="4">
        <f t="shared" si="1157"/>
        <v>0</v>
      </c>
      <c r="JT16" s="4">
        <f t="shared" si="1157"/>
        <v>0</v>
      </c>
      <c r="JU16" s="4">
        <f t="shared" si="1157"/>
        <v>0</v>
      </c>
      <c r="JV16" s="4">
        <f t="shared" si="1157"/>
        <v>0</v>
      </c>
      <c r="JW16" s="4">
        <f t="shared" si="1157"/>
        <v>0</v>
      </c>
      <c r="JX16" s="4">
        <f t="shared" si="1157"/>
        <v>0</v>
      </c>
      <c r="JY16" s="4">
        <f t="shared" si="1157"/>
        <v>0</v>
      </c>
      <c r="JZ16" s="4">
        <f t="shared" si="1157"/>
        <v>0</v>
      </c>
      <c r="KA16" s="4">
        <f t="shared" si="1157"/>
        <v>0</v>
      </c>
      <c r="KB16" s="4">
        <f t="shared" si="1157"/>
        <v>0</v>
      </c>
      <c r="KC16" s="4">
        <f t="shared" si="1157"/>
        <v>0</v>
      </c>
      <c r="KD16" s="4">
        <f t="shared" si="1157"/>
        <v>0</v>
      </c>
      <c r="KE16" s="4">
        <f t="shared" si="1157"/>
        <v>0</v>
      </c>
      <c r="KF16" s="4">
        <f t="shared" si="1157"/>
        <v>0</v>
      </c>
      <c r="KG16" s="4">
        <f t="shared" si="1157"/>
        <v>0</v>
      </c>
      <c r="KH16" s="4">
        <f t="shared" si="1157"/>
        <v>0</v>
      </c>
      <c r="KI16" s="4">
        <f t="shared" si="1157"/>
        <v>0</v>
      </c>
      <c r="KJ16" s="4">
        <f t="shared" si="1157"/>
        <v>0</v>
      </c>
      <c r="KK16" s="4">
        <f t="shared" si="1157"/>
        <v>0</v>
      </c>
      <c r="KL16" s="4">
        <f t="shared" si="1157"/>
        <v>0</v>
      </c>
      <c r="KM16" s="4">
        <f t="shared" si="1157"/>
        <v>0</v>
      </c>
      <c r="KN16" s="4">
        <f t="shared" si="1157"/>
        <v>0</v>
      </c>
      <c r="KO16" s="4">
        <f t="shared" si="1157"/>
        <v>0</v>
      </c>
      <c r="KP16" s="4">
        <f t="shared" si="1157"/>
        <v>0</v>
      </c>
      <c r="KQ16" s="4">
        <f t="shared" si="1157"/>
        <v>0</v>
      </c>
      <c r="KR16" s="4">
        <f t="shared" si="1157"/>
        <v>0</v>
      </c>
      <c r="KS16" s="4">
        <f t="shared" si="1157"/>
        <v>0</v>
      </c>
      <c r="KT16" s="4">
        <f t="shared" si="1157"/>
        <v>0</v>
      </c>
      <c r="KU16" s="4">
        <f t="shared" si="1157"/>
        <v>0</v>
      </c>
      <c r="KV16" s="4">
        <f t="shared" si="1157"/>
        <v>0</v>
      </c>
      <c r="KW16" s="4">
        <f t="shared" si="1157"/>
        <v>0</v>
      </c>
      <c r="KX16" s="4">
        <f t="shared" si="1157"/>
        <v>0</v>
      </c>
      <c r="KY16" s="4">
        <f t="shared" si="1157"/>
        <v>0</v>
      </c>
      <c r="KZ16" s="4">
        <f t="shared" si="1157"/>
        <v>0</v>
      </c>
      <c r="LA16" s="4">
        <f t="shared" si="1157"/>
        <v>0</v>
      </c>
      <c r="LB16" s="4">
        <f t="shared" si="1157"/>
        <v>0</v>
      </c>
      <c r="LC16" s="4">
        <f t="shared" si="1157"/>
        <v>0</v>
      </c>
      <c r="LD16" s="4">
        <f t="shared" si="1157"/>
        <v>0</v>
      </c>
      <c r="LE16" s="4">
        <f t="shared" si="1157"/>
        <v>0</v>
      </c>
      <c r="LF16" s="4">
        <f t="shared" si="1157"/>
        <v>0</v>
      </c>
      <c r="LG16" s="4">
        <f t="shared" si="1157"/>
        <v>0</v>
      </c>
      <c r="LH16" s="4">
        <f t="shared" si="1157"/>
        <v>0</v>
      </c>
      <c r="LI16" s="4">
        <f t="shared" si="1157"/>
        <v>0</v>
      </c>
      <c r="LJ16" s="4">
        <f t="shared" si="1157"/>
        <v>0</v>
      </c>
      <c r="LK16" s="4">
        <f t="shared" ref="LK16:NH16" si="1158">IF(LK8=0,0,25000)</f>
        <v>0</v>
      </c>
      <c r="LL16" s="4">
        <f t="shared" si="1158"/>
        <v>0</v>
      </c>
      <c r="LM16" s="4">
        <f t="shared" si="1158"/>
        <v>0</v>
      </c>
      <c r="LN16" s="4">
        <f t="shared" si="1158"/>
        <v>0</v>
      </c>
      <c r="LO16" s="4">
        <f t="shared" si="1158"/>
        <v>0</v>
      </c>
      <c r="LP16" s="4">
        <f t="shared" si="1158"/>
        <v>0</v>
      </c>
      <c r="LQ16" s="4">
        <f t="shared" si="1158"/>
        <v>0</v>
      </c>
      <c r="LR16" s="4">
        <f t="shared" si="1158"/>
        <v>0</v>
      </c>
      <c r="LS16" s="4">
        <f t="shared" si="1158"/>
        <v>0</v>
      </c>
      <c r="LT16" s="4">
        <f t="shared" si="1158"/>
        <v>0</v>
      </c>
      <c r="LU16" s="4">
        <f t="shared" si="1158"/>
        <v>0</v>
      </c>
      <c r="LV16" s="4">
        <f t="shared" si="1158"/>
        <v>0</v>
      </c>
      <c r="LW16" s="4">
        <f t="shared" si="1158"/>
        <v>0</v>
      </c>
      <c r="LX16" s="4">
        <f t="shared" si="1158"/>
        <v>0</v>
      </c>
      <c r="LY16" s="4">
        <f t="shared" si="1158"/>
        <v>0</v>
      </c>
      <c r="LZ16" s="4">
        <f t="shared" si="1158"/>
        <v>0</v>
      </c>
      <c r="MA16" s="4">
        <f t="shared" si="1158"/>
        <v>0</v>
      </c>
      <c r="MB16" s="4">
        <f t="shared" si="1158"/>
        <v>0</v>
      </c>
      <c r="MC16" s="4">
        <f t="shared" si="1158"/>
        <v>0</v>
      </c>
      <c r="MD16" s="4">
        <f t="shared" si="1158"/>
        <v>0</v>
      </c>
      <c r="ME16" s="4">
        <f t="shared" si="1158"/>
        <v>0</v>
      </c>
      <c r="MF16" s="4">
        <f t="shared" si="1158"/>
        <v>0</v>
      </c>
      <c r="MG16" s="4">
        <f t="shared" si="1158"/>
        <v>0</v>
      </c>
      <c r="MH16" s="4">
        <f t="shared" si="1158"/>
        <v>0</v>
      </c>
      <c r="MI16" s="4">
        <f t="shared" si="1158"/>
        <v>0</v>
      </c>
      <c r="MJ16" s="4">
        <f t="shared" si="1158"/>
        <v>0</v>
      </c>
      <c r="MK16" s="4">
        <f t="shared" si="1158"/>
        <v>0</v>
      </c>
      <c r="ML16" s="4">
        <f t="shared" si="1158"/>
        <v>0</v>
      </c>
      <c r="MM16" s="4">
        <f t="shared" si="1158"/>
        <v>0</v>
      </c>
      <c r="MN16" s="4">
        <f t="shared" si="1158"/>
        <v>0</v>
      </c>
      <c r="MO16" s="4">
        <f t="shared" si="1158"/>
        <v>0</v>
      </c>
      <c r="MP16" s="4">
        <f t="shared" si="1158"/>
        <v>0</v>
      </c>
      <c r="MQ16" s="4">
        <f t="shared" si="1158"/>
        <v>0</v>
      </c>
      <c r="MR16" s="4">
        <f t="shared" si="1158"/>
        <v>0</v>
      </c>
      <c r="MS16" s="4">
        <f t="shared" si="1158"/>
        <v>0</v>
      </c>
      <c r="MT16" s="4">
        <f t="shared" si="1158"/>
        <v>0</v>
      </c>
      <c r="MU16" s="4">
        <f t="shared" si="1158"/>
        <v>0</v>
      </c>
      <c r="MV16" s="4">
        <f t="shared" si="1158"/>
        <v>0</v>
      </c>
      <c r="MW16" s="4">
        <f t="shared" si="1158"/>
        <v>0</v>
      </c>
      <c r="MX16" s="4">
        <f t="shared" si="1158"/>
        <v>0</v>
      </c>
      <c r="MY16" s="4">
        <f t="shared" si="1158"/>
        <v>0</v>
      </c>
      <c r="MZ16" s="4">
        <f t="shared" si="1158"/>
        <v>0</v>
      </c>
      <c r="NA16" s="4">
        <f t="shared" si="1158"/>
        <v>0</v>
      </c>
      <c r="NB16" s="4">
        <f t="shared" si="1158"/>
        <v>0</v>
      </c>
      <c r="NC16" s="4">
        <f t="shared" si="1158"/>
        <v>0</v>
      </c>
      <c r="ND16" s="4">
        <f t="shared" si="1158"/>
        <v>0</v>
      </c>
      <c r="NE16" s="4">
        <f t="shared" si="1158"/>
        <v>0</v>
      </c>
      <c r="NF16" s="4">
        <f t="shared" si="1158"/>
        <v>0</v>
      </c>
      <c r="NG16" s="4">
        <f t="shared" si="1158"/>
        <v>0</v>
      </c>
      <c r="NH16" s="4">
        <f t="shared" si="1158"/>
        <v>0</v>
      </c>
      <c r="NJ16" s="45">
        <f>SUM(B16:NH16)</f>
        <v>150000</v>
      </c>
    </row>
    <row r="18" spans="1:375" x14ac:dyDescent="0.3">
      <c r="A18" s="4" t="s">
        <v>330</v>
      </c>
      <c r="B18" s="4">
        <f>SUM(B6,B12)</f>
        <v>0</v>
      </c>
      <c r="C18" s="4">
        <f t="shared" ref="C18:BN18" si="1159">SUM(C6,C12)</f>
        <v>0</v>
      </c>
      <c r="D18" s="4">
        <f t="shared" si="1159"/>
        <v>0</v>
      </c>
      <c r="E18" s="4">
        <f t="shared" si="1159"/>
        <v>0</v>
      </c>
      <c r="F18" s="4">
        <f t="shared" si="1159"/>
        <v>0</v>
      </c>
      <c r="G18" s="4">
        <f t="shared" si="1159"/>
        <v>6</v>
      </c>
      <c r="H18" s="4">
        <f t="shared" si="1159"/>
        <v>0</v>
      </c>
      <c r="I18" s="4">
        <f t="shared" si="1159"/>
        <v>0</v>
      </c>
      <c r="J18" s="4">
        <f t="shared" si="1159"/>
        <v>0</v>
      </c>
      <c r="K18" s="4">
        <f t="shared" si="1159"/>
        <v>0</v>
      </c>
      <c r="L18" s="4">
        <f t="shared" si="1159"/>
        <v>0</v>
      </c>
      <c r="M18" s="4">
        <f t="shared" si="1159"/>
        <v>0</v>
      </c>
      <c r="N18" s="4">
        <f t="shared" si="1159"/>
        <v>0</v>
      </c>
      <c r="O18" s="4">
        <f t="shared" si="1159"/>
        <v>0</v>
      </c>
      <c r="P18" s="4">
        <f t="shared" si="1159"/>
        <v>0</v>
      </c>
      <c r="Q18" s="4">
        <f t="shared" si="1159"/>
        <v>0</v>
      </c>
      <c r="R18" s="4">
        <f t="shared" si="1159"/>
        <v>0</v>
      </c>
      <c r="S18" s="4">
        <f t="shared" si="1159"/>
        <v>0</v>
      </c>
      <c r="T18" s="4">
        <f t="shared" si="1159"/>
        <v>0</v>
      </c>
      <c r="U18" s="4">
        <f t="shared" si="1159"/>
        <v>0</v>
      </c>
      <c r="V18" s="4">
        <f t="shared" si="1159"/>
        <v>0</v>
      </c>
      <c r="W18" s="4">
        <f t="shared" si="1159"/>
        <v>0</v>
      </c>
      <c r="X18" s="4">
        <f t="shared" si="1159"/>
        <v>0</v>
      </c>
      <c r="Y18" s="4">
        <f t="shared" si="1159"/>
        <v>0</v>
      </c>
      <c r="Z18" s="4">
        <f t="shared" si="1159"/>
        <v>0</v>
      </c>
      <c r="AA18" s="4">
        <f t="shared" si="1159"/>
        <v>0</v>
      </c>
      <c r="AB18" s="4">
        <f t="shared" si="1159"/>
        <v>0</v>
      </c>
      <c r="AC18" s="4">
        <f t="shared" si="1159"/>
        <v>0</v>
      </c>
      <c r="AD18" s="4">
        <f t="shared" si="1159"/>
        <v>1</v>
      </c>
      <c r="AE18" s="4">
        <f t="shared" si="1159"/>
        <v>0</v>
      </c>
      <c r="AF18" s="4">
        <f t="shared" si="1159"/>
        <v>0</v>
      </c>
      <c r="AG18" s="4">
        <f t="shared" si="1159"/>
        <v>0</v>
      </c>
      <c r="AH18" s="4">
        <f t="shared" si="1159"/>
        <v>0</v>
      </c>
      <c r="AI18" s="4">
        <f t="shared" si="1159"/>
        <v>0</v>
      </c>
      <c r="AJ18" s="4">
        <f t="shared" si="1159"/>
        <v>0</v>
      </c>
      <c r="AK18" s="4">
        <f t="shared" si="1159"/>
        <v>0</v>
      </c>
      <c r="AL18" s="4">
        <f t="shared" si="1159"/>
        <v>0</v>
      </c>
      <c r="AM18" s="4">
        <f t="shared" si="1159"/>
        <v>0</v>
      </c>
      <c r="AN18" s="4">
        <f t="shared" si="1159"/>
        <v>0</v>
      </c>
      <c r="AO18" s="4">
        <f t="shared" si="1159"/>
        <v>0</v>
      </c>
      <c r="AP18" s="4">
        <f t="shared" si="1159"/>
        <v>0</v>
      </c>
      <c r="AQ18" s="4">
        <f t="shared" si="1159"/>
        <v>0</v>
      </c>
      <c r="AR18" s="4">
        <f t="shared" si="1159"/>
        <v>0</v>
      </c>
      <c r="AS18" s="4">
        <f t="shared" si="1159"/>
        <v>0</v>
      </c>
      <c r="AT18" s="4">
        <f t="shared" si="1159"/>
        <v>1</v>
      </c>
      <c r="AU18" s="4">
        <f t="shared" si="1159"/>
        <v>0</v>
      </c>
      <c r="AV18" s="4">
        <f t="shared" si="1159"/>
        <v>0</v>
      </c>
      <c r="AW18" s="4">
        <f t="shared" si="1159"/>
        <v>0</v>
      </c>
      <c r="AX18" s="4">
        <f t="shared" si="1159"/>
        <v>0</v>
      </c>
      <c r="AY18" s="4">
        <f t="shared" si="1159"/>
        <v>0</v>
      </c>
      <c r="AZ18" s="4">
        <f t="shared" si="1159"/>
        <v>0</v>
      </c>
      <c r="BA18" s="4">
        <f t="shared" si="1159"/>
        <v>2</v>
      </c>
      <c r="BB18" s="4">
        <f t="shared" si="1159"/>
        <v>0</v>
      </c>
      <c r="BC18" s="4">
        <f t="shared" si="1159"/>
        <v>0</v>
      </c>
      <c r="BD18" s="4">
        <f t="shared" si="1159"/>
        <v>0</v>
      </c>
      <c r="BE18" s="4">
        <f t="shared" si="1159"/>
        <v>0</v>
      </c>
      <c r="BF18" s="4">
        <f t="shared" si="1159"/>
        <v>0</v>
      </c>
      <c r="BG18" s="4">
        <f t="shared" si="1159"/>
        <v>3</v>
      </c>
      <c r="BH18" s="4">
        <f t="shared" si="1159"/>
        <v>0</v>
      </c>
      <c r="BI18" s="4">
        <f t="shared" si="1159"/>
        <v>52</v>
      </c>
      <c r="BJ18" s="4">
        <f t="shared" si="1159"/>
        <v>0</v>
      </c>
      <c r="BK18" s="4">
        <f t="shared" si="1159"/>
        <v>0</v>
      </c>
      <c r="BL18" s="4">
        <f t="shared" si="1159"/>
        <v>0</v>
      </c>
      <c r="BM18" s="4">
        <f t="shared" si="1159"/>
        <v>15</v>
      </c>
      <c r="BN18" s="4">
        <f t="shared" si="1159"/>
        <v>4</v>
      </c>
      <c r="BO18" s="4">
        <f t="shared" ref="BO18:DZ18" si="1160">SUM(BO6,BO12)</f>
        <v>0</v>
      </c>
      <c r="BP18" s="4">
        <f t="shared" si="1160"/>
        <v>0</v>
      </c>
      <c r="BQ18" s="4">
        <f t="shared" si="1160"/>
        <v>0</v>
      </c>
      <c r="BR18" s="4">
        <f t="shared" si="1160"/>
        <v>0</v>
      </c>
      <c r="BS18" s="4">
        <f t="shared" si="1160"/>
        <v>0</v>
      </c>
      <c r="BT18" s="4">
        <f t="shared" si="1160"/>
        <v>0</v>
      </c>
      <c r="BU18" s="4">
        <f t="shared" si="1160"/>
        <v>0</v>
      </c>
      <c r="BV18" s="4">
        <f t="shared" si="1160"/>
        <v>0</v>
      </c>
      <c r="BW18" s="4">
        <f t="shared" si="1160"/>
        <v>0</v>
      </c>
      <c r="BX18" s="4">
        <f t="shared" si="1160"/>
        <v>2</v>
      </c>
      <c r="BY18" s="4">
        <f t="shared" si="1160"/>
        <v>0</v>
      </c>
      <c r="BZ18" s="4">
        <f t="shared" si="1160"/>
        <v>0</v>
      </c>
      <c r="CA18" s="4">
        <f t="shared" si="1160"/>
        <v>0</v>
      </c>
      <c r="CB18" s="4">
        <f t="shared" si="1160"/>
        <v>0</v>
      </c>
      <c r="CC18" s="4">
        <f t="shared" si="1160"/>
        <v>1</v>
      </c>
      <c r="CD18" s="4">
        <f t="shared" si="1160"/>
        <v>0</v>
      </c>
      <c r="CE18" s="4">
        <f t="shared" si="1160"/>
        <v>0</v>
      </c>
      <c r="CF18" s="4">
        <f t="shared" si="1160"/>
        <v>0</v>
      </c>
      <c r="CG18" s="4">
        <f t="shared" si="1160"/>
        <v>0</v>
      </c>
      <c r="CH18" s="4">
        <f t="shared" si="1160"/>
        <v>0</v>
      </c>
      <c r="CI18" s="4">
        <f t="shared" si="1160"/>
        <v>7</v>
      </c>
      <c r="CJ18" s="4">
        <f t="shared" si="1160"/>
        <v>0</v>
      </c>
      <c r="CK18" s="4">
        <f t="shared" si="1160"/>
        <v>0</v>
      </c>
      <c r="CL18" s="4">
        <f t="shared" si="1160"/>
        <v>0</v>
      </c>
      <c r="CM18" s="4">
        <f t="shared" si="1160"/>
        <v>0</v>
      </c>
      <c r="CN18" s="4">
        <f t="shared" si="1160"/>
        <v>0</v>
      </c>
      <c r="CO18" s="4">
        <f t="shared" si="1160"/>
        <v>0</v>
      </c>
      <c r="CP18" s="4">
        <f t="shared" si="1160"/>
        <v>2</v>
      </c>
      <c r="CQ18" s="4">
        <f t="shared" si="1160"/>
        <v>0</v>
      </c>
      <c r="CR18" s="4">
        <f t="shared" si="1160"/>
        <v>0</v>
      </c>
      <c r="CS18" s="4">
        <f t="shared" si="1160"/>
        <v>5</v>
      </c>
      <c r="CT18" s="4">
        <f t="shared" si="1160"/>
        <v>0</v>
      </c>
      <c r="CU18" s="4">
        <f t="shared" si="1160"/>
        <v>0</v>
      </c>
      <c r="CV18" s="4">
        <f t="shared" si="1160"/>
        <v>4</v>
      </c>
      <c r="CW18" s="4">
        <f t="shared" si="1160"/>
        <v>0</v>
      </c>
      <c r="CX18" s="4">
        <f t="shared" si="1160"/>
        <v>0</v>
      </c>
      <c r="CY18" s="4">
        <f t="shared" si="1160"/>
        <v>0</v>
      </c>
      <c r="CZ18" s="4">
        <f t="shared" si="1160"/>
        <v>0</v>
      </c>
      <c r="DA18" s="4">
        <f t="shared" si="1160"/>
        <v>0</v>
      </c>
      <c r="DB18" s="4">
        <f t="shared" si="1160"/>
        <v>0</v>
      </c>
      <c r="DC18" s="4">
        <f t="shared" si="1160"/>
        <v>0</v>
      </c>
      <c r="DD18" s="4">
        <f t="shared" si="1160"/>
        <v>0</v>
      </c>
      <c r="DE18" s="4">
        <f t="shared" si="1160"/>
        <v>0</v>
      </c>
      <c r="DF18" s="4">
        <f t="shared" si="1160"/>
        <v>0</v>
      </c>
      <c r="DG18" s="4">
        <f t="shared" si="1160"/>
        <v>0</v>
      </c>
      <c r="DH18" s="4">
        <f t="shared" si="1160"/>
        <v>0</v>
      </c>
      <c r="DI18" s="4">
        <f t="shared" si="1160"/>
        <v>0</v>
      </c>
      <c r="DJ18" s="4">
        <f t="shared" si="1160"/>
        <v>0</v>
      </c>
      <c r="DK18" s="4">
        <f t="shared" si="1160"/>
        <v>0</v>
      </c>
      <c r="DL18" s="4">
        <f t="shared" si="1160"/>
        <v>0</v>
      </c>
      <c r="DM18" s="4">
        <f t="shared" si="1160"/>
        <v>2</v>
      </c>
      <c r="DN18" s="4">
        <f t="shared" si="1160"/>
        <v>0</v>
      </c>
      <c r="DO18" s="4">
        <f t="shared" si="1160"/>
        <v>0</v>
      </c>
      <c r="DP18" s="4">
        <f t="shared" si="1160"/>
        <v>0</v>
      </c>
      <c r="DQ18" s="4">
        <f t="shared" si="1160"/>
        <v>0</v>
      </c>
      <c r="DR18" s="4">
        <f t="shared" si="1160"/>
        <v>0</v>
      </c>
      <c r="DS18" s="4">
        <f t="shared" si="1160"/>
        <v>0</v>
      </c>
      <c r="DT18" s="4">
        <f t="shared" si="1160"/>
        <v>0</v>
      </c>
      <c r="DU18" s="4">
        <f t="shared" si="1160"/>
        <v>4</v>
      </c>
      <c r="DV18" s="4">
        <f t="shared" si="1160"/>
        <v>0</v>
      </c>
      <c r="DW18" s="4">
        <f t="shared" si="1160"/>
        <v>0</v>
      </c>
      <c r="DX18" s="4">
        <f t="shared" si="1160"/>
        <v>0</v>
      </c>
      <c r="DY18" s="4">
        <f t="shared" si="1160"/>
        <v>0</v>
      </c>
      <c r="DZ18" s="4">
        <f t="shared" si="1160"/>
        <v>0</v>
      </c>
      <c r="EA18" s="4">
        <f t="shared" ref="EA18:GL18" si="1161">SUM(EA6,EA12)</f>
        <v>5</v>
      </c>
      <c r="EB18" s="4">
        <f t="shared" si="1161"/>
        <v>0</v>
      </c>
      <c r="EC18" s="4">
        <f t="shared" si="1161"/>
        <v>0</v>
      </c>
      <c r="ED18" s="4">
        <f t="shared" si="1161"/>
        <v>4</v>
      </c>
      <c r="EE18" s="4">
        <f t="shared" si="1161"/>
        <v>0</v>
      </c>
      <c r="EF18" s="4">
        <f t="shared" si="1161"/>
        <v>0</v>
      </c>
      <c r="EG18" s="4">
        <f t="shared" si="1161"/>
        <v>5</v>
      </c>
      <c r="EH18" s="4">
        <f t="shared" si="1161"/>
        <v>0</v>
      </c>
      <c r="EI18" s="4">
        <f t="shared" si="1161"/>
        <v>0</v>
      </c>
      <c r="EJ18" s="4">
        <f t="shared" si="1161"/>
        <v>0</v>
      </c>
      <c r="EK18" s="4">
        <f t="shared" si="1161"/>
        <v>0</v>
      </c>
      <c r="EL18" s="4">
        <f t="shared" si="1161"/>
        <v>0</v>
      </c>
      <c r="EM18" s="4">
        <f t="shared" si="1161"/>
        <v>0</v>
      </c>
      <c r="EN18" s="4">
        <f t="shared" si="1161"/>
        <v>2</v>
      </c>
      <c r="EO18" s="4">
        <f t="shared" si="1161"/>
        <v>0</v>
      </c>
      <c r="EP18" s="4">
        <f t="shared" si="1161"/>
        <v>0</v>
      </c>
      <c r="EQ18" s="4">
        <f t="shared" si="1161"/>
        <v>0</v>
      </c>
      <c r="ER18" s="4">
        <f t="shared" si="1161"/>
        <v>0</v>
      </c>
      <c r="ES18" s="4">
        <f t="shared" si="1161"/>
        <v>0</v>
      </c>
      <c r="ET18" s="4">
        <f t="shared" si="1161"/>
        <v>0</v>
      </c>
      <c r="EU18" s="4">
        <f t="shared" si="1161"/>
        <v>64</v>
      </c>
      <c r="EV18" s="4">
        <f t="shared" si="1161"/>
        <v>0</v>
      </c>
      <c r="EW18" s="4">
        <f t="shared" si="1161"/>
        <v>8</v>
      </c>
      <c r="EX18" s="4">
        <f t="shared" si="1161"/>
        <v>0</v>
      </c>
      <c r="EY18" s="4">
        <f t="shared" si="1161"/>
        <v>0</v>
      </c>
      <c r="EZ18" s="4">
        <f t="shared" si="1161"/>
        <v>0</v>
      </c>
      <c r="FA18" s="4">
        <f t="shared" si="1161"/>
        <v>0</v>
      </c>
      <c r="FB18" s="4">
        <f t="shared" si="1161"/>
        <v>0</v>
      </c>
      <c r="FC18" s="4">
        <f t="shared" si="1161"/>
        <v>0</v>
      </c>
      <c r="FD18" s="4">
        <f t="shared" si="1161"/>
        <v>1</v>
      </c>
      <c r="FE18" s="4">
        <f t="shared" si="1161"/>
        <v>10</v>
      </c>
      <c r="FF18" s="4">
        <f t="shared" si="1161"/>
        <v>0</v>
      </c>
      <c r="FG18" s="4">
        <f t="shared" si="1161"/>
        <v>0</v>
      </c>
      <c r="FH18" s="4">
        <f t="shared" si="1161"/>
        <v>0</v>
      </c>
      <c r="FI18" s="4">
        <f t="shared" si="1161"/>
        <v>0</v>
      </c>
      <c r="FJ18" s="4">
        <f t="shared" si="1161"/>
        <v>0</v>
      </c>
      <c r="FK18" s="4">
        <f t="shared" si="1161"/>
        <v>2</v>
      </c>
      <c r="FL18" s="4">
        <f t="shared" si="1161"/>
        <v>0</v>
      </c>
      <c r="FM18" s="4">
        <f t="shared" si="1161"/>
        <v>0</v>
      </c>
      <c r="FN18" s="4">
        <f t="shared" si="1161"/>
        <v>7</v>
      </c>
      <c r="FO18" s="4">
        <f t="shared" si="1161"/>
        <v>0</v>
      </c>
      <c r="FP18" s="4">
        <f t="shared" si="1161"/>
        <v>10</v>
      </c>
      <c r="FQ18" s="4">
        <f t="shared" si="1161"/>
        <v>0</v>
      </c>
      <c r="FR18" s="4">
        <f t="shared" si="1161"/>
        <v>0</v>
      </c>
      <c r="FS18" s="4">
        <f t="shared" si="1161"/>
        <v>0</v>
      </c>
      <c r="FT18" s="4">
        <f t="shared" si="1161"/>
        <v>0</v>
      </c>
      <c r="FU18" s="4">
        <f t="shared" si="1161"/>
        <v>0</v>
      </c>
      <c r="FV18" s="4">
        <f t="shared" si="1161"/>
        <v>0</v>
      </c>
      <c r="FW18" s="4">
        <f t="shared" si="1161"/>
        <v>0</v>
      </c>
      <c r="FX18" s="4">
        <f t="shared" si="1161"/>
        <v>0</v>
      </c>
      <c r="FY18" s="4">
        <f t="shared" si="1161"/>
        <v>0</v>
      </c>
      <c r="FZ18" s="4">
        <f t="shared" si="1161"/>
        <v>0</v>
      </c>
      <c r="GA18" s="4">
        <f t="shared" si="1161"/>
        <v>0</v>
      </c>
      <c r="GB18" s="4">
        <f t="shared" si="1161"/>
        <v>0</v>
      </c>
      <c r="GC18" s="4">
        <f t="shared" si="1161"/>
        <v>10</v>
      </c>
      <c r="GD18" s="4">
        <f t="shared" si="1161"/>
        <v>0</v>
      </c>
      <c r="GE18" s="4">
        <f t="shared" si="1161"/>
        <v>0</v>
      </c>
      <c r="GF18" s="4">
        <f t="shared" si="1161"/>
        <v>0</v>
      </c>
      <c r="GG18" s="4">
        <f t="shared" si="1161"/>
        <v>0</v>
      </c>
      <c r="GH18" s="4">
        <f t="shared" si="1161"/>
        <v>0</v>
      </c>
      <c r="GI18" s="4">
        <f t="shared" si="1161"/>
        <v>7</v>
      </c>
      <c r="GJ18" s="4">
        <f t="shared" si="1161"/>
        <v>0</v>
      </c>
      <c r="GK18" s="4">
        <f t="shared" si="1161"/>
        <v>0</v>
      </c>
      <c r="GL18" s="4">
        <f t="shared" si="1161"/>
        <v>0</v>
      </c>
      <c r="GM18" s="4">
        <f t="shared" ref="GM18:IX18" si="1162">SUM(GM6,GM12)</f>
        <v>0</v>
      </c>
      <c r="GN18" s="4">
        <f t="shared" si="1162"/>
        <v>0</v>
      </c>
      <c r="GO18" s="4">
        <f t="shared" si="1162"/>
        <v>0</v>
      </c>
      <c r="GP18" s="4">
        <f t="shared" si="1162"/>
        <v>0</v>
      </c>
      <c r="GQ18" s="4">
        <f t="shared" si="1162"/>
        <v>0</v>
      </c>
      <c r="GR18" s="4">
        <f t="shared" si="1162"/>
        <v>9</v>
      </c>
      <c r="GS18" s="4">
        <f t="shared" si="1162"/>
        <v>4</v>
      </c>
      <c r="GT18" s="4">
        <f t="shared" si="1162"/>
        <v>0</v>
      </c>
      <c r="GU18" s="4">
        <f t="shared" si="1162"/>
        <v>0</v>
      </c>
      <c r="GV18" s="4">
        <f t="shared" si="1162"/>
        <v>0</v>
      </c>
      <c r="GW18" s="4">
        <f t="shared" si="1162"/>
        <v>4</v>
      </c>
      <c r="GX18" s="4">
        <f t="shared" si="1162"/>
        <v>0</v>
      </c>
      <c r="GY18" s="4">
        <f t="shared" si="1162"/>
        <v>0</v>
      </c>
      <c r="GZ18" s="4">
        <f t="shared" si="1162"/>
        <v>0</v>
      </c>
      <c r="HA18" s="4">
        <f t="shared" si="1162"/>
        <v>0</v>
      </c>
      <c r="HB18" s="4">
        <f t="shared" si="1162"/>
        <v>0</v>
      </c>
      <c r="HC18" s="4">
        <f t="shared" si="1162"/>
        <v>0</v>
      </c>
      <c r="HD18" s="4">
        <f t="shared" si="1162"/>
        <v>2</v>
      </c>
      <c r="HE18" s="4">
        <f t="shared" si="1162"/>
        <v>0</v>
      </c>
      <c r="HF18" s="4">
        <f t="shared" si="1162"/>
        <v>0</v>
      </c>
      <c r="HG18" s="4">
        <f t="shared" si="1162"/>
        <v>0</v>
      </c>
      <c r="HH18" s="4">
        <f t="shared" si="1162"/>
        <v>0</v>
      </c>
      <c r="HI18" s="4">
        <f t="shared" si="1162"/>
        <v>0</v>
      </c>
      <c r="HJ18" s="4">
        <f t="shared" si="1162"/>
        <v>0</v>
      </c>
      <c r="HK18" s="4">
        <f t="shared" si="1162"/>
        <v>0</v>
      </c>
      <c r="HL18" s="4">
        <f t="shared" si="1162"/>
        <v>2</v>
      </c>
      <c r="HM18" s="4">
        <f t="shared" si="1162"/>
        <v>0</v>
      </c>
      <c r="HN18" s="4">
        <f t="shared" si="1162"/>
        <v>0</v>
      </c>
      <c r="HO18" s="4">
        <f t="shared" si="1162"/>
        <v>4</v>
      </c>
      <c r="HP18" s="4">
        <f t="shared" si="1162"/>
        <v>2</v>
      </c>
      <c r="HQ18" s="4">
        <f t="shared" si="1162"/>
        <v>0</v>
      </c>
      <c r="HR18" s="4">
        <f t="shared" si="1162"/>
        <v>0</v>
      </c>
      <c r="HS18" s="4">
        <f t="shared" si="1162"/>
        <v>0</v>
      </c>
      <c r="HT18" s="4">
        <f t="shared" si="1162"/>
        <v>0</v>
      </c>
      <c r="HU18" s="4">
        <f t="shared" si="1162"/>
        <v>6</v>
      </c>
      <c r="HV18" s="4">
        <f t="shared" si="1162"/>
        <v>0</v>
      </c>
      <c r="HW18" s="4">
        <f t="shared" si="1162"/>
        <v>0</v>
      </c>
      <c r="HX18" s="4">
        <f t="shared" si="1162"/>
        <v>0</v>
      </c>
      <c r="HY18" s="4">
        <f t="shared" si="1162"/>
        <v>0</v>
      </c>
      <c r="HZ18" s="4">
        <f t="shared" si="1162"/>
        <v>0</v>
      </c>
      <c r="IA18" s="4">
        <f t="shared" si="1162"/>
        <v>0</v>
      </c>
      <c r="IB18" s="4">
        <f t="shared" si="1162"/>
        <v>0</v>
      </c>
      <c r="IC18" s="4">
        <f t="shared" si="1162"/>
        <v>0</v>
      </c>
      <c r="ID18" s="4">
        <f t="shared" si="1162"/>
        <v>0</v>
      </c>
      <c r="IE18" s="4">
        <f t="shared" si="1162"/>
        <v>0</v>
      </c>
      <c r="IF18" s="4">
        <f t="shared" si="1162"/>
        <v>2</v>
      </c>
      <c r="IG18" s="4">
        <f t="shared" si="1162"/>
        <v>4</v>
      </c>
      <c r="IH18" s="4">
        <f t="shared" si="1162"/>
        <v>0</v>
      </c>
      <c r="II18" s="4">
        <f t="shared" si="1162"/>
        <v>0</v>
      </c>
      <c r="IJ18" s="4">
        <f t="shared" si="1162"/>
        <v>0</v>
      </c>
      <c r="IK18" s="4">
        <f t="shared" si="1162"/>
        <v>0</v>
      </c>
      <c r="IL18" s="4">
        <f t="shared" si="1162"/>
        <v>0</v>
      </c>
      <c r="IM18" s="4">
        <f t="shared" si="1162"/>
        <v>0</v>
      </c>
      <c r="IN18" s="4">
        <f t="shared" si="1162"/>
        <v>0</v>
      </c>
      <c r="IO18" s="4">
        <f t="shared" si="1162"/>
        <v>17</v>
      </c>
      <c r="IP18" s="4">
        <f t="shared" si="1162"/>
        <v>6</v>
      </c>
      <c r="IQ18" s="4">
        <f t="shared" si="1162"/>
        <v>2</v>
      </c>
      <c r="IR18" s="4">
        <f t="shared" si="1162"/>
        <v>2</v>
      </c>
      <c r="IS18" s="4">
        <f t="shared" si="1162"/>
        <v>0</v>
      </c>
      <c r="IT18" s="4">
        <f t="shared" si="1162"/>
        <v>0</v>
      </c>
      <c r="IU18" s="4">
        <f t="shared" si="1162"/>
        <v>0</v>
      </c>
      <c r="IV18" s="4">
        <f t="shared" si="1162"/>
        <v>0</v>
      </c>
      <c r="IW18" s="4">
        <f t="shared" si="1162"/>
        <v>0</v>
      </c>
      <c r="IX18" s="4">
        <f t="shared" si="1162"/>
        <v>0</v>
      </c>
      <c r="IY18" s="4">
        <f t="shared" ref="IY18:LJ18" si="1163">SUM(IY6,IY12)</f>
        <v>0</v>
      </c>
      <c r="IZ18" s="4">
        <f t="shared" si="1163"/>
        <v>0</v>
      </c>
      <c r="JA18" s="4">
        <f t="shared" si="1163"/>
        <v>0</v>
      </c>
      <c r="JB18" s="4">
        <f t="shared" si="1163"/>
        <v>0</v>
      </c>
      <c r="JC18" s="4">
        <f t="shared" si="1163"/>
        <v>0</v>
      </c>
      <c r="JD18" s="4">
        <f t="shared" si="1163"/>
        <v>0</v>
      </c>
      <c r="JE18" s="4">
        <f t="shared" si="1163"/>
        <v>0</v>
      </c>
      <c r="JF18" s="4">
        <f t="shared" si="1163"/>
        <v>0</v>
      </c>
      <c r="JG18" s="4">
        <f t="shared" si="1163"/>
        <v>0</v>
      </c>
      <c r="JH18" s="4">
        <f t="shared" si="1163"/>
        <v>0</v>
      </c>
      <c r="JI18" s="4">
        <f t="shared" si="1163"/>
        <v>0</v>
      </c>
      <c r="JJ18" s="4">
        <f t="shared" si="1163"/>
        <v>0</v>
      </c>
      <c r="JK18" s="4">
        <f t="shared" si="1163"/>
        <v>0</v>
      </c>
      <c r="JL18" s="4">
        <f t="shared" si="1163"/>
        <v>0</v>
      </c>
      <c r="JM18" s="4">
        <f t="shared" si="1163"/>
        <v>0</v>
      </c>
      <c r="JN18" s="4">
        <f t="shared" si="1163"/>
        <v>0</v>
      </c>
      <c r="JO18" s="4">
        <f t="shared" si="1163"/>
        <v>0</v>
      </c>
      <c r="JP18" s="4">
        <f t="shared" si="1163"/>
        <v>0</v>
      </c>
      <c r="JQ18" s="4">
        <f t="shared" si="1163"/>
        <v>0</v>
      </c>
      <c r="JR18" s="4">
        <f t="shared" si="1163"/>
        <v>0</v>
      </c>
      <c r="JS18" s="4">
        <f t="shared" si="1163"/>
        <v>0</v>
      </c>
      <c r="JT18" s="4">
        <f t="shared" si="1163"/>
        <v>0</v>
      </c>
      <c r="JU18" s="4">
        <f t="shared" si="1163"/>
        <v>0</v>
      </c>
      <c r="JV18" s="4">
        <f t="shared" si="1163"/>
        <v>0</v>
      </c>
      <c r="JW18" s="4">
        <f t="shared" si="1163"/>
        <v>0</v>
      </c>
      <c r="JX18" s="4">
        <f t="shared" si="1163"/>
        <v>0</v>
      </c>
      <c r="JY18" s="4">
        <f t="shared" si="1163"/>
        <v>0</v>
      </c>
      <c r="JZ18" s="4">
        <f t="shared" si="1163"/>
        <v>0</v>
      </c>
      <c r="KA18" s="4">
        <f t="shared" si="1163"/>
        <v>0</v>
      </c>
      <c r="KB18" s="4">
        <f t="shared" si="1163"/>
        <v>0</v>
      </c>
      <c r="KC18" s="4">
        <f t="shared" si="1163"/>
        <v>0</v>
      </c>
      <c r="KD18" s="4">
        <f t="shared" si="1163"/>
        <v>0</v>
      </c>
      <c r="KE18" s="4">
        <f t="shared" si="1163"/>
        <v>0</v>
      </c>
      <c r="KF18" s="4">
        <f t="shared" si="1163"/>
        <v>0</v>
      </c>
      <c r="KG18" s="4">
        <f t="shared" si="1163"/>
        <v>0</v>
      </c>
      <c r="KH18" s="4">
        <f t="shared" si="1163"/>
        <v>0</v>
      </c>
      <c r="KI18" s="4">
        <f t="shared" si="1163"/>
        <v>0</v>
      </c>
      <c r="KJ18" s="4">
        <f t="shared" si="1163"/>
        <v>0</v>
      </c>
      <c r="KK18" s="4">
        <f t="shared" si="1163"/>
        <v>0</v>
      </c>
      <c r="KL18" s="4">
        <f t="shared" si="1163"/>
        <v>0</v>
      </c>
      <c r="KM18" s="4">
        <f t="shared" si="1163"/>
        <v>0</v>
      </c>
      <c r="KN18" s="4">
        <f t="shared" si="1163"/>
        <v>0</v>
      </c>
      <c r="KO18" s="4">
        <f t="shared" si="1163"/>
        <v>0</v>
      </c>
      <c r="KP18" s="4">
        <f t="shared" si="1163"/>
        <v>0</v>
      </c>
      <c r="KQ18" s="4">
        <f t="shared" si="1163"/>
        <v>0</v>
      </c>
      <c r="KR18" s="4">
        <f t="shared" si="1163"/>
        <v>0</v>
      </c>
      <c r="KS18" s="4">
        <f t="shared" si="1163"/>
        <v>0</v>
      </c>
      <c r="KT18" s="4">
        <f t="shared" si="1163"/>
        <v>0</v>
      </c>
      <c r="KU18" s="4">
        <f t="shared" si="1163"/>
        <v>0</v>
      </c>
      <c r="KV18" s="4">
        <f t="shared" si="1163"/>
        <v>0</v>
      </c>
      <c r="KW18" s="4">
        <f t="shared" si="1163"/>
        <v>0</v>
      </c>
      <c r="KX18" s="4">
        <f t="shared" si="1163"/>
        <v>0</v>
      </c>
      <c r="KY18" s="4">
        <f t="shared" si="1163"/>
        <v>0</v>
      </c>
      <c r="KZ18" s="4">
        <f t="shared" si="1163"/>
        <v>0</v>
      </c>
      <c r="LA18" s="4">
        <f t="shared" si="1163"/>
        <v>0</v>
      </c>
      <c r="LB18" s="4">
        <f t="shared" si="1163"/>
        <v>0</v>
      </c>
      <c r="LC18" s="4">
        <f t="shared" si="1163"/>
        <v>0</v>
      </c>
      <c r="LD18" s="4">
        <f t="shared" si="1163"/>
        <v>0</v>
      </c>
      <c r="LE18" s="4">
        <f t="shared" si="1163"/>
        <v>0</v>
      </c>
      <c r="LF18" s="4">
        <f t="shared" si="1163"/>
        <v>0</v>
      </c>
      <c r="LG18" s="4">
        <f t="shared" si="1163"/>
        <v>0</v>
      </c>
      <c r="LH18" s="4">
        <f t="shared" si="1163"/>
        <v>0</v>
      </c>
      <c r="LI18" s="4">
        <f t="shared" si="1163"/>
        <v>0</v>
      </c>
      <c r="LJ18" s="4">
        <f t="shared" si="1163"/>
        <v>0</v>
      </c>
      <c r="LK18" s="4">
        <f t="shared" ref="LK18:NH18" si="1164">SUM(LK6,LK12)</f>
        <v>0</v>
      </c>
      <c r="LL18" s="4">
        <f t="shared" si="1164"/>
        <v>0</v>
      </c>
      <c r="LM18" s="4">
        <f t="shared" si="1164"/>
        <v>0</v>
      </c>
      <c r="LN18" s="4">
        <f t="shared" si="1164"/>
        <v>0</v>
      </c>
      <c r="LO18" s="4">
        <f t="shared" si="1164"/>
        <v>0</v>
      </c>
      <c r="LP18" s="4">
        <f t="shared" si="1164"/>
        <v>6</v>
      </c>
      <c r="LQ18" s="4">
        <f t="shared" si="1164"/>
        <v>0</v>
      </c>
      <c r="LR18" s="4">
        <f t="shared" si="1164"/>
        <v>0</v>
      </c>
      <c r="LS18" s="4">
        <f t="shared" si="1164"/>
        <v>0</v>
      </c>
      <c r="LT18" s="4">
        <f t="shared" si="1164"/>
        <v>0</v>
      </c>
      <c r="LU18" s="4">
        <f t="shared" si="1164"/>
        <v>0</v>
      </c>
      <c r="LV18" s="4">
        <f t="shared" si="1164"/>
        <v>0</v>
      </c>
      <c r="LW18" s="4">
        <f t="shared" si="1164"/>
        <v>0</v>
      </c>
      <c r="LX18" s="4">
        <f t="shared" si="1164"/>
        <v>0</v>
      </c>
      <c r="LY18" s="4">
        <f t="shared" si="1164"/>
        <v>0</v>
      </c>
      <c r="LZ18" s="4">
        <f t="shared" si="1164"/>
        <v>0</v>
      </c>
      <c r="MA18" s="4">
        <f t="shared" si="1164"/>
        <v>0</v>
      </c>
      <c r="MB18" s="4">
        <f t="shared" si="1164"/>
        <v>0</v>
      </c>
      <c r="MC18" s="4">
        <f t="shared" si="1164"/>
        <v>0</v>
      </c>
      <c r="MD18" s="4">
        <f t="shared" si="1164"/>
        <v>0</v>
      </c>
      <c r="ME18" s="4">
        <f t="shared" si="1164"/>
        <v>0</v>
      </c>
      <c r="MF18" s="4">
        <f t="shared" si="1164"/>
        <v>0</v>
      </c>
      <c r="MG18" s="4">
        <f t="shared" si="1164"/>
        <v>0</v>
      </c>
      <c r="MH18" s="4">
        <f t="shared" si="1164"/>
        <v>2</v>
      </c>
      <c r="MI18" s="4">
        <f t="shared" si="1164"/>
        <v>0</v>
      </c>
      <c r="MJ18" s="4">
        <f t="shared" si="1164"/>
        <v>0</v>
      </c>
      <c r="MK18" s="4">
        <f t="shared" si="1164"/>
        <v>0</v>
      </c>
      <c r="ML18" s="4">
        <f t="shared" si="1164"/>
        <v>0</v>
      </c>
      <c r="MM18" s="4">
        <f t="shared" si="1164"/>
        <v>0</v>
      </c>
      <c r="MN18" s="4">
        <f t="shared" si="1164"/>
        <v>4</v>
      </c>
      <c r="MO18" s="4">
        <f t="shared" si="1164"/>
        <v>0</v>
      </c>
      <c r="MP18" s="4">
        <f t="shared" si="1164"/>
        <v>6</v>
      </c>
      <c r="MQ18" s="4">
        <f t="shared" si="1164"/>
        <v>0</v>
      </c>
      <c r="MR18" s="4">
        <f t="shared" si="1164"/>
        <v>0</v>
      </c>
      <c r="MS18" s="4">
        <f t="shared" si="1164"/>
        <v>0</v>
      </c>
      <c r="MT18" s="4">
        <f t="shared" si="1164"/>
        <v>0</v>
      </c>
      <c r="MU18" s="4">
        <f t="shared" si="1164"/>
        <v>0</v>
      </c>
      <c r="MV18" s="4">
        <f t="shared" si="1164"/>
        <v>0</v>
      </c>
      <c r="MW18" s="4">
        <f t="shared" si="1164"/>
        <v>0</v>
      </c>
      <c r="MX18" s="4">
        <f t="shared" si="1164"/>
        <v>12</v>
      </c>
      <c r="MY18" s="4">
        <f t="shared" si="1164"/>
        <v>0</v>
      </c>
      <c r="MZ18" s="4">
        <f t="shared" si="1164"/>
        <v>0</v>
      </c>
      <c r="NA18" s="4">
        <f t="shared" si="1164"/>
        <v>0</v>
      </c>
      <c r="NB18" s="4">
        <f t="shared" si="1164"/>
        <v>0</v>
      </c>
      <c r="NC18" s="4">
        <f t="shared" si="1164"/>
        <v>4</v>
      </c>
      <c r="ND18" s="4">
        <f t="shared" si="1164"/>
        <v>0</v>
      </c>
      <c r="NE18" s="4">
        <f t="shared" si="1164"/>
        <v>0</v>
      </c>
      <c r="NF18" s="4">
        <f t="shared" si="1164"/>
        <v>0</v>
      </c>
      <c r="NG18" s="4">
        <f t="shared" si="1164"/>
        <v>0</v>
      </c>
      <c r="NH18" s="4">
        <f t="shared" si="1164"/>
        <v>0</v>
      </c>
      <c r="NJ18" s="45">
        <f>SUM(B18:NH18)</f>
        <v>346</v>
      </c>
      <c r="NK18" s="51">
        <f>NJ18*8644</f>
        <v>2990824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M18"/>
  <sheetViews>
    <sheetView zoomScale="85" zoomScaleNormal="85" workbookViewId="0">
      <pane xSplit="1" ySplit="2" topLeftCell="MF3" activePane="bottomRight" state="frozen"/>
      <selection pane="topRight" activeCell="B1" sqref="B1"/>
      <selection pane="bottomLeft" activeCell="A3" sqref="A3"/>
      <selection pane="bottomRight" activeCell="A7" sqref="A7"/>
    </sheetView>
  </sheetViews>
  <sheetFormatPr defaultColWidth="4.875" defaultRowHeight="16.5" x14ac:dyDescent="0.3"/>
  <cols>
    <col min="1" max="1" width="18.75" style="4" bestFit="1" customWidth="1"/>
    <col min="2" max="373" width="4.875" style="4"/>
    <col min="374" max="376" width="11.5" style="4" bestFit="1" customWidth="1"/>
    <col min="377" max="377" width="7.875" style="4" bestFit="1" customWidth="1"/>
    <col min="378" max="16384" width="4.875" style="4"/>
  </cols>
  <sheetData>
    <row r="1" spans="1:377" x14ac:dyDescent="0.3">
      <c r="A1" s="4" t="s">
        <v>109</v>
      </c>
      <c r="B1" s="4" t="s">
        <v>85</v>
      </c>
      <c r="C1" s="4" t="s">
        <v>85</v>
      </c>
      <c r="D1" s="4" t="s">
        <v>85</v>
      </c>
      <c r="E1" s="4" t="s">
        <v>85</v>
      </c>
      <c r="F1" s="4" t="s">
        <v>85</v>
      </c>
      <c r="G1" s="4" t="s">
        <v>85</v>
      </c>
      <c r="H1" s="4" t="s">
        <v>85</v>
      </c>
      <c r="I1" s="4" t="s">
        <v>85</v>
      </c>
      <c r="J1" s="4" t="s">
        <v>85</v>
      </c>
      <c r="K1" s="4" t="s">
        <v>85</v>
      </c>
      <c r="L1" s="4" t="s">
        <v>85</v>
      </c>
      <c r="M1" s="4" t="s">
        <v>85</v>
      </c>
      <c r="N1" s="4" t="s">
        <v>85</v>
      </c>
      <c r="O1" s="4" t="s">
        <v>85</v>
      </c>
      <c r="P1" s="4" t="s">
        <v>85</v>
      </c>
      <c r="Q1" s="4" t="s">
        <v>85</v>
      </c>
      <c r="R1" s="4" t="s">
        <v>85</v>
      </c>
      <c r="S1" s="4" t="s">
        <v>85</v>
      </c>
      <c r="T1" s="4" t="s">
        <v>85</v>
      </c>
      <c r="U1" s="4" t="s">
        <v>85</v>
      </c>
      <c r="V1" s="4" t="s">
        <v>85</v>
      </c>
      <c r="W1" s="4" t="s">
        <v>85</v>
      </c>
      <c r="X1" s="4" t="s">
        <v>85</v>
      </c>
      <c r="Y1" s="4" t="s">
        <v>85</v>
      </c>
      <c r="Z1" s="4" t="s">
        <v>85</v>
      </c>
      <c r="AA1" s="4" t="s">
        <v>85</v>
      </c>
      <c r="AB1" s="4" t="s">
        <v>85</v>
      </c>
      <c r="AC1" s="4" t="s">
        <v>85</v>
      </c>
      <c r="AD1" s="4" t="s">
        <v>85</v>
      </c>
      <c r="AE1" s="4" t="s">
        <v>85</v>
      </c>
      <c r="AF1" s="4" t="s">
        <v>90</v>
      </c>
      <c r="AG1" s="4" t="s">
        <v>90</v>
      </c>
      <c r="AH1" s="4" t="s">
        <v>90</v>
      </c>
      <c r="AI1" s="4" t="s">
        <v>90</v>
      </c>
      <c r="AJ1" s="4" t="s">
        <v>90</v>
      </c>
      <c r="AK1" s="4" t="s">
        <v>90</v>
      </c>
      <c r="AL1" s="4" t="s">
        <v>90</v>
      </c>
      <c r="AM1" s="4" t="s">
        <v>90</v>
      </c>
      <c r="AN1" s="4" t="s">
        <v>90</v>
      </c>
      <c r="AO1" s="4" t="s">
        <v>90</v>
      </c>
      <c r="AP1" s="4" t="s">
        <v>90</v>
      </c>
      <c r="AQ1" s="4" t="s">
        <v>90</v>
      </c>
      <c r="AR1" s="4" t="s">
        <v>90</v>
      </c>
      <c r="AS1" s="4" t="s">
        <v>90</v>
      </c>
      <c r="AT1" s="4" t="s">
        <v>90</v>
      </c>
      <c r="AU1" s="4" t="s">
        <v>90</v>
      </c>
      <c r="AV1" s="4" t="s">
        <v>90</v>
      </c>
      <c r="AW1" s="4" t="s">
        <v>90</v>
      </c>
      <c r="AX1" s="4" t="s">
        <v>90</v>
      </c>
      <c r="AY1" s="4" t="s">
        <v>90</v>
      </c>
      <c r="AZ1" s="4" t="s">
        <v>90</v>
      </c>
      <c r="BA1" s="4" t="s">
        <v>90</v>
      </c>
      <c r="BB1" s="4" t="s">
        <v>90</v>
      </c>
      <c r="BC1" s="4" t="s">
        <v>90</v>
      </c>
      <c r="BD1" s="4" t="s">
        <v>90</v>
      </c>
      <c r="BE1" s="4" t="s">
        <v>90</v>
      </c>
      <c r="BF1" s="4" t="s">
        <v>90</v>
      </c>
      <c r="BG1" s="4" t="s">
        <v>90</v>
      </c>
      <c r="BH1" s="4" t="s">
        <v>90</v>
      </c>
      <c r="BI1" s="4" t="s">
        <v>90</v>
      </c>
      <c r="BJ1" s="4" t="s">
        <v>91</v>
      </c>
      <c r="BK1" s="4" t="s">
        <v>91</v>
      </c>
      <c r="BL1" s="4" t="s">
        <v>91</v>
      </c>
      <c r="BM1" s="4" t="s">
        <v>91</v>
      </c>
      <c r="BN1" s="4" t="s">
        <v>91</v>
      </c>
      <c r="BO1" s="4" t="s">
        <v>91</v>
      </c>
      <c r="BP1" s="4" t="s">
        <v>91</v>
      </c>
      <c r="BQ1" s="4" t="s">
        <v>91</v>
      </c>
      <c r="BR1" s="4" t="s">
        <v>91</v>
      </c>
      <c r="BS1" s="4" t="s">
        <v>91</v>
      </c>
      <c r="BT1" s="4" t="s">
        <v>91</v>
      </c>
      <c r="BU1" s="4" t="s">
        <v>91</v>
      </c>
      <c r="BV1" s="4" t="s">
        <v>91</v>
      </c>
      <c r="BW1" s="4" t="s">
        <v>91</v>
      </c>
      <c r="BX1" s="4" t="s">
        <v>91</v>
      </c>
      <c r="BY1" s="4" t="s">
        <v>91</v>
      </c>
      <c r="BZ1" s="4" t="s">
        <v>91</v>
      </c>
      <c r="CA1" s="4" t="s">
        <v>91</v>
      </c>
      <c r="CB1" s="4" t="s">
        <v>91</v>
      </c>
      <c r="CC1" s="4" t="s">
        <v>91</v>
      </c>
      <c r="CD1" s="4" t="s">
        <v>91</v>
      </c>
      <c r="CE1" s="4" t="s">
        <v>91</v>
      </c>
      <c r="CF1" s="4" t="s">
        <v>91</v>
      </c>
      <c r="CG1" s="4" t="s">
        <v>91</v>
      </c>
      <c r="CH1" s="4" t="s">
        <v>91</v>
      </c>
      <c r="CI1" s="4" t="s">
        <v>91</v>
      </c>
      <c r="CJ1" s="4" t="s">
        <v>91</v>
      </c>
      <c r="CK1" s="4" t="s">
        <v>91</v>
      </c>
      <c r="CL1" s="4" t="s">
        <v>91</v>
      </c>
      <c r="CM1" s="4" t="s">
        <v>91</v>
      </c>
      <c r="CN1" s="4" t="s">
        <v>91</v>
      </c>
      <c r="CO1" s="4" t="s">
        <v>94</v>
      </c>
      <c r="CP1" s="4" t="s">
        <v>94</v>
      </c>
      <c r="CQ1" s="4" t="s">
        <v>94</v>
      </c>
      <c r="CR1" s="4" t="s">
        <v>94</v>
      </c>
      <c r="CS1" s="4" t="s">
        <v>94</v>
      </c>
      <c r="CT1" s="4" t="s">
        <v>94</v>
      </c>
      <c r="CU1" s="4" t="s">
        <v>94</v>
      </c>
      <c r="CV1" s="4" t="s">
        <v>94</v>
      </c>
      <c r="CW1" s="4" t="s">
        <v>94</v>
      </c>
      <c r="CX1" s="4" t="s">
        <v>94</v>
      </c>
      <c r="CY1" s="4" t="s">
        <v>94</v>
      </c>
      <c r="CZ1" s="4" t="s">
        <v>94</v>
      </c>
      <c r="DA1" s="4" t="s">
        <v>94</v>
      </c>
      <c r="DB1" s="4" t="s">
        <v>94</v>
      </c>
      <c r="DC1" s="4" t="s">
        <v>94</v>
      </c>
      <c r="DD1" s="4" t="s">
        <v>94</v>
      </c>
      <c r="DE1" s="4" t="s">
        <v>94</v>
      </c>
      <c r="DF1" s="4" t="s">
        <v>94</v>
      </c>
      <c r="DG1" s="4" t="s">
        <v>94</v>
      </c>
      <c r="DH1" s="4" t="s">
        <v>94</v>
      </c>
      <c r="DI1" s="4" t="s">
        <v>94</v>
      </c>
      <c r="DJ1" s="4" t="s">
        <v>94</v>
      </c>
      <c r="DK1" s="4" t="s">
        <v>94</v>
      </c>
      <c r="DL1" s="4" t="s">
        <v>94</v>
      </c>
      <c r="DM1" s="4" t="s">
        <v>94</v>
      </c>
      <c r="DN1" s="4" t="s">
        <v>94</v>
      </c>
      <c r="DO1" s="4" t="s">
        <v>94</v>
      </c>
      <c r="DP1" s="4" t="s">
        <v>94</v>
      </c>
      <c r="DQ1" s="4" t="s">
        <v>94</v>
      </c>
      <c r="DR1" s="4" t="s">
        <v>94</v>
      </c>
      <c r="DS1" s="4" t="s">
        <v>96</v>
      </c>
      <c r="DT1" s="4" t="s">
        <v>96</v>
      </c>
      <c r="DU1" s="4" t="s">
        <v>96</v>
      </c>
      <c r="DV1" s="4" t="s">
        <v>96</v>
      </c>
      <c r="DW1" s="4" t="s">
        <v>96</v>
      </c>
      <c r="DX1" s="4" t="s">
        <v>96</v>
      </c>
      <c r="DY1" s="4" t="s">
        <v>96</v>
      </c>
      <c r="DZ1" s="4" t="s">
        <v>96</v>
      </c>
      <c r="EA1" s="4" t="s">
        <v>96</v>
      </c>
      <c r="EB1" s="4" t="s">
        <v>96</v>
      </c>
      <c r="EC1" s="4" t="s">
        <v>96</v>
      </c>
      <c r="ED1" s="4" t="s">
        <v>96</v>
      </c>
      <c r="EE1" s="4" t="s">
        <v>96</v>
      </c>
      <c r="EF1" s="4" t="s">
        <v>96</v>
      </c>
      <c r="EG1" s="4" t="s">
        <v>96</v>
      </c>
      <c r="EH1" s="4" t="s">
        <v>96</v>
      </c>
      <c r="EI1" s="4" t="s">
        <v>96</v>
      </c>
      <c r="EJ1" s="4" t="s">
        <v>96</v>
      </c>
      <c r="EK1" s="4" t="s">
        <v>96</v>
      </c>
      <c r="EL1" s="4" t="s">
        <v>96</v>
      </c>
      <c r="EM1" s="4" t="s">
        <v>96</v>
      </c>
      <c r="EN1" s="4" t="s">
        <v>96</v>
      </c>
      <c r="EO1" s="4" t="s">
        <v>96</v>
      </c>
      <c r="EP1" s="4" t="s">
        <v>96</v>
      </c>
      <c r="EQ1" s="4" t="s">
        <v>96</v>
      </c>
      <c r="ER1" s="4" t="s">
        <v>96</v>
      </c>
      <c r="ES1" s="4" t="s">
        <v>96</v>
      </c>
      <c r="ET1" s="4" t="s">
        <v>96</v>
      </c>
      <c r="EU1" s="4" t="s">
        <v>96</v>
      </c>
      <c r="EV1" s="4" t="s">
        <v>96</v>
      </c>
      <c r="EW1" s="4" t="s">
        <v>96</v>
      </c>
      <c r="EX1" s="4" t="s">
        <v>97</v>
      </c>
      <c r="EY1" s="4" t="s">
        <v>97</v>
      </c>
      <c r="EZ1" s="4" t="s">
        <v>97</v>
      </c>
      <c r="FA1" s="4" t="s">
        <v>97</v>
      </c>
      <c r="FB1" s="4" t="s">
        <v>97</v>
      </c>
      <c r="FC1" s="4" t="s">
        <v>97</v>
      </c>
      <c r="FD1" s="4" t="s">
        <v>97</v>
      </c>
      <c r="FE1" s="4" t="s">
        <v>97</v>
      </c>
      <c r="FF1" s="4" t="s">
        <v>97</v>
      </c>
      <c r="FG1" s="4" t="s">
        <v>97</v>
      </c>
      <c r="FH1" s="4" t="s">
        <v>97</v>
      </c>
      <c r="FI1" s="4" t="s">
        <v>97</v>
      </c>
      <c r="FJ1" s="4" t="s">
        <v>97</v>
      </c>
      <c r="FK1" s="4" t="s">
        <v>97</v>
      </c>
      <c r="FL1" s="4" t="s">
        <v>97</v>
      </c>
      <c r="FM1" s="4" t="s">
        <v>97</v>
      </c>
      <c r="FN1" s="4" t="s">
        <v>97</v>
      </c>
      <c r="FO1" s="4" t="s">
        <v>97</v>
      </c>
      <c r="FP1" s="4" t="s">
        <v>97</v>
      </c>
      <c r="FQ1" s="4" t="s">
        <v>97</v>
      </c>
      <c r="FR1" s="4" t="s">
        <v>97</v>
      </c>
      <c r="FS1" s="4" t="s">
        <v>97</v>
      </c>
      <c r="FT1" s="4" t="s">
        <v>97</v>
      </c>
      <c r="FU1" s="4" t="s">
        <v>97</v>
      </c>
      <c r="FV1" s="4" t="s">
        <v>97</v>
      </c>
      <c r="FW1" s="4" t="s">
        <v>97</v>
      </c>
      <c r="FX1" s="4" t="s">
        <v>97</v>
      </c>
      <c r="FY1" s="4" t="s">
        <v>97</v>
      </c>
      <c r="FZ1" s="4" t="s">
        <v>97</v>
      </c>
      <c r="GA1" s="4" t="s">
        <v>97</v>
      </c>
      <c r="GB1" s="4" t="s">
        <v>98</v>
      </c>
      <c r="GC1" s="4" t="s">
        <v>98</v>
      </c>
      <c r="GD1" s="4" t="s">
        <v>98</v>
      </c>
      <c r="GE1" s="4" t="s">
        <v>98</v>
      </c>
      <c r="GF1" s="4" t="s">
        <v>98</v>
      </c>
      <c r="GG1" s="4" t="s">
        <v>98</v>
      </c>
      <c r="GH1" s="4" t="s">
        <v>98</v>
      </c>
      <c r="GI1" s="4" t="s">
        <v>98</v>
      </c>
      <c r="GJ1" s="4" t="s">
        <v>98</v>
      </c>
      <c r="GK1" s="4" t="s">
        <v>98</v>
      </c>
      <c r="GL1" s="4" t="s">
        <v>98</v>
      </c>
      <c r="GM1" s="4" t="s">
        <v>98</v>
      </c>
      <c r="GN1" s="4" t="s">
        <v>98</v>
      </c>
      <c r="GO1" s="4" t="s">
        <v>98</v>
      </c>
      <c r="GP1" s="4" t="s">
        <v>98</v>
      </c>
      <c r="GQ1" s="4" t="s">
        <v>98</v>
      </c>
      <c r="GR1" s="4" t="s">
        <v>98</v>
      </c>
      <c r="GS1" s="4" t="s">
        <v>98</v>
      </c>
      <c r="GT1" s="4" t="s">
        <v>98</v>
      </c>
      <c r="GU1" s="4" t="s">
        <v>98</v>
      </c>
      <c r="GV1" s="4" t="s">
        <v>98</v>
      </c>
      <c r="GW1" s="4" t="s">
        <v>98</v>
      </c>
      <c r="GX1" s="4" t="s">
        <v>98</v>
      </c>
      <c r="GY1" s="4" t="s">
        <v>98</v>
      </c>
      <c r="GZ1" s="4" t="s">
        <v>98</v>
      </c>
      <c r="HA1" s="4" t="s">
        <v>98</v>
      </c>
      <c r="HB1" s="4" t="s">
        <v>98</v>
      </c>
      <c r="HC1" s="4" t="s">
        <v>98</v>
      </c>
      <c r="HD1" s="4" t="s">
        <v>98</v>
      </c>
      <c r="HE1" s="4" t="s">
        <v>98</v>
      </c>
      <c r="HF1" s="4" t="s">
        <v>98</v>
      </c>
      <c r="HG1" s="4" t="s">
        <v>99</v>
      </c>
      <c r="HH1" s="4" t="s">
        <v>99</v>
      </c>
      <c r="HI1" s="4" t="s">
        <v>99</v>
      </c>
      <c r="HJ1" s="4" t="s">
        <v>99</v>
      </c>
      <c r="HK1" s="4" t="s">
        <v>99</v>
      </c>
      <c r="HL1" s="4" t="s">
        <v>99</v>
      </c>
      <c r="HM1" s="4" t="s">
        <v>99</v>
      </c>
      <c r="HN1" s="4" t="s">
        <v>99</v>
      </c>
      <c r="HO1" s="4" t="s">
        <v>99</v>
      </c>
      <c r="HP1" s="4" t="s">
        <v>99</v>
      </c>
      <c r="HQ1" s="4" t="s">
        <v>99</v>
      </c>
      <c r="HR1" s="4" t="s">
        <v>99</v>
      </c>
      <c r="HS1" s="4" t="s">
        <v>99</v>
      </c>
      <c r="HT1" s="4" t="s">
        <v>99</v>
      </c>
      <c r="HU1" s="4" t="s">
        <v>99</v>
      </c>
      <c r="HV1" s="4" t="s">
        <v>99</v>
      </c>
      <c r="HW1" s="4" t="s">
        <v>99</v>
      </c>
      <c r="HX1" s="4" t="s">
        <v>99</v>
      </c>
      <c r="HY1" s="4" t="s">
        <v>99</v>
      </c>
      <c r="HZ1" s="4" t="s">
        <v>99</v>
      </c>
      <c r="IA1" s="4" t="s">
        <v>99</v>
      </c>
      <c r="IB1" s="4" t="s">
        <v>99</v>
      </c>
      <c r="IC1" s="4" t="s">
        <v>99</v>
      </c>
      <c r="ID1" s="4" t="s">
        <v>99</v>
      </c>
      <c r="IE1" s="4" t="s">
        <v>99</v>
      </c>
      <c r="IF1" s="4" t="s">
        <v>99</v>
      </c>
      <c r="IG1" s="4" t="s">
        <v>99</v>
      </c>
      <c r="IH1" s="4" t="s">
        <v>99</v>
      </c>
      <c r="II1" s="4" t="s">
        <v>99</v>
      </c>
      <c r="IJ1" s="4" t="s">
        <v>99</v>
      </c>
      <c r="IK1" s="4" t="s">
        <v>99</v>
      </c>
      <c r="IL1" s="4" t="s">
        <v>100</v>
      </c>
      <c r="IM1" s="4" t="s">
        <v>100</v>
      </c>
      <c r="IN1" s="4" t="s">
        <v>100</v>
      </c>
      <c r="IO1" s="4" t="s">
        <v>100</v>
      </c>
      <c r="IP1" s="4" t="s">
        <v>100</v>
      </c>
      <c r="IQ1" s="4" t="s">
        <v>100</v>
      </c>
      <c r="IR1" s="4" t="s">
        <v>100</v>
      </c>
      <c r="IS1" s="4" t="s">
        <v>100</v>
      </c>
      <c r="IT1" s="4" t="s">
        <v>100</v>
      </c>
      <c r="IU1" s="4" t="s">
        <v>100</v>
      </c>
      <c r="IV1" s="4" t="s">
        <v>100</v>
      </c>
      <c r="IW1" s="4" t="s">
        <v>100</v>
      </c>
      <c r="IX1" s="4" t="s">
        <v>100</v>
      </c>
      <c r="IY1" s="4" t="s">
        <v>100</v>
      </c>
      <c r="IZ1" s="4" t="s">
        <v>100</v>
      </c>
      <c r="JA1" s="4" t="s">
        <v>100</v>
      </c>
      <c r="JB1" s="4" t="s">
        <v>100</v>
      </c>
      <c r="JC1" s="4" t="s">
        <v>100</v>
      </c>
      <c r="JD1" s="4" t="s">
        <v>100</v>
      </c>
      <c r="JE1" s="4" t="s">
        <v>100</v>
      </c>
      <c r="JF1" s="4" t="s">
        <v>100</v>
      </c>
      <c r="JG1" s="4" t="s">
        <v>100</v>
      </c>
      <c r="JH1" s="4" t="s">
        <v>100</v>
      </c>
      <c r="JI1" s="4" t="s">
        <v>100</v>
      </c>
      <c r="JJ1" s="4" t="s">
        <v>100</v>
      </c>
      <c r="JK1" s="4" t="s">
        <v>100</v>
      </c>
      <c r="JL1" s="4" t="s">
        <v>100</v>
      </c>
      <c r="JM1" s="4" t="s">
        <v>100</v>
      </c>
      <c r="JN1" s="4" t="s">
        <v>100</v>
      </c>
      <c r="JO1" s="4" t="s">
        <v>100</v>
      </c>
      <c r="JP1" s="4" t="s">
        <v>101</v>
      </c>
      <c r="JQ1" s="4" t="s">
        <v>101</v>
      </c>
      <c r="JR1" s="4" t="s">
        <v>101</v>
      </c>
      <c r="JS1" s="4" t="s">
        <v>101</v>
      </c>
      <c r="JT1" s="4" t="s">
        <v>101</v>
      </c>
      <c r="JU1" s="4" t="s">
        <v>101</v>
      </c>
      <c r="JV1" s="4" t="s">
        <v>101</v>
      </c>
      <c r="JW1" s="4" t="s">
        <v>101</v>
      </c>
      <c r="JX1" s="4" t="s">
        <v>101</v>
      </c>
      <c r="JY1" s="4" t="s">
        <v>101</v>
      </c>
      <c r="JZ1" s="4" t="s">
        <v>101</v>
      </c>
      <c r="KA1" s="4" t="s">
        <v>101</v>
      </c>
      <c r="KB1" s="4" t="s">
        <v>101</v>
      </c>
      <c r="KC1" s="4" t="s">
        <v>101</v>
      </c>
      <c r="KD1" s="4" t="s">
        <v>101</v>
      </c>
      <c r="KE1" s="4" t="s">
        <v>101</v>
      </c>
      <c r="KF1" s="4" t="s">
        <v>101</v>
      </c>
      <c r="KG1" s="4" t="s">
        <v>101</v>
      </c>
      <c r="KH1" s="4" t="s">
        <v>101</v>
      </c>
      <c r="KI1" s="4" t="s">
        <v>101</v>
      </c>
      <c r="KJ1" s="4" t="s">
        <v>101</v>
      </c>
      <c r="KK1" s="4" t="s">
        <v>101</v>
      </c>
      <c r="KL1" s="4" t="s">
        <v>101</v>
      </c>
      <c r="KM1" s="4" t="s">
        <v>101</v>
      </c>
      <c r="KN1" s="4" t="s">
        <v>101</v>
      </c>
      <c r="KO1" s="4" t="s">
        <v>101</v>
      </c>
      <c r="KP1" s="4" t="s">
        <v>101</v>
      </c>
      <c r="KQ1" s="4" t="s">
        <v>101</v>
      </c>
      <c r="KR1" s="4" t="s">
        <v>101</v>
      </c>
      <c r="KS1" s="4" t="s">
        <v>101</v>
      </c>
      <c r="KT1" s="4" t="s">
        <v>101</v>
      </c>
      <c r="KU1" s="4" t="s">
        <v>102</v>
      </c>
      <c r="KV1" s="4" t="s">
        <v>102</v>
      </c>
      <c r="KW1" s="4" t="s">
        <v>102</v>
      </c>
      <c r="KX1" s="4" t="s">
        <v>102</v>
      </c>
      <c r="KY1" s="4" t="s">
        <v>102</v>
      </c>
      <c r="KZ1" s="4" t="s">
        <v>102</v>
      </c>
      <c r="LA1" s="4" t="s">
        <v>102</v>
      </c>
      <c r="LB1" s="4" t="s">
        <v>102</v>
      </c>
      <c r="LC1" s="4" t="s">
        <v>102</v>
      </c>
      <c r="LD1" s="4" t="s">
        <v>102</v>
      </c>
      <c r="LE1" s="4" t="s">
        <v>102</v>
      </c>
      <c r="LF1" s="4" t="s">
        <v>102</v>
      </c>
      <c r="LG1" s="4" t="s">
        <v>102</v>
      </c>
      <c r="LH1" s="4" t="s">
        <v>102</v>
      </c>
      <c r="LI1" s="4" t="s">
        <v>102</v>
      </c>
      <c r="LJ1" s="4" t="s">
        <v>102</v>
      </c>
      <c r="LK1" s="4" t="s">
        <v>102</v>
      </c>
      <c r="LL1" s="4" t="s">
        <v>102</v>
      </c>
      <c r="LM1" s="4" t="s">
        <v>102</v>
      </c>
      <c r="LN1" s="4" t="s">
        <v>102</v>
      </c>
      <c r="LO1" s="4" t="s">
        <v>102</v>
      </c>
      <c r="LP1" s="4" t="s">
        <v>102</v>
      </c>
      <c r="LQ1" s="4" t="s">
        <v>102</v>
      </c>
      <c r="LR1" s="4" t="s">
        <v>102</v>
      </c>
      <c r="LS1" s="4" t="s">
        <v>102</v>
      </c>
      <c r="LT1" s="4" t="s">
        <v>102</v>
      </c>
      <c r="LU1" s="4" t="s">
        <v>102</v>
      </c>
      <c r="LV1" s="4" t="s">
        <v>102</v>
      </c>
      <c r="LW1" s="4" t="s">
        <v>102</v>
      </c>
      <c r="LX1" s="4" t="s">
        <v>102</v>
      </c>
      <c r="LY1" s="4" t="s">
        <v>103</v>
      </c>
      <c r="LZ1" s="4" t="s">
        <v>103</v>
      </c>
      <c r="MA1" s="4" t="s">
        <v>103</v>
      </c>
      <c r="MB1" s="4" t="s">
        <v>103</v>
      </c>
      <c r="MC1" s="4" t="s">
        <v>103</v>
      </c>
      <c r="MD1" s="4" t="s">
        <v>103</v>
      </c>
      <c r="ME1" s="4" t="s">
        <v>103</v>
      </c>
      <c r="MF1" s="4" t="s">
        <v>103</v>
      </c>
      <c r="MG1" s="4" t="s">
        <v>103</v>
      </c>
      <c r="MH1" s="4" t="s">
        <v>103</v>
      </c>
      <c r="MI1" s="4" t="s">
        <v>103</v>
      </c>
      <c r="MJ1" s="4" t="s">
        <v>103</v>
      </c>
      <c r="MK1" s="4" t="s">
        <v>103</v>
      </c>
      <c r="ML1" s="4" t="s">
        <v>103</v>
      </c>
      <c r="MM1" s="4" t="s">
        <v>103</v>
      </c>
      <c r="MN1" s="4" t="s">
        <v>103</v>
      </c>
      <c r="MO1" s="4" t="s">
        <v>103</v>
      </c>
      <c r="MP1" s="4" t="s">
        <v>103</v>
      </c>
      <c r="MQ1" s="4" t="s">
        <v>103</v>
      </c>
      <c r="MR1" s="4" t="s">
        <v>103</v>
      </c>
      <c r="MS1" s="4" t="s">
        <v>103</v>
      </c>
      <c r="MT1" s="4" t="s">
        <v>103</v>
      </c>
      <c r="MU1" s="4" t="s">
        <v>103</v>
      </c>
      <c r="MV1" s="4" t="s">
        <v>103</v>
      </c>
      <c r="MW1" s="4" t="s">
        <v>103</v>
      </c>
      <c r="MX1" s="4" t="s">
        <v>103</v>
      </c>
      <c r="MY1" s="4" t="s">
        <v>103</v>
      </c>
      <c r="MZ1" s="4" t="s">
        <v>103</v>
      </c>
      <c r="NA1" s="4" t="s">
        <v>103</v>
      </c>
      <c r="NB1" s="4" t="s">
        <v>103</v>
      </c>
      <c r="NC1" s="4" t="s">
        <v>103</v>
      </c>
    </row>
    <row r="2" spans="1:377" s="16" customFormat="1" ht="13.5" x14ac:dyDescent="0.3">
      <c r="B2" s="16" t="s">
        <v>92</v>
      </c>
      <c r="C2" s="16" t="s">
        <v>86</v>
      </c>
      <c r="D2" s="16" t="s">
        <v>95</v>
      </c>
      <c r="E2" s="16" t="s">
        <v>87</v>
      </c>
      <c r="F2" s="16" t="s">
        <v>88</v>
      </c>
      <c r="G2" s="16" t="s">
        <v>93</v>
      </c>
      <c r="H2" s="16" t="s">
        <v>89</v>
      </c>
      <c r="I2" s="16" t="s">
        <v>92</v>
      </c>
      <c r="J2" s="16" t="s">
        <v>86</v>
      </c>
      <c r="K2" s="16" t="s">
        <v>95</v>
      </c>
      <c r="L2" s="16" t="s">
        <v>87</v>
      </c>
      <c r="M2" s="16" t="s">
        <v>88</v>
      </c>
      <c r="N2" s="16" t="s">
        <v>93</v>
      </c>
      <c r="O2" s="16" t="s">
        <v>89</v>
      </c>
      <c r="P2" s="16" t="s">
        <v>92</v>
      </c>
      <c r="Q2" s="16" t="s">
        <v>86</v>
      </c>
      <c r="R2" s="16" t="s">
        <v>95</v>
      </c>
      <c r="S2" s="16" t="s">
        <v>87</v>
      </c>
      <c r="T2" s="16" t="s">
        <v>88</v>
      </c>
      <c r="U2" s="16" t="s">
        <v>93</v>
      </c>
      <c r="V2" s="16" t="s">
        <v>89</v>
      </c>
      <c r="W2" s="16" t="s">
        <v>92</v>
      </c>
      <c r="X2" s="16" t="s">
        <v>86</v>
      </c>
      <c r="Y2" s="16" t="s">
        <v>95</v>
      </c>
      <c r="Z2" s="16" t="s">
        <v>87</v>
      </c>
      <c r="AA2" s="16" t="s">
        <v>88</v>
      </c>
      <c r="AB2" s="16" t="s">
        <v>93</v>
      </c>
      <c r="AC2" s="16" t="s">
        <v>89</v>
      </c>
      <c r="AD2" s="16" t="s">
        <v>92</v>
      </c>
      <c r="AE2" s="16" t="s">
        <v>86</v>
      </c>
      <c r="AF2" s="16" t="s">
        <v>95</v>
      </c>
      <c r="AG2" s="16" t="s">
        <v>87</v>
      </c>
      <c r="AH2" s="16" t="s">
        <v>88</v>
      </c>
      <c r="AI2" s="16" t="s">
        <v>93</v>
      </c>
      <c r="AJ2" s="16" t="s">
        <v>89</v>
      </c>
      <c r="AK2" s="16" t="s">
        <v>92</v>
      </c>
      <c r="AL2" s="16" t="s">
        <v>86</v>
      </c>
      <c r="AM2" s="16" t="s">
        <v>95</v>
      </c>
      <c r="AN2" s="16" t="s">
        <v>87</v>
      </c>
      <c r="AO2" s="16" t="s">
        <v>88</v>
      </c>
      <c r="AP2" s="16" t="s">
        <v>93</v>
      </c>
      <c r="AQ2" s="16" t="s">
        <v>89</v>
      </c>
      <c r="AR2" s="16" t="s">
        <v>92</v>
      </c>
      <c r="AS2" s="16" t="s">
        <v>86</v>
      </c>
      <c r="AT2" s="16" t="s">
        <v>95</v>
      </c>
      <c r="AU2" s="16" t="s">
        <v>87</v>
      </c>
      <c r="AV2" s="16" t="s">
        <v>88</v>
      </c>
      <c r="AW2" s="16" t="s">
        <v>93</v>
      </c>
      <c r="AX2" s="16" t="s">
        <v>89</v>
      </c>
      <c r="AY2" s="16" t="s">
        <v>92</v>
      </c>
      <c r="AZ2" s="16" t="s">
        <v>86</v>
      </c>
      <c r="BA2" s="16" t="s">
        <v>95</v>
      </c>
      <c r="BB2" s="16" t="s">
        <v>87</v>
      </c>
      <c r="BC2" s="16" t="s">
        <v>88</v>
      </c>
      <c r="BD2" s="16" t="s">
        <v>93</v>
      </c>
      <c r="BE2" s="16" t="s">
        <v>89</v>
      </c>
      <c r="BF2" s="16" t="s">
        <v>92</v>
      </c>
      <c r="BG2" s="16" t="s">
        <v>86</v>
      </c>
      <c r="BH2" s="16" t="s">
        <v>95</v>
      </c>
      <c r="BI2" s="16" t="s">
        <v>87</v>
      </c>
      <c r="BJ2" s="16" t="s">
        <v>88</v>
      </c>
      <c r="BK2" s="16" t="s">
        <v>93</v>
      </c>
      <c r="BL2" s="16" t="s">
        <v>89</v>
      </c>
      <c r="BM2" s="16" t="s">
        <v>92</v>
      </c>
      <c r="BN2" s="16" t="s">
        <v>86</v>
      </c>
      <c r="BO2" s="16" t="s">
        <v>95</v>
      </c>
      <c r="BP2" s="16" t="s">
        <v>87</v>
      </c>
      <c r="BQ2" s="16" t="s">
        <v>88</v>
      </c>
      <c r="BR2" s="16" t="s">
        <v>93</v>
      </c>
      <c r="BS2" s="16" t="s">
        <v>89</v>
      </c>
      <c r="BT2" s="16" t="s">
        <v>92</v>
      </c>
      <c r="BU2" s="16" t="s">
        <v>86</v>
      </c>
      <c r="BV2" s="16" t="s">
        <v>95</v>
      </c>
      <c r="BW2" s="16" t="s">
        <v>87</v>
      </c>
      <c r="BX2" s="16" t="s">
        <v>88</v>
      </c>
      <c r="BY2" s="16" t="s">
        <v>93</v>
      </c>
      <c r="BZ2" s="16" t="s">
        <v>89</v>
      </c>
      <c r="CA2" s="16" t="s">
        <v>92</v>
      </c>
      <c r="CB2" s="16" t="s">
        <v>86</v>
      </c>
      <c r="CC2" s="16" t="s">
        <v>95</v>
      </c>
      <c r="CD2" s="16" t="s">
        <v>87</v>
      </c>
      <c r="CE2" s="16" t="s">
        <v>88</v>
      </c>
      <c r="CF2" s="16" t="s">
        <v>93</v>
      </c>
      <c r="CG2" s="16" t="s">
        <v>89</v>
      </c>
      <c r="CH2" s="16" t="s">
        <v>92</v>
      </c>
      <c r="CI2" s="16" t="s">
        <v>86</v>
      </c>
      <c r="CJ2" s="16" t="s">
        <v>95</v>
      </c>
      <c r="CK2" s="16" t="s">
        <v>87</v>
      </c>
      <c r="CL2" s="16" t="s">
        <v>88</v>
      </c>
      <c r="CM2" s="16" t="s">
        <v>93</v>
      </c>
      <c r="CN2" s="16" t="s">
        <v>89</v>
      </c>
      <c r="CO2" s="16" t="s">
        <v>92</v>
      </c>
      <c r="CP2" s="16" t="s">
        <v>86</v>
      </c>
      <c r="CQ2" s="16" t="s">
        <v>95</v>
      </c>
      <c r="CR2" s="16" t="s">
        <v>87</v>
      </c>
      <c r="CS2" s="16" t="s">
        <v>88</v>
      </c>
      <c r="CT2" s="16" t="s">
        <v>93</v>
      </c>
      <c r="CU2" s="16" t="s">
        <v>89</v>
      </c>
      <c r="CV2" s="16" t="s">
        <v>92</v>
      </c>
      <c r="CW2" s="16" t="s">
        <v>86</v>
      </c>
      <c r="CX2" s="16" t="s">
        <v>95</v>
      </c>
      <c r="CY2" s="16" t="s">
        <v>87</v>
      </c>
      <c r="CZ2" s="16" t="s">
        <v>88</v>
      </c>
      <c r="DA2" s="16" t="s">
        <v>93</v>
      </c>
      <c r="DB2" s="16" t="s">
        <v>89</v>
      </c>
      <c r="DC2" s="16" t="s">
        <v>92</v>
      </c>
      <c r="DD2" s="16" t="s">
        <v>86</v>
      </c>
      <c r="DE2" s="16" t="s">
        <v>95</v>
      </c>
      <c r="DF2" s="16" t="s">
        <v>87</v>
      </c>
      <c r="DG2" s="16" t="s">
        <v>88</v>
      </c>
      <c r="DH2" s="16" t="s">
        <v>93</v>
      </c>
      <c r="DI2" s="16" t="s">
        <v>89</v>
      </c>
      <c r="DJ2" s="16" t="s">
        <v>92</v>
      </c>
      <c r="DK2" s="16" t="s">
        <v>86</v>
      </c>
      <c r="DL2" s="16" t="s">
        <v>95</v>
      </c>
      <c r="DM2" s="16" t="s">
        <v>87</v>
      </c>
      <c r="DN2" s="16" t="s">
        <v>88</v>
      </c>
      <c r="DO2" s="16" t="s">
        <v>93</v>
      </c>
      <c r="DP2" s="16" t="s">
        <v>89</v>
      </c>
      <c r="DQ2" s="16" t="s">
        <v>92</v>
      </c>
      <c r="DR2" s="16" t="s">
        <v>86</v>
      </c>
      <c r="DS2" s="16" t="s">
        <v>95</v>
      </c>
      <c r="DT2" s="16" t="s">
        <v>87</v>
      </c>
      <c r="DU2" s="16" t="s">
        <v>88</v>
      </c>
      <c r="DV2" s="16" t="s">
        <v>93</v>
      </c>
      <c r="DW2" s="16" t="s">
        <v>89</v>
      </c>
      <c r="DX2" s="16" t="s">
        <v>92</v>
      </c>
      <c r="DY2" s="16" t="s">
        <v>86</v>
      </c>
      <c r="DZ2" s="16" t="s">
        <v>95</v>
      </c>
      <c r="EA2" s="16" t="s">
        <v>87</v>
      </c>
      <c r="EB2" s="16" t="s">
        <v>88</v>
      </c>
      <c r="EC2" s="16" t="s">
        <v>93</v>
      </c>
      <c r="ED2" s="16" t="s">
        <v>89</v>
      </c>
      <c r="EE2" s="16" t="s">
        <v>92</v>
      </c>
      <c r="EF2" s="16" t="s">
        <v>86</v>
      </c>
      <c r="EG2" s="16" t="s">
        <v>95</v>
      </c>
      <c r="EH2" s="16" t="s">
        <v>87</v>
      </c>
      <c r="EI2" s="16" t="s">
        <v>88</v>
      </c>
      <c r="EJ2" s="16" t="s">
        <v>93</v>
      </c>
      <c r="EK2" s="16" t="s">
        <v>89</v>
      </c>
      <c r="EL2" s="16" t="s">
        <v>92</v>
      </c>
      <c r="EM2" s="16" t="s">
        <v>86</v>
      </c>
      <c r="EN2" s="16" t="s">
        <v>95</v>
      </c>
      <c r="EO2" s="16" t="s">
        <v>87</v>
      </c>
      <c r="EP2" s="16" t="s">
        <v>88</v>
      </c>
      <c r="EQ2" s="16" t="s">
        <v>93</v>
      </c>
      <c r="ER2" s="16" t="s">
        <v>89</v>
      </c>
      <c r="ES2" s="16" t="s">
        <v>92</v>
      </c>
      <c r="ET2" s="16" t="s">
        <v>86</v>
      </c>
      <c r="EU2" s="16" t="s">
        <v>95</v>
      </c>
      <c r="EV2" s="16" t="s">
        <v>87</v>
      </c>
      <c r="EW2" s="16" t="s">
        <v>88</v>
      </c>
      <c r="EX2" s="16" t="s">
        <v>93</v>
      </c>
      <c r="EY2" s="16" t="s">
        <v>89</v>
      </c>
      <c r="EZ2" s="16" t="s">
        <v>92</v>
      </c>
      <c r="FA2" s="16" t="s">
        <v>86</v>
      </c>
      <c r="FB2" s="16" t="s">
        <v>95</v>
      </c>
      <c r="FC2" s="16" t="s">
        <v>87</v>
      </c>
      <c r="FD2" s="16" t="s">
        <v>88</v>
      </c>
      <c r="FE2" s="16" t="s">
        <v>93</v>
      </c>
      <c r="FF2" s="16" t="s">
        <v>89</v>
      </c>
      <c r="FG2" s="16" t="s">
        <v>92</v>
      </c>
      <c r="FH2" s="16" t="s">
        <v>86</v>
      </c>
      <c r="FI2" s="16" t="s">
        <v>95</v>
      </c>
      <c r="FJ2" s="16" t="s">
        <v>87</v>
      </c>
      <c r="FK2" s="16" t="s">
        <v>88</v>
      </c>
      <c r="FL2" s="16" t="s">
        <v>93</v>
      </c>
      <c r="FM2" s="16" t="s">
        <v>89</v>
      </c>
      <c r="FN2" s="16" t="s">
        <v>92</v>
      </c>
      <c r="FO2" s="16" t="s">
        <v>86</v>
      </c>
      <c r="FP2" s="16" t="s">
        <v>95</v>
      </c>
      <c r="FQ2" s="16" t="s">
        <v>87</v>
      </c>
      <c r="FR2" s="16" t="s">
        <v>88</v>
      </c>
      <c r="FS2" s="16" t="s">
        <v>93</v>
      </c>
      <c r="FT2" s="16" t="s">
        <v>89</v>
      </c>
      <c r="FU2" s="16" t="s">
        <v>92</v>
      </c>
      <c r="FV2" s="16" t="s">
        <v>86</v>
      </c>
      <c r="FW2" s="16" t="s">
        <v>95</v>
      </c>
      <c r="FX2" s="16" t="s">
        <v>87</v>
      </c>
      <c r="FY2" s="16" t="s">
        <v>88</v>
      </c>
      <c r="FZ2" s="16" t="s">
        <v>93</v>
      </c>
      <c r="GA2" s="16" t="s">
        <v>89</v>
      </c>
      <c r="GB2" s="16" t="s">
        <v>92</v>
      </c>
      <c r="GC2" s="16" t="s">
        <v>86</v>
      </c>
      <c r="GD2" s="16" t="s">
        <v>95</v>
      </c>
      <c r="GE2" s="16" t="s">
        <v>87</v>
      </c>
      <c r="GF2" s="16" t="s">
        <v>88</v>
      </c>
      <c r="GG2" s="16" t="s">
        <v>93</v>
      </c>
      <c r="GH2" s="16" t="s">
        <v>89</v>
      </c>
      <c r="GI2" s="16" t="s">
        <v>92</v>
      </c>
      <c r="GJ2" s="16" t="s">
        <v>86</v>
      </c>
      <c r="GK2" s="16" t="s">
        <v>95</v>
      </c>
      <c r="GL2" s="16" t="s">
        <v>87</v>
      </c>
      <c r="GM2" s="16" t="s">
        <v>88</v>
      </c>
      <c r="GN2" s="16" t="s">
        <v>93</v>
      </c>
      <c r="GO2" s="16" t="s">
        <v>89</v>
      </c>
      <c r="GP2" s="16" t="s">
        <v>92</v>
      </c>
      <c r="GQ2" s="16" t="s">
        <v>86</v>
      </c>
      <c r="GR2" s="16" t="s">
        <v>95</v>
      </c>
      <c r="GS2" s="16" t="s">
        <v>87</v>
      </c>
      <c r="GT2" s="16" t="s">
        <v>88</v>
      </c>
      <c r="GU2" s="16" t="s">
        <v>93</v>
      </c>
      <c r="GV2" s="16" t="s">
        <v>89</v>
      </c>
      <c r="GW2" s="16" t="s">
        <v>92</v>
      </c>
      <c r="GX2" s="16" t="s">
        <v>86</v>
      </c>
      <c r="GY2" s="16" t="s">
        <v>95</v>
      </c>
      <c r="GZ2" s="16" t="s">
        <v>87</v>
      </c>
      <c r="HA2" s="16" t="s">
        <v>88</v>
      </c>
      <c r="HB2" s="16" t="s">
        <v>93</v>
      </c>
      <c r="HC2" s="16" t="s">
        <v>89</v>
      </c>
      <c r="HD2" s="16" t="s">
        <v>92</v>
      </c>
      <c r="HE2" s="16" t="s">
        <v>86</v>
      </c>
      <c r="HF2" s="16" t="s">
        <v>95</v>
      </c>
      <c r="HG2" s="16" t="s">
        <v>87</v>
      </c>
      <c r="HH2" s="16" t="s">
        <v>88</v>
      </c>
      <c r="HI2" s="16" t="s">
        <v>93</v>
      </c>
      <c r="HJ2" s="16" t="s">
        <v>89</v>
      </c>
      <c r="HK2" s="16" t="s">
        <v>92</v>
      </c>
      <c r="HL2" s="16" t="s">
        <v>86</v>
      </c>
      <c r="HM2" s="16" t="s">
        <v>95</v>
      </c>
      <c r="HN2" s="16" t="s">
        <v>87</v>
      </c>
      <c r="HO2" s="16" t="s">
        <v>88</v>
      </c>
      <c r="HP2" s="16" t="s">
        <v>93</v>
      </c>
      <c r="HQ2" s="16" t="s">
        <v>89</v>
      </c>
      <c r="HR2" s="16" t="s">
        <v>92</v>
      </c>
      <c r="HS2" s="16" t="s">
        <v>86</v>
      </c>
      <c r="HT2" s="16" t="s">
        <v>95</v>
      </c>
      <c r="HU2" s="16" t="s">
        <v>87</v>
      </c>
      <c r="HV2" s="16" t="s">
        <v>88</v>
      </c>
      <c r="HW2" s="16" t="s">
        <v>93</v>
      </c>
      <c r="HX2" s="16" t="s">
        <v>89</v>
      </c>
      <c r="HY2" s="16" t="s">
        <v>92</v>
      </c>
      <c r="HZ2" s="16" t="s">
        <v>86</v>
      </c>
      <c r="IA2" s="16" t="s">
        <v>95</v>
      </c>
      <c r="IB2" s="16" t="s">
        <v>87</v>
      </c>
      <c r="IC2" s="16" t="s">
        <v>88</v>
      </c>
      <c r="ID2" s="16" t="s">
        <v>93</v>
      </c>
      <c r="IE2" s="16" t="s">
        <v>89</v>
      </c>
      <c r="IF2" s="16" t="s">
        <v>92</v>
      </c>
      <c r="IG2" s="16" t="s">
        <v>86</v>
      </c>
      <c r="IH2" s="16" t="s">
        <v>95</v>
      </c>
      <c r="II2" s="16" t="s">
        <v>87</v>
      </c>
      <c r="IJ2" s="16" t="s">
        <v>88</v>
      </c>
      <c r="IK2" s="16" t="s">
        <v>93</v>
      </c>
      <c r="IL2" s="16" t="s">
        <v>89</v>
      </c>
      <c r="IM2" s="16" t="s">
        <v>92</v>
      </c>
      <c r="IN2" s="16" t="s">
        <v>86</v>
      </c>
      <c r="IO2" s="16" t="s">
        <v>95</v>
      </c>
      <c r="IP2" s="16" t="s">
        <v>87</v>
      </c>
      <c r="IQ2" s="16" t="s">
        <v>88</v>
      </c>
      <c r="IR2" s="16" t="s">
        <v>93</v>
      </c>
      <c r="IS2" s="16" t="s">
        <v>89</v>
      </c>
      <c r="IT2" s="16" t="s">
        <v>92</v>
      </c>
      <c r="IU2" s="16" t="s">
        <v>86</v>
      </c>
      <c r="IV2" s="16" t="s">
        <v>95</v>
      </c>
      <c r="IW2" s="16" t="s">
        <v>87</v>
      </c>
      <c r="IX2" s="16" t="s">
        <v>88</v>
      </c>
      <c r="IY2" s="16" t="s">
        <v>93</v>
      </c>
      <c r="IZ2" s="16" t="s">
        <v>89</v>
      </c>
      <c r="JA2" s="16" t="s">
        <v>92</v>
      </c>
      <c r="JB2" s="16" t="s">
        <v>86</v>
      </c>
      <c r="JC2" s="16" t="s">
        <v>95</v>
      </c>
      <c r="JD2" s="16" t="s">
        <v>87</v>
      </c>
      <c r="JE2" s="16" t="s">
        <v>88</v>
      </c>
      <c r="JF2" s="16" t="s">
        <v>93</v>
      </c>
      <c r="JG2" s="16" t="s">
        <v>89</v>
      </c>
      <c r="JH2" s="16" t="s">
        <v>92</v>
      </c>
      <c r="JI2" s="16" t="s">
        <v>86</v>
      </c>
      <c r="JJ2" s="16" t="s">
        <v>95</v>
      </c>
      <c r="JK2" s="16" t="s">
        <v>87</v>
      </c>
      <c r="JL2" s="16" t="s">
        <v>88</v>
      </c>
      <c r="JM2" s="16" t="s">
        <v>93</v>
      </c>
      <c r="JN2" s="16" t="s">
        <v>89</v>
      </c>
      <c r="JO2" s="16" t="s">
        <v>92</v>
      </c>
      <c r="JP2" s="16" t="s">
        <v>86</v>
      </c>
      <c r="JQ2" s="16" t="s">
        <v>95</v>
      </c>
      <c r="JR2" s="16" t="s">
        <v>87</v>
      </c>
      <c r="JS2" s="16" t="s">
        <v>88</v>
      </c>
      <c r="JT2" s="16" t="s">
        <v>93</v>
      </c>
      <c r="JU2" s="16" t="s">
        <v>89</v>
      </c>
      <c r="JV2" s="16" t="s">
        <v>92</v>
      </c>
      <c r="JW2" s="16" t="s">
        <v>86</v>
      </c>
      <c r="JX2" s="16" t="s">
        <v>95</v>
      </c>
      <c r="JY2" s="16" t="s">
        <v>87</v>
      </c>
      <c r="JZ2" s="16" t="s">
        <v>88</v>
      </c>
      <c r="KA2" s="16" t="s">
        <v>93</v>
      </c>
      <c r="KB2" s="16" t="s">
        <v>89</v>
      </c>
      <c r="KC2" s="16" t="s">
        <v>92</v>
      </c>
      <c r="KD2" s="16" t="s">
        <v>86</v>
      </c>
      <c r="KE2" s="16" t="s">
        <v>95</v>
      </c>
      <c r="KF2" s="16" t="s">
        <v>87</v>
      </c>
      <c r="KG2" s="16" t="s">
        <v>88</v>
      </c>
      <c r="KH2" s="16" t="s">
        <v>93</v>
      </c>
      <c r="KI2" s="16" t="s">
        <v>89</v>
      </c>
      <c r="KJ2" s="16" t="s">
        <v>92</v>
      </c>
      <c r="KK2" s="16" t="s">
        <v>86</v>
      </c>
      <c r="KL2" s="16" t="s">
        <v>95</v>
      </c>
      <c r="KM2" s="16" t="s">
        <v>87</v>
      </c>
      <c r="KN2" s="16" t="s">
        <v>88</v>
      </c>
      <c r="KO2" s="16" t="s">
        <v>93</v>
      </c>
      <c r="KP2" s="16" t="s">
        <v>89</v>
      </c>
      <c r="KQ2" s="16" t="s">
        <v>92</v>
      </c>
      <c r="KR2" s="16" t="s">
        <v>86</v>
      </c>
      <c r="KS2" s="16" t="s">
        <v>95</v>
      </c>
      <c r="KT2" s="16" t="s">
        <v>87</v>
      </c>
      <c r="KU2" s="16" t="s">
        <v>88</v>
      </c>
      <c r="KV2" s="16" t="s">
        <v>93</v>
      </c>
      <c r="KW2" s="16" t="s">
        <v>89</v>
      </c>
      <c r="KX2" s="16" t="s">
        <v>92</v>
      </c>
      <c r="KY2" s="16" t="s">
        <v>86</v>
      </c>
      <c r="KZ2" s="16" t="s">
        <v>95</v>
      </c>
      <c r="LA2" s="16" t="s">
        <v>87</v>
      </c>
      <c r="LB2" s="16" t="s">
        <v>88</v>
      </c>
      <c r="LC2" s="16" t="s">
        <v>93</v>
      </c>
      <c r="LD2" s="16" t="s">
        <v>89</v>
      </c>
      <c r="LE2" s="16" t="s">
        <v>92</v>
      </c>
      <c r="LF2" s="16" t="s">
        <v>86</v>
      </c>
      <c r="LG2" s="16" t="s">
        <v>95</v>
      </c>
      <c r="LH2" s="16" t="s">
        <v>87</v>
      </c>
      <c r="LI2" s="16" t="s">
        <v>88</v>
      </c>
      <c r="LJ2" s="16" t="s">
        <v>93</v>
      </c>
      <c r="LK2" s="16" t="s">
        <v>89</v>
      </c>
      <c r="LL2" s="16" t="s">
        <v>92</v>
      </c>
      <c r="LM2" s="16" t="s">
        <v>86</v>
      </c>
      <c r="LN2" s="16" t="s">
        <v>95</v>
      </c>
      <c r="LO2" s="16" t="s">
        <v>87</v>
      </c>
      <c r="LP2" s="16" t="s">
        <v>88</v>
      </c>
      <c r="LQ2" s="16" t="s">
        <v>93</v>
      </c>
      <c r="LR2" s="16" t="s">
        <v>89</v>
      </c>
      <c r="LS2" s="16" t="s">
        <v>92</v>
      </c>
      <c r="LT2" s="16" t="s">
        <v>86</v>
      </c>
      <c r="LU2" s="16" t="s">
        <v>95</v>
      </c>
      <c r="LV2" s="16" t="s">
        <v>87</v>
      </c>
      <c r="LW2" s="16" t="s">
        <v>88</v>
      </c>
      <c r="LX2" s="16" t="s">
        <v>93</v>
      </c>
      <c r="LY2" s="16" t="s">
        <v>89</v>
      </c>
      <c r="LZ2" s="16" t="s">
        <v>92</v>
      </c>
      <c r="MA2" s="16" t="s">
        <v>86</v>
      </c>
      <c r="MB2" s="16" t="s">
        <v>95</v>
      </c>
      <c r="MC2" s="16" t="s">
        <v>87</v>
      </c>
      <c r="MD2" s="16" t="s">
        <v>88</v>
      </c>
      <c r="ME2" s="16" t="s">
        <v>93</v>
      </c>
      <c r="MF2" s="16" t="s">
        <v>89</v>
      </c>
      <c r="MG2" s="16" t="s">
        <v>92</v>
      </c>
      <c r="MH2" s="16" t="s">
        <v>86</v>
      </c>
      <c r="MI2" s="16" t="s">
        <v>95</v>
      </c>
      <c r="MJ2" s="16" t="s">
        <v>87</v>
      </c>
      <c r="MK2" s="16" t="s">
        <v>88</v>
      </c>
      <c r="ML2" s="16" t="s">
        <v>93</v>
      </c>
      <c r="MM2" s="16" t="s">
        <v>89</v>
      </c>
      <c r="MN2" s="16" t="s">
        <v>92</v>
      </c>
      <c r="MO2" s="16" t="s">
        <v>86</v>
      </c>
      <c r="MP2" s="16" t="s">
        <v>95</v>
      </c>
      <c r="MQ2" s="16" t="s">
        <v>87</v>
      </c>
      <c r="MR2" s="16" t="s">
        <v>88</v>
      </c>
      <c r="MS2" s="16" t="s">
        <v>93</v>
      </c>
      <c r="MT2" s="16" t="s">
        <v>89</v>
      </c>
      <c r="MU2" s="16" t="s">
        <v>92</v>
      </c>
      <c r="MV2" s="16" t="s">
        <v>86</v>
      </c>
      <c r="MW2" s="16" t="s">
        <v>95</v>
      </c>
      <c r="MX2" s="16" t="s">
        <v>87</v>
      </c>
      <c r="MY2" s="16" t="s">
        <v>88</v>
      </c>
      <c r="MZ2" s="16" t="s">
        <v>93</v>
      </c>
      <c r="NA2" s="16" t="s">
        <v>89</v>
      </c>
      <c r="NB2" s="16" t="s">
        <v>92</v>
      </c>
      <c r="NC2" s="16" t="s">
        <v>86</v>
      </c>
      <c r="ND2" s="16" t="s">
        <v>95</v>
      </c>
      <c r="NE2" s="16" t="s">
        <v>87</v>
      </c>
      <c r="NF2" s="16" t="s">
        <v>88</v>
      </c>
      <c r="NG2" s="16" t="s">
        <v>93</v>
      </c>
      <c r="NH2" s="16" t="s">
        <v>89</v>
      </c>
    </row>
    <row r="3" spans="1:377" x14ac:dyDescent="0.3">
      <c r="A3" s="4">
        <v>443005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1</v>
      </c>
      <c r="AH3" s="4">
        <v>2</v>
      </c>
      <c r="AI3" s="4">
        <v>3</v>
      </c>
      <c r="AJ3" s="4">
        <v>4</v>
      </c>
      <c r="AK3" s="4">
        <v>5</v>
      </c>
      <c r="AL3" s="4">
        <v>6</v>
      </c>
      <c r="AM3" s="4">
        <v>7</v>
      </c>
      <c r="AN3" s="4">
        <v>8</v>
      </c>
      <c r="AO3" s="4">
        <v>9</v>
      </c>
      <c r="AP3" s="4">
        <v>10</v>
      </c>
      <c r="AQ3" s="4">
        <v>11</v>
      </c>
      <c r="AR3" s="4">
        <v>12</v>
      </c>
      <c r="AS3" s="4">
        <v>13</v>
      </c>
      <c r="AT3" s="4">
        <v>14</v>
      </c>
      <c r="AU3" s="4">
        <v>15</v>
      </c>
      <c r="AV3" s="4">
        <v>16</v>
      </c>
      <c r="AW3" s="4">
        <v>17</v>
      </c>
      <c r="AX3" s="4">
        <v>18</v>
      </c>
      <c r="AY3" s="4">
        <v>19</v>
      </c>
      <c r="AZ3" s="4">
        <v>20</v>
      </c>
      <c r="BA3" s="4">
        <v>21</v>
      </c>
      <c r="BB3" s="4">
        <v>22</v>
      </c>
      <c r="BC3" s="4">
        <v>23</v>
      </c>
      <c r="BD3" s="4">
        <v>24</v>
      </c>
      <c r="BE3" s="4">
        <v>25</v>
      </c>
      <c r="BF3" s="4">
        <v>26</v>
      </c>
      <c r="BG3" s="4">
        <v>27</v>
      </c>
      <c r="BH3" s="4">
        <v>28</v>
      </c>
      <c r="BI3" s="4">
        <v>29</v>
      </c>
      <c r="BJ3" s="4">
        <v>1</v>
      </c>
      <c r="BK3" s="4">
        <v>2</v>
      </c>
      <c r="BL3" s="4">
        <v>3</v>
      </c>
      <c r="BM3" s="4">
        <v>4</v>
      </c>
      <c r="BN3" s="4">
        <v>5</v>
      </c>
      <c r="BO3" s="4">
        <v>6</v>
      </c>
      <c r="BP3" s="4">
        <v>7</v>
      </c>
      <c r="BQ3" s="4">
        <v>8</v>
      </c>
      <c r="BR3" s="4">
        <v>9</v>
      </c>
      <c r="BS3" s="4">
        <v>10</v>
      </c>
      <c r="BT3" s="4">
        <v>11</v>
      </c>
      <c r="BU3" s="4">
        <v>12</v>
      </c>
      <c r="BV3" s="4">
        <v>13</v>
      </c>
      <c r="BW3" s="4">
        <v>14</v>
      </c>
      <c r="BX3" s="4">
        <v>15</v>
      </c>
      <c r="BY3" s="4">
        <v>16</v>
      </c>
      <c r="BZ3" s="4">
        <v>17</v>
      </c>
      <c r="CA3" s="4">
        <v>18</v>
      </c>
      <c r="CB3" s="4">
        <v>19</v>
      </c>
      <c r="CC3" s="4">
        <v>20</v>
      </c>
      <c r="CD3" s="4">
        <v>21</v>
      </c>
      <c r="CE3" s="4">
        <v>22</v>
      </c>
      <c r="CF3" s="4">
        <v>23</v>
      </c>
      <c r="CG3" s="4">
        <v>24</v>
      </c>
      <c r="CH3" s="4">
        <v>25</v>
      </c>
      <c r="CI3" s="4">
        <v>26</v>
      </c>
      <c r="CJ3" s="4">
        <v>27</v>
      </c>
      <c r="CK3" s="4">
        <v>28</v>
      </c>
      <c r="CL3" s="4">
        <v>29</v>
      </c>
      <c r="CM3" s="4">
        <v>30</v>
      </c>
      <c r="CN3" s="4">
        <v>31</v>
      </c>
      <c r="CO3" s="4">
        <v>1</v>
      </c>
      <c r="CP3" s="4">
        <v>2</v>
      </c>
      <c r="CQ3" s="4">
        <v>3</v>
      </c>
      <c r="CR3" s="4">
        <v>4</v>
      </c>
      <c r="CS3" s="4">
        <v>5</v>
      </c>
      <c r="CT3" s="4">
        <v>6</v>
      </c>
      <c r="CU3" s="4">
        <v>7</v>
      </c>
      <c r="CV3" s="4">
        <v>8</v>
      </c>
      <c r="CW3" s="4">
        <v>9</v>
      </c>
      <c r="CX3" s="4">
        <v>10</v>
      </c>
      <c r="CY3" s="4">
        <v>11</v>
      </c>
      <c r="CZ3" s="4">
        <v>12</v>
      </c>
      <c r="DA3" s="4">
        <v>13</v>
      </c>
      <c r="DB3" s="4">
        <v>14</v>
      </c>
      <c r="DC3" s="4">
        <v>15</v>
      </c>
      <c r="DD3" s="4">
        <v>16</v>
      </c>
      <c r="DE3" s="4">
        <v>17</v>
      </c>
      <c r="DF3" s="4">
        <v>18</v>
      </c>
      <c r="DG3" s="4">
        <v>19</v>
      </c>
      <c r="DH3" s="4">
        <v>20</v>
      </c>
      <c r="DI3" s="4">
        <v>21</v>
      </c>
      <c r="DJ3" s="4">
        <v>22</v>
      </c>
      <c r="DK3" s="4">
        <v>23</v>
      </c>
      <c r="DL3" s="4">
        <v>24</v>
      </c>
      <c r="DM3" s="4">
        <v>25</v>
      </c>
      <c r="DN3" s="4">
        <v>26</v>
      </c>
      <c r="DO3" s="4">
        <v>27</v>
      </c>
      <c r="DP3" s="4">
        <v>28</v>
      </c>
      <c r="DQ3" s="4">
        <v>29</v>
      </c>
      <c r="DR3" s="4">
        <v>30</v>
      </c>
      <c r="DS3" s="4">
        <v>1</v>
      </c>
      <c r="DT3" s="4">
        <v>2</v>
      </c>
      <c r="DU3" s="4">
        <v>3</v>
      </c>
      <c r="DV3" s="4">
        <v>4</v>
      </c>
      <c r="DW3" s="4">
        <v>5</v>
      </c>
      <c r="DX3" s="4">
        <v>6</v>
      </c>
      <c r="DY3" s="4">
        <v>7</v>
      </c>
      <c r="DZ3" s="4">
        <v>8</v>
      </c>
      <c r="EA3" s="4">
        <v>9</v>
      </c>
      <c r="EB3" s="4">
        <v>10</v>
      </c>
      <c r="EC3" s="4">
        <v>11</v>
      </c>
      <c r="ED3" s="4">
        <v>12</v>
      </c>
      <c r="EE3" s="4">
        <v>13</v>
      </c>
      <c r="EF3" s="4">
        <v>14</v>
      </c>
      <c r="EG3" s="4">
        <v>15</v>
      </c>
      <c r="EH3" s="4">
        <v>16</v>
      </c>
      <c r="EI3" s="4">
        <v>17</v>
      </c>
      <c r="EJ3" s="4">
        <v>18</v>
      </c>
      <c r="EK3" s="4">
        <v>19</v>
      </c>
      <c r="EL3" s="4">
        <v>20</v>
      </c>
      <c r="EM3" s="4">
        <v>21</v>
      </c>
      <c r="EN3" s="4">
        <v>22</v>
      </c>
      <c r="EO3" s="4">
        <v>23</v>
      </c>
      <c r="EP3" s="4">
        <v>24</v>
      </c>
      <c r="EQ3" s="4">
        <v>25</v>
      </c>
      <c r="ER3" s="4">
        <v>26</v>
      </c>
      <c r="ES3" s="4">
        <v>27</v>
      </c>
      <c r="ET3" s="4">
        <v>28</v>
      </c>
      <c r="EU3" s="4">
        <v>29</v>
      </c>
      <c r="EV3" s="4">
        <v>30</v>
      </c>
      <c r="EW3" s="4">
        <v>31</v>
      </c>
      <c r="EX3" s="4">
        <v>1</v>
      </c>
      <c r="EY3" s="4">
        <v>2</v>
      </c>
      <c r="EZ3" s="4">
        <v>3</v>
      </c>
      <c r="FA3" s="4">
        <v>4</v>
      </c>
      <c r="FB3" s="4">
        <v>5</v>
      </c>
      <c r="FC3" s="4">
        <v>6</v>
      </c>
      <c r="FD3" s="4">
        <v>7</v>
      </c>
      <c r="FE3" s="4">
        <v>8</v>
      </c>
      <c r="FF3" s="4">
        <v>9</v>
      </c>
      <c r="FG3" s="4">
        <v>10</v>
      </c>
      <c r="FH3" s="4">
        <v>11</v>
      </c>
      <c r="FI3" s="4">
        <v>12</v>
      </c>
      <c r="FJ3" s="4">
        <v>13</v>
      </c>
      <c r="FK3" s="4">
        <v>14</v>
      </c>
      <c r="FL3" s="4">
        <v>15</v>
      </c>
      <c r="FM3" s="4">
        <v>16</v>
      </c>
      <c r="FN3" s="4">
        <v>17</v>
      </c>
      <c r="FO3" s="4">
        <v>18</v>
      </c>
      <c r="FP3" s="4">
        <v>19</v>
      </c>
      <c r="FQ3" s="4">
        <v>20</v>
      </c>
      <c r="FR3" s="4">
        <v>21</v>
      </c>
      <c r="FS3" s="4">
        <v>22</v>
      </c>
      <c r="FT3" s="4">
        <v>23</v>
      </c>
      <c r="FU3" s="4">
        <v>24</v>
      </c>
      <c r="FV3" s="4">
        <v>25</v>
      </c>
      <c r="FW3" s="4">
        <v>26</v>
      </c>
      <c r="FX3" s="4">
        <v>27</v>
      </c>
      <c r="FY3" s="4">
        <v>28</v>
      </c>
      <c r="FZ3" s="4">
        <v>29</v>
      </c>
      <c r="GA3" s="4">
        <v>30</v>
      </c>
      <c r="GB3" s="4">
        <v>1</v>
      </c>
      <c r="GC3" s="4">
        <v>2</v>
      </c>
      <c r="GD3" s="4">
        <v>3</v>
      </c>
      <c r="GE3" s="4">
        <v>4</v>
      </c>
      <c r="GF3" s="4">
        <v>5</v>
      </c>
      <c r="GG3" s="4">
        <v>6</v>
      </c>
      <c r="GH3" s="4">
        <v>7</v>
      </c>
      <c r="GI3" s="4">
        <v>8</v>
      </c>
      <c r="GJ3" s="4">
        <v>9</v>
      </c>
      <c r="GK3" s="4">
        <v>10</v>
      </c>
      <c r="GL3" s="4">
        <v>11</v>
      </c>
      <c r="GM3" s="4">
        <v>12</v>
      </c>
      <c r="GN3" s="4">
        <v>13</v>
      </c>
      <c r="GO3" s="4">
        <v>14</v>
      </c>
      <c r="GP3" s="4">
        <v>15</v>
      </c>
      <c r="GQ3" s="4">
        <v>16</v>
      </c>
      <c r="GR3" s="4">
        <v>17</v>
      </c>
      <c r="GS3" s="4">
        <v>18</v>
      </c>
      <c r="GT3" s="4">
        <v>19</v>
      </c>
      <c r="GU3" s="4">
        <v>20</v>
      </c>
      <c r="GV3" s="4">
        <v>21</v>
      </c>
      <c r="GW3" s="4">
        <v>22</v>
      </c>
      <c r="GX3" s="4">
        <v>23</v>
      </c>
      <c r="GY3" s="4">
        <v>24</v>
      </c>
      <c r="GZ3" s="4">
        <v>25</v>
      </c>
      <c r="HA3" s="4">
        <v>26</v>
      </c>
      <c r="HB3" s="4">
        <v>27</v>
      </c>
      <c r="HC3" s="4">
        <v>28</v>
      </c>
      <c r="HD3" s="4">
        <v>29</v>
      </c>
      <c r="HE3" s="4">
        <v>30</v>
      </c>
      <c r="HF3" s="4">
        <v>31</v>
      </c>
      <c r="HG3" s="4">
        <v>1</v>
      </c>
      <c r="HH3" s="4">
        <v>2</v>
      </c>
      <c r="HI3" s="4">
        <v>3</v>
      </c>
      <c r="HJ3" s="4">
        <v>4</v>
      </c>
      <c r="HK3" s="4">
        <v>5</v>
      </c>
      <c r="HL3" s="4">
        <v>6</v>
      </c>
      <c r="HM3" s="4">
        <v>7</v>
      </c>
      <c r="HN3" s="4">
        <v>8</v>
      </c>
      <c r="HO3" s="4">
        <v>9</v>
      </c>
      <c r="HP3" s="4">
        <v>10</v>
      </c>
      <c r="HQ3" s="4">
        <v>11</v>
      </c>
      <c r="HR3" s="4">
        <v>12</v>
      </c>
      <c r="HS3" s="4">
        <v>13</v>
      </c>
      <c r="HT3" s="4">
        <v>14</v>
      </c>
      <c r="HU3" s="4">
        <v>15</v>
      </c>
      <c r="HV3" s="4">
        <v>16</v>
      </c>
      <c r="HW3" s="4">
        <v>17</v>
      </c>
      <c r="HX3" s="4">
        <v>18</v>
      </c>
      <c r="HY3" s="4">
        <v>19</v>
      </c>
      <c r="HZ3" s="4">
        <v>20</v>
      </c>
      <c r="IA3" s="4">
        <v>21</v>
      </c>
      <c r="IB3" s="4">
        <v>22</v>
      </c>
      <c r="IC3" s="4">
        <v>23</v>
      </c>
      <c r="ID3" s="4">
        <v>24</v>
      </c>
      <c r="IE3" s="4">
        <v>25</v>
      </c>
      <c r="IF3" s="4">
        <v>26</v>
      </c>
      <c r="IG3" s="4">
        <v>27</v>
      </c>
      <c r="IH3" s="4">
        <v>28</v>
      </c>
      <c r="II3" s="4">
        <v>29</v>
      </c>
      <c r="IJ3" s="4">
        <v>30</v>
      </c>
      <c r="IK3" s="4">
        <v>31</v>
      </c>
      <c r="IL3" s="4">
        <v>1</v>
      </c>
      <c r="IM3" s="4">
        <v>2</v>
      </c>
      <c r="IN3" s="4">
        <v>3</v>
      </c>
      <c r="IO3" s="4">
        <v>4</v>
      </c>
      <c r="IP3" s="4">
        <v>5</v>
      </c>
      <c r="IQ3" s="4">
        <v>6</v>
      </c>
      <c r="IR3" s="4">
        <v>7</v>
      </c>
      <c r="IS3" s="4">
        <v>8</v>
      </c>
      <c r="IT3" s="4">
        <v>9</v>
      </c>
      <c r="IU3" s="4">
        <v>10</v>
      </c>
      <c r="IV3" s="4">
        <v>11</v>
      </c>
      <c r="IW3" s="4">
        <v>12</v>
      </c>
      <c r="IX3" s="4">
        <v>13</v>
      </c>
      <c r="IY3" s="4">
        <v>14</v>
      </c>
      <c r="IZ3" s="4">
        <v>15</v>
      </c>
      <c r="JA3" s="4">
        <v>16</v>
      </c>
      <c r="JB3" s="4">
        <v>17</v>
      </c>
      <c r="JC3" s="4">
        <v>18</v>
      </c>
      <c r="JD3" s="4">
        <v>19</v>
      </c>
      <c r="JE3" s="4">
        <v>20</v>
      </c>
      <c r="JF3" s="4">
        <v>21</v>
      </c>
      <c r="JG3" s="4">
        <v>22</v>
      </c>
      <c r="JH3" s="4">
        <v>23</v>
      </c>
      <c r="JI3" s="4">
        <v>24</v>
      </c>
      <c r="JJ3" s="4">
        <v>25</v>
      </c>
      <c r="JK3" s="4">
        <v>26</v>
      </c>
      <c r="JL3" s="4">
        <v>27</v>
      </c>
      <c r="JM3" s="4">
        <v>28</v>
      </c>
      <c r="JN3" s="4">
        <v>29</v>
      </c>
      <c r="JO3" s="4">
        <v>30</v>
      </c>
      <c r="JP3" s="4">
        <v>1</v>
      </c>
      <c r="JQ3" s="4">
        <v>2</v>
      </c>
      <c r="JR3" s="4">
        <v>3</v>
      </c>
      <c r="JS3" s="4">
        <v>4</v>
      </c>
      <c r="JT3" s="4">
        <v>5</v>
      </c>
      <c r="JU3" s="4">
        <v>6</v>
      </c>
      <c r="JV3" s="4">
        <v>7</v>
      </c>
      <c r="JW3" s="4">
        <v>8</v>
      </c>
      <c r="JX3" s="4">
        <v>9</v>
      </c>
      <c r="JY3" s="4">
        <v>10</v>
      </c>
      <c r="JZ3" s="4">
        <v>11</v>
      </c>
      <c r="KA3" s="4">
        <v>12</v>
      </c>
      <c r="KB3" s="4">
        <v>13</v>
      </c>
      <c r="KC3" s="4">
        <v>14</v>
      </c>
      <c r="KD3" s="4">
        <v>15</v>
      </c>
      <c r="KE3" s="4">
        <v>16</v>
      </c>
      <c r="KF3" s="4">
        <v>17</v>
      </c>
      <c r="KG3" s="4">
        <v>18</v>
      </c>
      <c r="KH3" s="4">
        <v>19</v>
      </c>
      <c r="KI3" s="4">
        <v>20</v>
      </c>
      <c r="KJ3" s="4">
        <v>21</v>
      </c>
      <c r="KK3" s="4">
        <v>22</v>
      </c>
      <c r="KL3" s="4">
        <v>23</v>
      </c>
      <c r="KM3" s="4">
        <v>24</v>
      </c>
      <c r="KN3" s="4">
        <v>25</v>
      </c>
      <c r="KO3" s="4">
        <v>26</v>
      </c>
      <c r="KP3" s="4">
        <v>27</v>
      </c>
      <c r="KQ3" s="4">
        <v>28</v>
      </c>
      <c r="KR3" s="4">
        <v>29</v>
      </c>
      <c r="KS3" s="4">
        <v>30</v>
      </c>
      <c r="KT3" s="4">
        <v>31</v>
      </c>
      <c r="KU3" s="4">
        <v>1</v>
      </c>
      <c r="KV3" s="4">
        <v>2</v>
      </c>
      <c r="KW3" s="4">
        <v>3</v>
      </c>
      <c r="KX3" s="4">
        <v>4</v>
      </c>
      <c r="KY3" s="4">
        <v>5</v>
      </c>
      <c r="KZ3" s="4">
        <v>6</v>
      </c>
      <c r="LA3" s="4">
        <v>7</v>
      </c>
      <c r="LB3" s="4">
        <v>8</v>
      </c>
      <c r="LC3" s="4">
        <v>9</v>
      </c>
      <c r="LD3" s="4">
        <v>10</v>
      </c>
      <c r="LE3" s="4">
        <v>11</v>
      </c>
      <c r="LF3" s="4">
        <v>12</v>
      </c>
      <c r="LG3" s="4">
        <v>13</v>
      </c>
      <c r="LH3" s="4">
        <v>14</v>
      </c>
      <c r="LI3" s="4">
        <v>15</v>
      </c>
      <c r="LJ3" s="4">
        <v>16</v>
      </c>
      <c r="LK3" s="4">
        <v>17</v>
      </c>
      <c r="LL3" s="4">
        <v>18</v>
      </c>
      <c r="LM3" s="4">
        <v>19</v>
      </c>
      <c r="LN3" s="4">
        <v>20</v>
      </c>
      <c r="LO3" s="4">
        <v>21</v>
      </c>
      <c r="LP3" s="4">
        <v>22</v>
      </c>
      <c r="LQ3" s="4">
        <v>23</v>
      </c>
      <c r="LR3" s="4">
        <v>24</v>
      </c>
      <c r="LS3" s="4">
        <v>25</v>
      </c>
      <c r="LT3" s="4">
        <v>26</v>
      </c>
      <c r="LU3" s="4">
        <v>27</v>
      </c>
      <c r="LV3" s="4">
        <v>28</v>
      </c>
      <c r="LW3" s="4">
        <v>29</v>
      </c>
      <c r="LX3" s="4">
        <v>30</v>
      </c>
      <c r="LY3" s="4">
        <v>1</v>
      </c>
      <c r="LZ3" s="4">
        <v>2</v>
      </c>
      <c r="MA3" s="4">
        <v>3</v>
      </c>
      <c r="MB3" s="4">
        <v>4</v>
      </c>
      <c r="MC3" s="4">
        <v>5</v>
      </c>
      <c r="MD3" s="4">
        <v>6</v>
      </c>
      <c r="ME3" s="4">
        <v>7</v>
      </c>
      <c r="MF3" s="4">
        <v>8</v>
      </c>
      <c r="MG3" s="4">
        <v>9</v>
      </c>
      <c r="MH3" s="4">
        <v>10</v>
      </c>
      <c r="MI3" s="4">
        <v>11</v>
      </c>
      <c r="MJ3" s="4">
        <v>12</v>
      </c>
      <c r="MK3" s="4">
        <v>13</v>
      </c>
      <c r="ML3" s="4">
        <v>14</v>
      </c>
      <c r="MM3" s="4">
        <v>15</v>
      </c>
      <c r="MN3" s="4">
        <v>16</v>
      </c>
      <c r="MO3" s="4">
        <v>17</v>
      </c>
      <c r="MP3" s="4">
        <v>18</v>
      </c>
      <c r="MQ3" s="4">
        <v>19</v>
      </c>
      <c r="MR3" s="4">
        <v>20</v>
      </c>
      <c r="MS3" s="4">
        <v>21</v>
      </c>
      <c r="MT3" s="4">
        <v>22</v>
      </c>
      <c r="MU3" s="4">
        <v>23</v>
      </c>
      <c r="MV3" s="4">
        <v>24</v>
      </c>
      <c r="MW3" s="4">
        <v>25</v>
      </c>
      <c r="MX3" s="4">
        <v>26</v>
      </c>
      <c r="MY3" s="4">
        <v>27</v>
      </c>
      <c r="MZ3" s="4">
        <v>28</v>
      </c>
      <c r="NA3" s="4">
        <v>29</v>
      </c>
      <c r="NB3" s="4">
        <v>30</v>
      </c>
      <c r="NC3" s="4">
        <v>31</v>
      </c>
      <c r="ND3" s="4">
        <v>1</v>
      </c>
      <c r="NE3" s="4">
        <v>2</v>
      </c>
      <c r="NF3" s="4">
        <v>3</v>
      </c>
      <c r="NG3" s="4">
        <v>4</v>
      </c>
      <c r="NH3" s="4">
        <v>5</v>
      </c>
    </row>
    <row r="4" spans="1:377" x14ac:dyDescent="0.3">
      <c r="A4" s="4" t="s">
        <v>68</v>
      </c>
      <c r="B4" s="4">
        <v>0</v>
      </c>
      <c r="C4" s="4">
        <f t="shared" ref="C4" si="0">B4-B6+B7</f>
        <v>0</v>
      </c>
      <c r="D4" s="4">
        <f t="shared" ref="D4" si="1">C4-C6+C7</f>
        <v>7</v>
      </c>
      <c r="E4" s="4">
        <f t="shared" ref="E4" si="2">D4-D6+D7</f>
        <v>9</v>
      </c>
      <c r="F4" s="4">
        <f t="shared" ref="F4" si="3">E4-E6+E7</f>
        <v>9</v>
      </c>
      <c r="G4" s="4">
        <f t="shared" ref="G4" si="4">F4-F6+F7</f>
        <v>9</v>
      </c>
      <c r="H4" s="4">
        <f t="shared" ref="H4" si="5">G4-G6+G7</f>
        <v>9</v>
      </c>
      <c r="I4" s="4">
        <f t="shared" ref="I4" si="6">H4-H6+H7</f>
        <v>9</v>
      </c>
      <c r="J4" s="4">
        <f t="shared" ref="J4" si="7">I4-I6+I7</f>
        <v>9</v>
      </c>
      <c r="K4" s="4">
        <f t="shared" ref="K4" si="8">J4-J6+J7</f>
        <v>9</v>
      </c>
      <c r="L4" s="4">
        <f t="shared" ref="L4" si="9">K4-K6+K7</f>
        <v>9</v>
      </c>
      <c r="M4" s="4">
        <f t="shared" ref="M4" si="10">L4-L6+L7</f>
        <v>-3</v>
      </c>
      <c r="N4" s="4">
        <f t="shared" ref="N4" si="11">M4-M6+M7</f>
        <v>49</v>
      </c>
      <c r="O4" s="4">
        <f t="shared" ref="O4" si="12">N4-N6+N7</f>
        <v>49</v>
      </c>
      <c r="P4" s="4">
        <f t="shared" ref="P4" si="13">O4-O6+O7</f>
        <v>49</v>
      </c>
      <c r="Q4" s="4">
        <f t="shared" ref="Q4" si="14">P4-P6+P7</f>
        <v>49</v>
      </c>
      <c r="R4" s="4">
        <f t="shared" ref="R4" si="15">Q4-Q6+Q7</f>
        <v>49</v>
      </c>
      <c r="S4" s="4">
        <f t="shared" ref="S4" si="16">R4-R6+R7</f>
        <v>49</v>
      </c>
      <c r="T4" s="4">
        <f t="shared" ref="T4" si="17">S4-S6+S7</f>
        <v>49</v>
      </c>
      <c r="U4" s="4">
        <f t="shared" ref="U4" si="18">T4-T6+T7</f>
        <v>47</v>
      </c>
      <c r="V4" s="4">
        <f t="shared" ref="V4" si="19">U4-U6+U7</f>
        <v>45</v>
      </c>
      <c r="W4" s="4">
        <f t="shared" ref="W4" si="20">V4-V6+V7</f>
        <v>43</v>
      </c>
      <c r="X4" s="4">
        <f t="shared" ref="X4" si="21">W4-W6+W7</f>
        <v>43</v>
      </c>
      <c r="Y4" s="4">
        <f t="shared" ref="Y4" si="22">X4-X6+X7</f>
        <v>43</v>
      </c>
      <c r="Z4" s="4">
        <f t="shared" ref="Z4" si="23">Y4-Y6+Y7</f>
        <v>43</v>
      </c>
      <c r="AA4" s="4">
        <f t="shared" ref="AA4" si="24">Z4-Z6+Z7</f>
        <v>39</v>
      </c>
      <c r="AB4" s="4">
        <f t="shared" ref="AB4" si="25">AA4-AA6+AA7</f>
        <v>39</v>
      </c>
      <c r="AC4" s="4">
        <f t="shared" ref="AC4" si="26">AB4-AB6+AB7</f>
        <v>37</v>
      </c>
      <c r="AD4" s="4">
        <f t="shared" ref="AD4" si="27">AC4-AC6+AC7</f>
        <v>37</v>
      </c>
      <c r="AE4" s="4">
        <f t="shared" ref="AE4" si="28">AD4-AD6+AD7</f>
        <v>37</v>
      </c>
      <c r="AF4" s="4">
        <f t="shared" ref="AF4" si="29">AE4-AE6+AE7</f>
        <v>27</v>
      </c>
      <c r="AG4" s="4">
        <f t="shared" ref="AG4" si="30">AF4-AF6+AF7</f>
        <v>41</v>
      </c>
      <c r="AH4" s="4">
        <f t="shared" ref="AH4" si="31">AG4-AG6+AG7</f>
        <v>41</v>
      </c>
      <c r="AI4" s="4">
        <f t="shared" ref="AI4" si="32">AH4-AH6+AH7</f>
        <v>41</v>
      </c>
      <c r="AJ4" s="4">
        <f t="shared" ref="AJ4" si="33">AI4-AI6+AI7</f>
        <v>41</v>
      </c>
      <c r="AK4" s="4">
        <f t="shared" ref="AK4" si="34">AJ4-AJ6+AJ7</f>
        <v>41</v>
      </c>
      <c r="AL4" s="4">
        <f t="shared" ref="AL4" si="35">AK4-AK6+AK7</f>
        <v>41</v>
      </c>
      <c r="AM4" s="4">
        <f t="shared" ref="AM4" si="36">AL4-AL6+AL7</f>
        <v>41</v>
      </c>
      <c r="AN4" s="4">
        <f t="shared" ref="AN4" si="37">AM4-AM6+AM7</f>
        <v>39</v>
      </c>
      <c r="AO4" s="4">
        <f t="shared" ref="AO4" si="38">AN4-AN6+AN7</f>
        <v>39</v>
      </c>
      <c r="AP4" s="4">
        <f t="shared" ref="AP4" si="39">AO4-AO6+AO7</f>
        <v>39</v>
      </c>
      <c r="AQ4" s="4">
        <f t="shared" ref="AQ4" si="40">AP4-AP6+AP7</f>
        <v>39</v>
      </c>
      <c r="AR4" s="4">
        <f t="shared" ref="AR4" si="41">AQ4-AQ6+AQ7</f>
        <v>37</v>
      </c>
      <c r="AS4" s="4">
        <f t="shared" ref="AS4" si="42">AR4-AR6+AR7</f>
        <v>37</v>
      </c>
      <c r="AT4" s="4">
        <f t="shared" ref="AT4" si="43">AS4-AS6+AS7</f>
        <v>35</v>
      </c>
      <c r="AU4" s="4">
        <f t="shared" ref="AU4" si="44">AT4-AT6+AT7</f>
        <v>33</v>
      </c>
      <c r="AV4" s="4">
        <f t="shared" ref="AV4" si="45">AU4-AU6+AU7</f>
        <v>33</v>
      </c>
      <c r="AW4" s="4">
        <f t="shared" ref="AW4" si="46">AV4-AV6+AV7</f>
        <v>31</v>
      </c>
      <c r="AX4" s="4">
        <f t="shared" ref="AX4" si="47">AW4-AW6+AW7</f>
        <v>31</v>
      </c>
      <c r="AY4" s="4">
        <f t="shared" ref="AY4" si="48">AX4-AX6+AX7</f>
        <v>31</v>
      </c>
      <c r="AZ4" s="4">
        <f t="shared" ref="AZ4" si="49">AY4-AY6+AY7</f>
        <v>31</v>
      </c>
      <c r="BA4" s="4">
        <f t="shared" ref="BA4" si="50">AZ4-AZ6+AZ7</f>
        <v>31</v>
      </c>
      <c r="BB4" s="4">
        <f t="shared" ref="BB4" si="51">BA4-BA6+BA7</f>
        <v>31</v>
      </c>
      <c r="BC4" s="4">
        <f t="shared" ref="BC4" si="52">BB4-BB6+BB7</f>
        <v>31</v>
      </c>
      <c r="BD4" s="4">
        <f t="shared" ref="BD4" si="53">BC4-BC6+BC7</f>
        <v>29</v>
      </c>
      <c r="BE4" s="4">
        <f t="shared" ref="BE4" si="54">BD4-BD6+BD7</f>
        <v>27</v>
      </c>
      <c r="BF4" s="4">
        <f t="shared" ref="BF4" si="55">BE4-BE6+BE7</f>
        <v>27</v>
      </c>
      <c r="BG4" s="4">
        <f t="shared" ref="BG4" si="56">BF4-BF6+BF7</f>
        <v>27</v>
      </c>
      <c r="BH4" s="4">
        <f t="shared" ref="BH4" si="57">BG4-BG6+BG7</f>
        <v>27</v>
      </c>
      <c r="BI4" s="4">
        <f t="shared" ref="BI4" si="58">BH4-BH6+BH7</f>
        <v>27</v>
      </c>
      <c r="BJ4" s="4">
        <f t="shared" ref="BJ4" si="59">BI4-BI6+BI7</f>
        <v>25</v>
      </c>
      <c r="BK4" s="4">
        <f t="shared" ref="BK4" si="60">BJ4-BJ6+BJ7</f>
        <v>25</v>
      </c>
      <c r="BL4" s="4">
        <f t="shared" ref="BL4" si="61">BK4-BK6+BK7</f>
        <v>23</v>
      </c>
      <c r="BM4" s="4">
        <f t="shared" ref="BM4" si="62">BL4-BL6+BL7</f>
        <v>23</v>
      </c>
      <c r="BN4" s="4">
        <f t="shared" ref="BN4" si="63">BM4-BM6+BM7</f>
        <v>23</v>
      </c>
      <c r="BO4" s="4">
        <f t="shared" ref="BO4" si="64">BN4-BN6+BN7</f>
        <v>19</v>
      </c>
      <c r="BP4" s="4">
        <f t="shared" ref="BP4" si="65">BO4-BO6+BO7</f>
        <v>19</v>
      </c>
      <c r="BQ4" s="4">
        <f t="shared" ref="BQ4" si="66">BP4-BP6+BP7</f>
        <v>19</v>
      </c>
      <c r="BR4" s="4">
        <f t="shared" ref="BR4" si="67">BQ4-BQ6+BQ7</f>
        <v>19</v>
      </c>
      <c r="BS4" s="4">
        <f t="shared" ref="BS4" si="68">BR4-BR6+BR7</f>
        <v>16</v>
      </c>
      <c r="BT4" s="4">
        <f t="shared" ref="BT4" si="69">BS4-BS6+BS7</f>
        <v>16</v>
      </c>
      <c r="BU4" s="4">
        <f t="shared" ref="BU4" si="70">BT4-BT6+BT7</f>
        <v>16</v>
      </c>
      <c r="BV4" s="4">
        <f t="shared" ref="BV4" si="71">BU4-BU6+BU7</f>
        <v>16</v>
      </c>
      <c r="BW4" s="4">
        <f t="shared" ref="BW4" si="72">BV4-BV6+BV7</f>
        <v>16</v>
      </c>
      <c r="BX4" s="4">
        <f t="shared" ref="BX4" si="73">BW4-BW6+BW7</f>
        <v>14</v>
      </c>
      <c r="BY4" s="4">
        <f t="shared" ref="BY4" si="74">BX4-BX6+BX7</f>
        <v>14</v>
      </c>
      <c r="BZ4" s="4">
        <f t="shared" ref="BZ4" si="75">BY4-BY6+BY7</f>
        <v>10</v>
      </c>
      <c r="CA4" s="4">
        <f t="shared" ref="CA4" si="76">BZ4-BZ6+BZ7</f>
        <v>17</v>
      </c>
      <c r="CB4" s="4">
        <f t="shared" ref="CB4" si="77">CA4-CA6+CA7</f>
        <v>17</v>
      </c>
      <c r="CC4" s="4">
        <f t="shared" ref="CC4" si="78">CB4-CB6+CB7</f>
        <v>15</v>
      </c>
      <c r="CD4" s="4">
        <f t="shared" ref="CD4" si="79">CC4-CC6+CC7</f>
        <v>15</v>
      </c>
      <c r="CE4" s="4">
        <f t="shared" ref="CE4" si="80">CD4-CD6+CD7</f>
        <v>15</v>
      </c>
      <c r="CF4" s="4">
        <f t="shared" ref="CF4" si="81">CE4-CE6+CE7</f>
        <v>15</v>
      </c>
      <c r="CG4" s="4">
        <f t="shared" ref="CG4" si="82">CF4-CF6+CF7</f>
        <v>15</v>
      </c>
      <c r="CH4" s="4">
        <f t="shared" ref="CH4" si="83">CG4-CG6+CG7</f>
        <v>13</v>
      </c>
      <c r="CI4" s="4">
        <f t="shared" ref="CI4" si="84">CH4-CH6+CH7</f>
        <v>13</v>
      </c>
      <c r="CJ4" s="4">
        <f t="shared" ref="CJ4" si="85">CI4-CI6+CI7</f>
        <v>13</v>
      </c>
      <c r="CK4" s="4">
        <f t="shared" ref="CK4" si="86">CJ4-CJ6+CJ7</f>
        <v>13</v>
      </c>
      <c r="CL4" s="4">
        <f t="shared" ref="CL4" si="87">CK4-CK6+CK7</f>
        <v>13</v>
      </c>
      <c r="CM4" s="4">
        <f t="shared" ref="CM4" si="88">CL4-CL6+CL7</f>
        <v>13</v>
      </c>
      <c r="CN4" s="4">
        <f t="shared" ref="CN4" si="89">CM4-CM6+CM7</f>
        <v>11</v>
      </c>
      <c r="CO4" s="4">
        <f t="shared" ref="CO4" si="90">CN4-CN6+CN7</f>
        <v>11</v>
      </c>
      <c r="CP4" s="4">
        <f t="shared" ref="CP4" si="91">CO4-CO6+CO7</f>
        <v>11</v>
      </c>
      <c r="CQ4" s="4">
        <f t="shared" ref="CQ4" si="92">CP4-CP6+CP7</f>
        <v>9</v>
      </c>
      <c r="CR4" s="4">
        <f t="shared" ref="CR4" si="93">CQ4-CQ6+CQ7</f>
        <v>7</v>
      </c>
      <c r="CS4" s="4">
        <f t="shared" ref="CS4" si="94">CR4-CR6+CR7</f>
        <v>5</v>
      </c>
      <c r="CT4" s="4">
        <f t="shared" ref="CT4" si="95">CS4-CS6+CS7</f>
        <v>3</v>
      </c>
      <c r="CU4" s="4">
        <f t="shared" ref="CU4" si="96">CT4-CT6+CT7</f>
        <v>0</v>
      </c>
      <c r="CV4" s="4">
        <f t="shared" ref="CV4" si="97">CU4-CU6+CU7</f>
        <v>13</v>
      </c>
      <c r="CW4" s="4">
        <f t="shared" ref="CW4" si="98">CV4-CV6+CV7</f>
        <v>17</v>
      </c>
      <c r="CX4" s="4">
        <f t="shared" ref="CX4" si="99">CW4-CW6+CW7</f>
        <v>17</v>
      </c>
      <c r="CY4" s="4">
        <f t="shared" ref="CY4" si="100">CX4-CX6+CX7</f>
        <v>15</v>
      </c>
      <c r="CZ4" s="4">
        <f t="shared" ref="CZ4" si="101">CY4-CY6+CY7</f>
        <v>13</v>
      </c>
      <c r="DA4" s="4">
        <f t="shared" ref="DA4" si="102">CZ4-CZ6+CZ7</f>
        <v>13</v>
      </c>
      <c r="DB4" s="4">
        <f t="shared" ref="DB4" si="103">DA4-DA6+DA7</f>
        <v>13</v>
      </c>
      <c r="DC4" s="4">
        <f t="shared" ref="DC4" si="104">DB4-DB6+DB7</f>
        <v>13</v>
      </c>
      <c r="DD4" s="4">
        <f t="shared" ref="DD4" si="105">DC4-DC6+DC7</f>
        <v>13</v>
      </c>
      <c r="DE4" s="4">
        <f t="shared" ref="DE4" si="106">DD4-DD6+DD7</f>
        <v>13</v>
      </c>
      <c r="DF4" s="4">
        <f t="shared" ref="DF4" si="107">DE4-DE6+DE7</f>
        <v>13</v>
      </c>
      <c r="DG4" s="4">
        <f t="shared" ref="DG4" si="108">DF4-DF6+DF7</f>
        <v>13</v>
      </c>
      <c r="DH4" s="4">
        <f t="shared" ref="DH4" si="109">DG4-DG6+DG7</f>
        <v>11</v>
      </c>
      <c r="DI4" s="4">
        <f t="shared" ref="DI4" si="110">DH4-DH6+DH7</f>
        <v>11</v>
      </c>
      <c r="DJ4" s="4">
        <f t="shared" ref="DJ4" si="111">DI4-DI6+DI7</f>
        <v>11</v>
      </c>
      <c r="DK4" s="4">
        <f t="shared" ref="DK4" si="112">DJ4-DJ6+DJ7</f>
        <v>11</v>
      </c>
      <c r="DL4" s="4">
        <f t="shared" ref="DL4" si="113">DK4-DK6+DK7</f>
        <v>11</v>
      </c>
      <c r="DM4" s="4">
        <f t="shared" ref="DM4" si="114">DL4-DL6+DL7</f>
        <v>11</v>
      </c>
      <c r="DN4" s="4">
        <f t="shared" ref="DN4" si="115">DM4-DM6+DM7</f>
        <v>11</v>
      </c>
      <c r="DO4" s="4">
        <f t="shared" ref="DO4" si="116">DN4-DN6+DN7</f>
        <v>9</v>
      </c>
      <c r="DP4" s="4">
        <f t="shared" ref="DP4" si="117">DO4-DO6+DO7</f>
        <v>7</v>
      </c>
      <c r="DQ4" s="4">
        <f t="shared" ref="DQ4" si="118">DP4-DP6+DP7</f>
        <v>7</v>
      </c>
      <c r="DR4" s="4">
        <f t="shared" ref="DR4" si="119">DQ4-DQ6+DQ7</f>
        <v>9</v>
      </c>
      <c r="DS4" s="4">
        <f t="shared" ref="DS4" si="120">DR4-DR6+DR7</f>
        <v>7</v>
      </c>
      <c r="DT4" s="4">
        <f t="shared" ref="DT4" si="121">DS4-DS6+DS7</f>
        <v>9</v>
      </c>
      <c r="DU4" s="4">
        <f t="shared" ref="DU4" si="122">DT4-DT6+DT7</f>
        <v>9</v>
      </c>
      <c r="DV4" s="4">
        <f t="shared" ref="DV4" si="123">DU4-DU6+DU7</f>
        <v>9</v>
      </c>
      <c r="DW4" s="4">
        <f t="shared" ref="DW4" si="124">DV4-DV6+DV7</f>
        <v>9</v>
      </c>
      <c r="DX4" s="4">
        <f t="shared" ref="DX4" si="125">DW4-DW6+DW7</f>
        <v>9</v>
      </c>
      <c r="DY4" s="4">
        <f t="shared" ref="DY4" si="126">DX4-DX6+DX7</f>
        <v>9</v>
      </c>
      <c r="DZ4" s="4">
        <f t="shared" ref="DZ4" si="127">DY4-DY6+DY7</f>
        <v>5</v>
      </c>
      <c r="EA4" s="4">
        <f t="shared" ref="EA4" si="128">DZ4-DZ6+DZ7</f>
        <v>17</v>
      </c>
      <c r="EB4" s="4">
        <f t="shared" ref="EB4" si="129">EA4-EA6+EA7</f>
        <v>17</v>
      </c>
      <c r="EC4" s="4">
        <f t="shared" ref="EC4" si="130">EB4-EB6+EB7</f>
        <v>17</v>
      </c>
      <c r="ED4" s="4">
        <f t="shared" ref="ED4" si="131">EC4-EC6+EC7</f>
        <v>17</v>
      </c>
      <c r="EE4" s="4">
        <f t="shared" ref="EE4" si="132">ED4-ED6+ED7</f>
        <v>17</v>
      </c>
      <c r="EF4" s="4">
        <f t="shared" ref="EF4" si="133">EE4-EE6+EE7</f>
        <v>17</v>
      </c>
      <c r="EG4" s="4">
        <f t="shared" ref="EG4" si="134">EF4-EF6+EF7</f>
        <v>15</v>
      </c>
      <c r="EH4" s="4">
        <f t="shared" ref="EH4" si="135">EG4-EG6+EG7</f>
        <v>13</v>
      </c>
      <c r="EI4" s="4">
        <f t="shared" ref="EI4" si="136">EH4-EH6+EH7</f>
        <v>11</v>
      </c>
      <c r="EJ4" s="4">
        <f t="shared" ref="EJ4" si="137">EI4-EI6+EI7</f>
        <v>9</v>
      </c>
      <c r="EK4" s="4">
        <f t="shared" ref="EK4" si="138">EJ4-EJ6+EJ7</f>
        <v>9</v>
      </c>
      <c r="EL4" s="4">
        <f t="shared" ref="EL4" si="139">EK4-EK6+EK7</f>
        <v>9</v>
      </c>
      <c r="EM4" s="4">
        <f t="shared" ref="EM4" si="140">EL4-EL6+EL7</f>
        <v>9</v>
      </c>
      <c r="EN4" s="4">
        <f t="shared" ref="EN4" si="141">EM4-EM6+EM7</f>
        <v>9</v>
      </c>
      <c r="EO4" s="4">
        <f t="shared" ref="EO4" si="142">EN4-EN6+EN7</f>
        <v>9</v>
      </c>
      <c r="EP4" s="4">
        <f t="shared" ref="EP4" si="143">EO4-EO6+EO7</f>
        <v>9</v>
      </c>
      <c r="EQ4" s="4">
        <f t="shared" ref="EQ4" si="144">EP4-EP6+EP7</f>
        <v>9</v>
      </c>
      <c r="ER4" s="4">
        <f t="shared" ref="ER4" si="145">EQ4-EQ6+EQ7</f>
        <v>9</v>
      </c>
      <c r="ES4" s="4">
        <f t="shared" ref="ES4" si="146">ER4-ER6+ER7</f>
        <v>9</v>
      </c>
      <c r="ET4" s="4">
        <f t="shared" ref="ET4" si="147">ES4-ES6+ES7</f>
        <v>9</v>
      </c>
      <c r="EU4" s="4">
        <f t="shared" ref="EU4" si="148">ET4-ET6+ET7</f>
        <v>9</v>
      </c>
      <c r="EV4" s="4">
        <f t="shared" ref="EV4" si="149">EU4-EU6+EU7</f>
        <v>9</v>
      </c>
      <c r="EW4" s="4">
        <f t="shared" ref="EW4" si="150">EV4-EV6+EV7</f>
        <v>9</v>
      </c>
      <c r="EX4" s="4">
        <f t="shared" ref="EX4" si="151">EW4-EW6+EW7</f>
        <v>9</v>
      </c>
      <c r="EY4" s="4">
        <f t="shared" ref="EY4" si="152">EX4-EX6+EX7</f>
        <v>9</v>
      </c>
      <c r="EZ4" s="4">
        <f t="shared" ref="EZ4" si="153">EY4-EY6+EY7</f>
        <v>7</v>
      </c>
      <c r="FA4" s="4">
        <f t="shared" ref="FA4" si="154">EZ4-EZ6+EZ7</f>
        <v>9</v>
      </c>
      <c r="FB4" s="4">
        <f t="shared" ref="FB4" si="155">FA4-FA6+FA7</f>
        <v>6</v>
      </c>
      <c r="FC4" s="4">
        <f t="shared" ref="FC4" si="156">FB4-FB6+FB7</f>
        <v>13</v>
      </c>
      <c r="FD4" s="4">
        <f t="shared" ref="FD4" si="157">FC4-FC6+FC7</f>
        <v>13</v>
      </c>
      <c r="FE4" s="4">
        <f t="shared" ref="FE4" si="158">FD4-FD6+FD7</f>
        <v>13</v>
      </c>
      <c r="FF4" s="4">
        <f t="shared" ref="FF4" si="159">FE4-FE6+FE7</f>
        <v>13</v>
      </c>
      <c r="FG4" s="4">
        <f t="shared" ref="FG4" si="160">FF4-FF6+FF7</f>
        <v>13</v>
      </c>
      <c r="FH4" s="4">
        <f t="shared" ref="FH4" si="161">FG4-FG6+FG7</f>
        <v>13</v>
      </c>
      <c r="FI4" s="4">
        <f t="shared" ref="FI4" si="162">FH4-FH6+FH7</f>
        <v>13</v>
      </c>
      <c r="FJ4" s="4">
        <f t="shared" ref="FJ4" si="163">FI4-FI6+FI7</f>
        <v>11</v>
      </c>
      <c r="FK4" s="4">
        <f t="shared" ref="FK4" si="164">FJ4-FJ6+FJ7</f>
        <v>11</v>
      </c>
      <c r="FL4" s="4">
        <f t="shared" ref="FL4" si="165">FK4-FK6+FK7</f>
        <v>11</v>
      </c>
      <c r="FM4" s="4">
        <f t="shared" ref="FM4" si="166">FL4-FL6+FL7</f>
        <v>11</v>
      </c>
      <c r="FN4" s="4">
        <f t="shared" ref="FN4" si="167">FM4-FM6+FM7</f>
        <v>9</v>
      </c>
      <c r="FO4" s="4">
        <f t="shared" ref="FO4" si="168">FN4-FN6+FN7</f>
        <v>9</v>
      </c>
      <c r="FP4" s="4">
        <f t="shared" ref="FP4" si="169">FO4-FO6+FO7</f>
        <v>7</v>
      </c>
      <c r="FQ4" s="4">
        <f t="shared" ref="FQ4" si="170">FP4-FP6+FP7</f>
        <v>9</v>
      </c>
      <c r="FR4" s="4">
        <f t="shared" ref="FR4" si="171">FQ4-FQ6+FQ7</f>
        <v>9</v>
      </c>
      <c r="FS4" s="4">
        <f t="shared" ref="FS4" si="172">FR4-FR6+FR7</f>
        <v>9</v>
      </c>
      <c r="FT4" s="4">
        <f t="shared" ref="FT4" si="173">FS4-FS6+FS7</f>
        <v>9</v>
      </c>
      <c r="FU4" s="4">
        <f t="shared" ref="FU4" si="174">FT4-FT6+FT7</f>
        <v>9</v>
      </c>
      <c r="FV4" s="4">
        <f t="shared" ref="FV4" si="175">FU4-FU6+FU7</f>
        <v>9</v>
      </c>
      <c r="FW4" s="4">
        <f t="shared" ref="FW4" si="176">FV4-FV6+FV7</f>
        <v>9</v>
      </c>
      <c r="FX4" s="4">
        <f t="shared" ref="FX4" si="177">FW4-FW6+FW7</f>
        <v>9</v>
      </c>
      <c r="FY4" s="4">
        <f t="shared" ref="FY4" si="178">FX4-FX6+FX7</f>
        <v>9</v>
      </c>
      <c r="FZ4" s="4">
        <f t="shared" ref="FZ4" si="179">FY4-FY6+FY7</f>
        <v>9</v>
      </c>
      <c r="GA4" s="4">
        <f t="shared" ref="GA4" si="180">FZ4-FZ6+FZ7</f>
        <v>9</v>
      </c>
      <c r="GB4" s="4">
        <f t="shared" ref="GB4" si="181">GA4-GA6+GA7</f>
        <v>9</v>
      </c>
      <c r="GC4" s="4">
        <f t="shared" ref="GC4" si="182">GB4-GB6+GB7</f>
        <v>9</v>
      </c>
      <c r="GD4" s="4">
        <f t="shared" ref="GD4" si="183">GC4-GC6+GC7</f>
        <v>7</v>
      </c>
      <c r="GE4" s="4">
        <f t="shared" ref="GE4" si="184">GD4-GD6+GD7</f>
        <v>7</v>
      </c>
      <c r="GF4" s="4">
        <f t="shared" ref="GF4" si="185">GE4-GE6+GE7</f>
        <v>5</v>
      </c>
      <c r="GG4" s="4">
        <f t="shared" ref="GG4" si="186">GF4-GF6+GF7</f>
        <v>5</v>
      </c>
      <c r="GH4" s="4">
        <f t="shared" ref="GH4" si="187">GG4-GG6+GG7</f>
        <v>9</v>
      </c>
      <c r="GI4" s="4">
        <f t="shared" ref="GI4" si="188">GH4-GH6+GH7</f>
        <v>7</v>
      </c>
      <c r="GJ4" s="4">
        <f t="shared" ref="GJ4" si="189">GI4-GI6+GI7</f>
        <v>9</v>
      </c>
      <c r="GK4" s="4">
        <f t="shared" ref="GK4" si="190">GJ4-GJ6+GJ7</f>
        <v>7</v>
      </c>
      <c r="GL4" s="4">
        <f t="shared" ref="GL4" si="191">GK4-GK6+GK7</f>
        <v>9</v>
      </c>
      <c r="GM4" s="4">
        <f t="shared" ref="GM4" si="192">GL4-GL6+GL7</f>
        <v>9</v>
      </c>
      <c r="GN4" s="4">
        <f t="shared" ref="GN4" si="193">GM4-GM6+GM7</f>
        <v>9</v>
      </c>
      <c r="GO4" s="4">
        <f t="shared" ref="GO4" si="194">GN4-GN6+GN7</f>
        <v>9</v>
      </c>
      <c r="GP4" s="4">
        <f t="shared" ref="GP4" si="195">GO4-GO6+GO7</f>
        <v>9</v>
      </c>
      <c r="GQ4" s="4">
        <f t="shared" ref="GQ4" si="196">GP4-GP6+GP7</f>
        <v>9</v>
      </c>
      <c r="GR4" s="4">
        <f t="shared" ref="GR4" si="197">GQ4-GQ6+GQ7</f>
        <v>9</v>
      </c>
      <c r="GS4" s="4">
        <f t="shared" ref="GS4" si="198">GR4-GR6+GR7</f>
        <v>9</v>
      </c>
      <c r="GT4" s="4">
        <f t="shared" ref="GT4" si="199">GS4-GS6+GS7</f>
        <v>9</v>
      </c>
      <c r="GU4" s="4">
        <f t="shared" ref="GU4" si="200">GT4-GT6+GT7</f>
        <v>9</v>
      </c>
      <c r="GV4" s="4">
        <f t="shared" ref="GV4" si="201">GU4-GU6+GU7</f>
        <v>9</v>
      </c>
      <c r="GW4" s="4">
        <f t="shared" ref="GW4" si="202">GV4-GV6+GV7</f>
        <v>9</v>
      </c>
      <c r="GX4" s="4">
        <f t="shared" ref="GX4" si="203">GW4-GW6+GW7</f>
        <v>9</v>
      </c>
      <c r="GY4" s="4">
        <f t="shared" ref="GY4" si="204">GX4-GX6+GX7</f>
        <v>7</v>
      </c>
      <c r="GZ4" s="4">
        <f t="shared" ref="GZ4" si="205">GY4-GY6+GY7</f>
        <v>9</v>
      </c>
      <c r="HA4" s="4">
        <f t="shared" ref="HA4" si="206">GZ4-GZ6+GZ7</f>
        <v>9</v>
      </c>
      <c r="HB4" s="4">
        <f t="shared" ref="HB4" si="207">HA4-HA6+HA7</f>
        <v>9</v>
      </c>
      <c r="HC4" s="4">
        <f t="shared" ref="HC4" si="208">HB4-HB6+HB7</f>
        <v>9</v>
      </c>
      <c r="HD4" s="4">
        <f t="shared" ref="HD4" si="209">HC4-HC6+HC7</f>
        <v>9</v>
      </c>
      <c r="HE4" s="4">
        <f t="shared" ref="HE4" si="210">HD4-HD6+HD7</f>
        <v>9</v>
      </c>
      <c r="HF4" s="4">
        <f t="shared" ref="HF4" si="211">HE4-HE6+HE7</f>
        <v>7</v>
      </c>
      <c r="HG4" s="4">
        <f t="shared" ref="HG4" si="212">HF4-HF6+HF7</f>
        <v>5</v>
      </c>
      <c r="HH4" s="4">
        <f t="shared" ref="HH4" si="213">HG4-HG6+HG7</f>
        <v>13</v>
      </c>
      <c r="HI4" s="4">
        <f t="shared" ref="HI4" si="214">HH4-HH6+HH7</f>
        <v>17</v>
      </c>
      <c r="HJ4" s="4">
        <f t="shared" ref="HJ4" si="215">HI4-HI6+HI7</f>
        <v>17</v>
      </c>
      <c r="HK4" s="4">
        <f t="shared" ref="HK4" si="216">HJ4-HJ6+HJ7</f>
        <v>17</v>
      </c>
      <c r="HL4" s="4">
        <f t="shared" ref="HL4" si="217">HK4-HK6+HK7</f>
        <v>17</v>
      </c>
      <c r="HM4" s="4">
        <f t="shared" ref="HM4" si="218">HL4-HL6+HL7</f>
        <v>13</v>
      </c>
      <c r="HN4" s="4">
        <f t="shared" ref="HN4" si="219">HM4-HM6+HM7</f>
        <v>17</v>
      </c>
      <c r="HO4" s="4">
        <f t="shared" ref="HO4" si="220">HN4-HN6+HN7</f>
        <v>17</v>
      </c>
      <c r="HP4" s="4">
        <f t="shared" ref="HP4" si="221">HO4-HO6+HO7</f>
        <v>17</v>
      </c>
      <c r="HQ4" s="4">
        <f t="shared" ref="HQ4" si="222">HP4-HP6+HP7</f>
        <v>17</v>
      </c>
      <c r="HR4" s="4">
        <f t="shared" ref="HR4" si="223">HQ4-HQ6+HQ7</f>
        <v>17</v>
      </c>
      <c r="HS4" s="4">
        <f t="shared" ref="HS4" si="224">HR4-HR6+HR7</f>
        <v>17</v>
      </c>
      <c r="HT4" s="4">
        <f t="shared" ref="HT4" si="225">HS4-HS6+HS7</f>
        <v>17</v>
      </c>
      <c r="HU4" s="4">
        <f t="shared" ref="HU4" si="226">HT4-HT6+HT7</f>
        <v>17</v>
      </c>
      <c r="HV4" s="4">
        <f t="shared" ref="HV4" si="227">HU4-HU6+HU7</f>
        <v>17</v>
      </c>
      <c r="HW4" s="4">
        <f t="shared" ref="HW4" si="228">HV4-HV6+HV7</f>
        <v>15</v>
      </c>
      <c r="HX4" s="4">
        <f t="shared" ref="HX4" si="229">HW4-HW6+HW7</f>
        <v>13</v>
      </c>
      <c r="HY4" s="4">
        <f t="shared" ref="HY4" si="230">HX4-HX6+HX7</f>
        <v>13</v>
      </c>
      <c r="HZ4" s="4">
        <f t="shared" ref="HZ4" si="231">HY4-HY6+HY7</f>
        <v>13</v>
      </c>
      <c r="IA4" s="4">
        <f t="shared" ref="IA4" si="232">HZ4-HZ6+HZ7</f>
        <v>11</v>
      </c>
      <c r="IB4" s="4">
        <f t="shared" ref="IB4" si="233">IA4-IA6+IA7</f>
        <v>11</v>
      </c>
      <c r="IC4" s="4">
        <f t="shared" ref="IC4" si="234">IB4-IB6+IB7</f>
        <v>11</v>
      </c>
      <c r="ID4" s="4">
        <f t="shared" ref="ID4" si="235">IC4-IC6+IC7</f>
        <v>11</v>
      </c>
      <c r="IE4" s="4">
        <f t="shared" ref="IE4" si="236">ID4-ID6+ID7</f>
        <v>11</v>
      </c>
      <c r="IF4" s="4">
        <f t="shared" ref="IF4" si="237">IE4-IE6+IE7</f>
        <v>11</v>
      </c>
      <c r="IG4" s="4">
        <f t="shared" ref="IG4" si="238">IF4-IF6+IF7</f>
        <v>11</v>
      </c>
      <c r="IH4" s="4">
        <f t="shared" ref="IH4" si="239">IG4-IG6+IG7</f>
        <v>11</v>
      </c>
      <c r="II4" s="4">
        <f t="shared" ref="II4" si="240">IH4-IH6+IH7</f>
        <v>11</v>
      </c>
      <c r="IJ4" s="4">
        <f t="shared" ref="IJ4" si="241">II4-II6+II7</f>
        <v>11</v>
      </c>
      <c r="IK4" s="4">
        <f t="shared" ref="IK4" si="242">IJ4-IJ6+IJ7</f>
        <v>11</v>
      </c>
      <c r="IL4" s="4">
        <f t="shared" ref="IL4" si="243">IK4-IK6+IK7</f>
        <v>9</v>
      </c>
      <c r="IM4" s="4">
        <f t="shared" ref="IM4" si="244">IL4-IL6+IL7</f>
        <v>9</v>
      </c>
      <c r="IN4" s="4">
        <f t="shared" ref="IN4" si="245">IM4-IM6+IM7</f>
        <v>9</v>
      </c>
      <c r="IO4" s="4">
        <f t="shared" ref="IO4" si="246">IN4-IN6+IN7</f>
        <v>9</v>
      </c>
      <c r="IP4" s="4">
        <f t="shared" ref="IP4" si="247">IO4-IO6+IO7</f>
        <v>9</v>
      </c>
      <c r="IQ4" s="4">
        <f t="shared" ref="IQ4" si="248">IP4-IP6+IP7</f>
        <v>9</v>
      </c>
      <c r="IR4" s="4">
        <f t="shared" ref="IR4" si="249">IQ4-IQ6+IQ7</f>
        <v>9</v>
      </c>
      <c r="IS4" s="4">
        <f t="shared" ref="IS4" si="250">IR4-IR6+IR7</f>
        <v>9</v>
      </c>
      <c r="IT4" s="4">
        <f t="shared" ref="IT4" si="251">IS4-IS6+IS7</f>
        <v>9</v>
      </c>
      <c r="IU4" s="4">
        <f t="shared" ref="IU4" si="252">IT4-IT6+IT7</f>
        <v>9</v>
      </c>
      <c r="IV4" s="4">
        <f t="shared" ref="IV4" si="253">IU4-IU6+IU7</f>
        <v>9</v>
      </c>
      <c r="IW4" s="4">
        <f t="shared" ref="IW4" si="254">IV4-IV6+IV7</f>
        <v>9</v>
      </c>
      <c r="IX4" s="4">
        <f t="shared" ref="IX4" si="255">IW4-IW6+IW7</f>
        <v>7</v>
      </c>
      <c r="IY4" s="4">
        <f t="shared" ref="IY4" si="256">IX4-IX6+IX7</f>
        <v>7</v>
      </c>
      <c r="IZ4" s="4">
        <f t="shared" ref="IZ4" si="257">IY4-IY6+IY7</f>
        <v>7</v>
      </c>
      <c r="JA4" s="4">
        <f t="shared" ref="JA4" si="258">IZ4-IZ6+IZ7</f>
        <v>7</v>
      </c>
      <c r="JB4" s="4">
        <f t="shared" ref="JB4" si="259">JA4-JA6+JA7</f>
        <v>9</v>
      </c>
      <c r="JC4" s="4">
        <f t="shared" ref="JC4" si="260">JB4-JB6+JB7</f>
        <v>7</v>
      </c>
      <c r="JD4" s="4">
        <f t="shared" ref="JD4" si="261">JC4-JC6+JC7</f>
        <v>9</v>
      </c>
      <c r="JE4" s="4">
        <f t="shared" ref="JE4" si="262">JD4-JD6+JD7</f>
        <v>9</v>
      </c>
      <c r="JF4" s="4">
        <f t="shared" ref="JF4" si="263">JE4-JE6+JE7</f>
        <v>9</v>
      </c>
      <c r="JG4" s="4">
        <f t="shared" ref="JG4" si="264">JF4-JF6+JF7</f>
        <v>9</v>
      </c>
      <c r="JH4" s="4">
        <f t="shared" ref="JH4" si="265">JG4-JG6+JG7</f>
        <v>9</v>
      </c>
      <c r="JI4" s="4">
        <f t="shared" ref="JI4" si="266">JH4-JH6+JH7</f>
        <v>9</v>
      </c>
      <c r="JJ4" s="4">
        <f t="shared" ref="JJ4" si="267">JI4-JI6+JI7</f>
        <v>9</v>
      </c>
      <c r="JK4" s="4">
        <f t="shared" ref="JK4" si="268">JJ4-JJ6+JJ7</f>
        <v>9</v>
      </c>
      <c r="JL4" s="4">
        <f t="shared" ref="JL4" si="269">JK4-JK6+JK7</f>
        <v>9</v>
      </c>
      <c r="JM4" s="4">
        <f t="shared" ref="JM4" si="270">JL4-JL6+JL7</f>
        <v>9</v>
      </c>
      <c r="JN4" s="4">
        <f t="shared" ref="JN4" si="271">JM4-JM6+JM7</f>
        <v>9</v>
      </c>
      <c r="JO4" s="4">
        <f t="shared" ref="JO4" si="272">JN4-JN6+JN7</f>
        <v>9</v>
      </c>
      <c r="JP4" s="4">
        <f t="shared" ref="JP4" si="273">JO4-JO6+JO7</f>
        <v>9</v>
      </c>
      <c r="JQ4" s="4">
        <f t="shared" ref="JQ4" si="274">JP4-JP6+JP7</f>
        <v>9</v>
      </c>
      <c r="JR4" s="4">
        <f t="shared" ref="JR4" si="275">JQ4-JQ6+JQ7</f>
        <v>7</v>
      </c>
      <c r="JS4" s="4">
        <f t="shared" ref="JS4" si="276">JR4-JR6+JR7</f>
        <v>9</v>
      </c>
      <c r="JT4" s="4">
        <f t="shared" ref="JT4" si="277">JS4-JS6+JS7</f>
        <v>3</v>
      </c>
      <c r="JU4" s="4">
        <f t="shared" ref="JU4" si="278">JT4-JT6+JT7</f>
        <v>25</v>
      </c>
      <c r="JV4" s="4">
        <f t="shared" ref="JV4" si="279">JU4-JU6+JU7</f>
        <v>25</v>
      </c>
      <c r="JW4" s="4">
        <f t="shared" ref="JW4" si="280">JV4-JV6+JV7</f>
        <v>25</v>
      </c>
      <c r="JX4" s="4">
        <f t="shared" ref="JX4" si="281">JW4-JW6+JW7</f>
        <v>23</v>
      </c>
      <c r="JY4" s="4">
        <f t="shared" ref="JY4" si="282">JX4-JX6+JX7</f>
        <v>23</v>
      </c>
      <c r="JZ4" s="4">
        <f t="shared" ref="JZ4" si="283">JY4-JY6+JY7</f>
        <v>21</v>
      </c>
      <c r="KA4" s="4">
        <f t="shared" ref="KA4" si="284">JZ4-JZ6+JZ7</f>
        <v>21</v>
      </c>
      <c r="KB4" s="4">
        <f t="shared" ref="KB4" si="285">KA4-KA6+KA7</f>
        <v>21</v>
      </c>
      <c r="KC4" s="4">
        <f t="shared" ref="KC4" si="286">KB4-KB6+KB7</f>
        <v>19</v>
      </c>
      <c r="KD4" s="4">
        <f t="shared" ref="KD4" si="287">KC4-KC6+KC7</f>
        <v>19</v>
      </c>
      <c r="KE4" s="4">
        <f t="shared" ref="KE4" si="288">KD4-KD6+KD7</f>
        <v>17</v>
      </c>
      <c r="KF4" s="4">
        <f t="shared" ref="KF4" si="289">KE4-KE6+KE7</f>
        <v>17</v>
      </c>
      <c r="KG4" s="4">
        <f t="shared" ref="KG4" si="290">KF4-KF6+KF7</f>
        <v>17</v>
      </c>
      <c r="KH4" s="4">
        <f t="shared" ref="KH4" si="291">KG4-KG6+KG7</f>
        <v>15</v>
      </c>
      <c r="KI4" s="4">
        <f t="shared" ref="KI4" si="292">KH4-KH6+KH7</f>
        <v>15</v>
      </c>
      <c r="KJ4" s="4">
        <f t="shared" ref="KJ4" si="293">KI4-KI6+KI7</f>
        <v>13</v>
      </c>
      <c r="KK4" s="4">
        <f t="shared" ref="KK4" si="294">KJ4-KJ6+KJ7</f>
        <v>13</v>
      </c>
      <c r="KL4" s="4">
        <f t="shared" ref="KL4" si="295">KK4-KK6+KK7</f>
        <v>11</v>
      </c>
      <c r="KM4" s="4">
        <f t="shared" ref="KM4" si="296">KL4-KL6+KL7</f>
        <v>11</v>
      </c>
      <c r="KN4" s="4">
        <f t="shared" ref="KN4" si="297">KM4-KM6+KM7</f>
        <v>11</v>
      </c>
      <c r="KO4" s="4">
        <f t="shared" ref="KO4" si="298">KN4-KN6+KN7</f>
        <v>9</v>
      </c>
      <c r="KP4" s="4">
        <f t="shared" ref="KP4" si="299">KO4-KO6+KO7</f>
        <v>9</v>
      </c>
      <c r="KQ4" s="4">
        <f t="shared" ref="KQ4" si="300">KP4-KP6+KP7</f>
        <v>9</v>
      </c>
      <c r="KR4" s="4">
        <f t="shared" ref="KR4" si="301">KQ4-KQ6+KQ7</f>
        <v>9</v>
      </c>
      <c r="KS4" s="4">
        <f t="shared" ref="KS4" si="302">KR4-KR6+KR7</f>
        <v>7</v>
      </c>
      <c r="KT4" s="4">
        <f t="shared" ref="KT4" si="303">KS4-KS6+KS7</f>
        <v>9</v>
      </c>
      <c r="KU4" s="4">
        <f t="shared" ref="KU4" si="304">KT4-KT6+KT7</f>
        <v>9</v>
      </c>
      <c r="KV4" s="4">
        <f t="shared" ref="KV4" si="305">KU4-KU6+KU7</f>
        <v>7</v>
      </c>
      <c r="KW4" s="4">
        <f t="shared" ref="KW4" si="306">KV4-KV6+KV7</f>
        <v>9</v>
      </c>
      <c r="KX4" s="4">
        <f t="shared" ref="KX4" si="307">KW4-KW6+KW7</f>
        <v>7</v>
      </c>
      <c r="KY4" s="4">
        <f t="shared" ref="KY4" si="308">KX4-KX6+KX7</f>
        <v>9</v>
      </c>
      <c r="KZ4" s="4">
        <f t="shared" ref="KZ4" si="309">KY4-KY6+KY7</f>
        <v>5</v>
      </c>
      <c r="LA4" s="4">
        <f t="shared" ref="LA4" si="310">KZ4-KZ6+KZ7</f>
        <v>17</v>
      </c>
      <c r="LB4" s="4">
        <f t="shared" ref="LB4" si="311">LA4-LA6+LA7</f>
        <v>17</v>
      </c>
      <c r="LC4" s="4">
        <f t="shared" ref="LC4" si="312">LB4-LB6+LB7</f>
        <v>17</v>
      </c>
      <c r="LD4" s="4">
        <f t="shared" ref="LD4" si="313">LC4-LC6+LC7</f>
        <v>15</v>
      </c>
      <c r="LE4" s="4">
        <f t="shared" ref="LE4" si="314">LD4-LD6+LD7</f>
        <v>13</v>
      </c>
      <c r="LF4" s="4">
        <f t="shared" ref="LF4" si="315">LE4-LE6+LE7</f>
        <v>13</v>
      </c>
      <c r="LG4" s="4">
        <f t="shared" ref="LG4" si="316">LF4-LF6+LF7</f>
        <v>11</v>
      </c>
      <c r="LH4" s="4">
        <f t="shared" ref="LH4" si="317">LG4-LG6+LG7</f>
        <v>11</v>
      </c>
      <c r="LI4" s="4">
        <f t="shared" ref="LI4" si="318">LH4-LH6+LH7</f>
        <v>9</v>
      </c>
      <c r="LJ4" s="4">
        <f t="shared" ref="LJ4" si="319">LI4-LI6+LI7</f>
        <v>5</v>
      </c>
      <c r="LK4" s="4">
        <f t="shared" ref="LK4" si="320">LJ4-LJ6+LJ7</f>
        <v>11</v>
      </c>
      <c r="LL4" s="4">
        <f t="shared" ref="LL4" si="321">LK4-LK6+LK7</f>
        <v>11</v>
      </c>
      <c r="LM4" s="4">
        <f t="shared" ref="LM4" si="322">LL4-LL6+LL7</f>
        <v>11</v>
      </c>
      <c r="LN4" s="4">
        <f t="shared" ref="LN4" si="323">LM4-LM6+LM7</f>
        <v>5</v>
      </c>
      <c r="LO4" s="4">
        <f t="shared" ref="LO4" si="324">LN4-LN6+LN7</f>
        <v>25</v>
      </c>
      <c r="LP4" s="4">
        <f t="shared" ref="LP4" si="325">LO4-LO6+LO7</f>
        <v>25</v>
      </c>
      <c r="LQ4" s="4">
        <f t="shared" ref="LQ4" si="326">LP4-LP6+LP7</f>
        <v>25</v>
      </c>
      <c r="LR4" s="4">
        <f t="shared" ref="LR4" si="327">LQ4-LQ6+LQ7</f>
        <v>25</v>
      </c>
      <c r="LS4" s="4">
        <f t="shared" ref="LS4" si="328">LR4-LR6+LR7</f>
        <v>25</v>
      </c>
      <c r="LT4" s="4">
        <f t="shared" ref="LT4" si="329">LS4-LS6+LS7</f>
        <v>25</v>
      </c>
      <c r="LU4" s="4">
        <f t="shared" ref="LU4" si="330">LT4-LT6+LT7</f>
        <v>20</v>
      </c>
      <c r="LV4" s="4">
        <f t="shared" ref="LV4" si="331">LU4-LU6+LU7</f>
        <v>21</v>
      </c>
      <c r="LW4" s="4">
        <f t="shared" ref="LW4" si="332">LV4-LV6+LV7</f>
        <v>19</v>
      </c>
      <c r="LX4" s="4">
        <f t="shared" ref="LX4" si="333">LW4-LW6+LW7</f>
        <v>19</v>
      </c>
      <c r="LY4" s="4">
        <f t="shared" ref="LY4" si="334">LX4-LX6+LX7</f>
        <v>19</v>
      </c>
      <c r="LZ4" s="4">
        <f t="shared" ref="LZ4" si="335">LY4-LY6+LY7</f>
        <v>17</v>
      </c>
      <c r="MA4" s="4">
        <f t="shared" ref="MA4" si="336">LZ4-LZ6+LZ7</f>
        <v>17</v>
      </c>
      <c r="MB4" s="4">
        <f t="shared" ref="MB4" si="337">MA4-MA6+MA7</f>
        <v>15</v>
      </c>
      <c r="MC4" s="4">
        <f t="shared" ref="MC4" si="338">MB4-MB6+MB7</f>
        <v>15</v>
      </c>
      <c r="MD4" s="4">
        <f t="shared" ref="MD4" si="339">MC4-MC6+MC7</f>
        <v>10</v>
      </c>
      <c r="ME4" s="4">
        <f t="shared" ref="ME4" si="340">MD4-MD6+MD7</f>
        <v>21</v>
      </c>
      <c r="MF4" s="4">
        <f t="shared" ref="MF4" si="341">ME4-ME6+ME7</f>
        <v>19</v>
      </c>
      <c r="MG4" s="4">
        <f t="shared" ref="MG4" si="342">MF4-MF6+MF7</f>
        <v>19</v>
      </c>
      <c r="MH4" s="4">
        <f t="shared" ref="MH4" si="343">MG4-MG6+MG7</f>
        <v>19</v>
      </c>
      <c r="MI4" s="4">
        <f t="shared" ref="MI4" si="344">MH4-MH6+MH7</f>
        <v>15</v>
      </c>
      <c r="MJ4" s="4">
        <f t="shared" ref="MJ4" si="345">MI4-MI6+MI7</f>
        <v>17</v>
      </c>
      <c r="MK4" s="4">
        <f t="shared" ref="MK4" si="346">MJ4-MJ6+MJ7</f>
        <v>13</v>
      </c>
      <c r="ML4" s="4">
        <f t="shared" ref="ML4" si="347">MK4-MK6+MK7</f>
        <v>17</v>
      </c>
      <c r="MM4" s="4">
        <f t="shared" ref="MM4" si="348">ML4-ML6+ML7</f>
        <v>17</v>
      </c>
      <c r="MN4" s="4">
        <f t="shared" ref="MN4" si="349">MM4-MM6+MM7</f>
        <v>17</v>
      </c>
      <c r="MO4" s="4">
        <f t="shared" ref="MO4" si="350">MN4-MN6+MN7</f>
        <v>17</v>
      </c>
      <c r="MP4" s="4">
        <f t="shared" ref="MP4" si="351">MO4-MO6+MO7</f>
        <v>10</v>
      </c>
      <c r="MQ4" s="4">
        <f t="shared" ref="MQ4" si="352">MP4-MP6+MP7</f>
        <v>27</v>
      </c>
      <c r="MR4" s="4">
        <f t="shared" ref="MR4" si="353">MQ4-MQ6+MQ7</f>
        <v>27</v>
      </c>
      <c r="MS4" s="4">
        <f t="shared" ref="MS4" si="354">MR4-MR6+MR7</f>
        <v>25</v>
      </c>
      <c r="MT4" s="4">
        <f t="shared" ref="MT4" si="355">MS4-MS6+MS7</f>
        <v>25</v>
      </c>
      <c r="MU4" s="4">
        <f t="shared" ref="MU4" si="356">MT4-MT6+MT7</f>
        <v>25</v>
      </c>
      <c r="MV4" s="4">
        <f t="shared" ref="MV4" si="357">MU4-MU6+MU7</f>
        <v>25</v>
      </c>
      <c r="MW4" s="4">
        <f t="shared" ref="MW4" si="358">MV4-MV6+MV7</f>
        <v>25</v>
      </c>
      <c r="MX4" s="4">
        <f t="shared" ref="MX4" si="359">MW4-MW6+MW7</f>
        <v>25</v>
      </c>
      <c r="MY4" s="4">
        <f t="shared" ref="MY4" si="360">MX4-MX6+MX7</f>
        <v>25</v>
      </c>
      <c r="MZ4" s="4">
        <f t="shared" ref="MZ4" si="361">MY4-MY6+MY7</f>
        <v>25</v>
      </c>
      <c r="NA4" s="4">
        <f t="shared" ref="NA4" si="362">MZ4-MZ6+MZ7</f>
        <v>25</v>
      </c>
      <c r="NB4" s="4">
        <f t="shared" ref="NB4" si="363">NA4-NA6+NA7</f>
        <v>25</v>
      </c>
      <c r="NC4" s="4">
        <f t="shared" ref="NC4" si="364">NB4-NB6+NB7</f>
        <v>25</v>
      </c>
      <c r="ND4" s="4">
        <f t="shared" ref="ND4" si="365">NC4-NC6+NC7</f>
        <v>25</v>
      </c>
      <c r="NE4" s="4">
        <f t="shared" ref="NE4" si="366">ND4-ND6+ND7</f>
        <v>25</v>
      </c>
      <c r="NF4" s="4">
        <f t="shared" ref="NF4" si="367">NE4-NE6+NE7</f>
        <v>25</v>
      </c>
      <c r="NG4" s="4">
        <f t="shared" ref="NG4" si="368">NF4-NF6+NF7</f>
        <v>25</v>
      </c>
      <c r="NH4" s="4">
        <f t="shared" ref="NH4" si="369">NG4-NG6+NG7</f>
        <v>21</v>
      </c>
      <c r="NJ4" s="4">
        <f>AVERAGE(B4:NH4)</f>
        <v>16.021563342318061</v>
      </c>
      <c r="NK4" s="4">
        <f>MAX(B4:NC4)</f>
        <v>49</v>
      </c>
    </row>
    <row r="5" spans="1:377" x14ac:dyDescent="0.3">
      <c r="A5" s="4" t="s">
        <v>69</v>
      </c>
      <c r="B5" s="4">
        <f t="shared" ref="B5:C5" si="370">B4-B7</f>
        <v>0</v>
      </c>
      <c r="C5" s="4">
        <f t="shared" si="370"/>
        <v>-9</v>
      </c>
      <c r="D5" s="4">
        <f t="shared" ref="D5" si="371">D4-D7</f>
        <v>5</v>
      </c>
      <c r="E5" s="4">
        <f t="shared" ref="E5" si="372">E4-E7</f>
        <v>9</v>
      </c>
      <c r="F5" s="4">
        <f t="shared" ref="F5" si="373">F4-F7</f>
        <v>9</v>
      </c>
      <c r="G5" s="4">
        <f t="shared" ref="G5" si="374">G4-G7</f>
        <v>9</v>
      </c>
      <c r="H5" s="4">
        <f t="shared" ref="H5" si="375">H4-H7</f>
        <v>9</v>
      </c>
      <c r="I5" s="4">
        <f t="shared" ref="I5" si="376">I4-I7</f>
        <v>9</v>
      </c>
      <c r="J5" s="4">
        <f t="shared" ref="J5" si="377">J4-J7</f>
        <v>9</v>
      </c>
      <c r="K5" s="4">
        <f t="shared" ref="K5" si="378">K4-K7</f>
        <v>9</v>
      </c>
      <c r="L5" s="4">
        <f t="shared" ref="L5" si="379">L4-L7</f>
        <v>9</v>
      </c>
      <c r="M5" s="4">
        <f t="shared" ref="M5" si="380">M4-M7</f>
        <v>-55</v>
      </c>
      <c r="N5" s="4">
        <f t="shared" ref="N5" si="381">N4-N7</f>
        <v>49</v>
      </c>
      <c r="O5" s="4">
        <f t="shared" ref="O5" si="382">O4-O7</f>
        <v>49</v>
      </c>
      <c r="P5" s="4">
        <f t="shared" ref="P5" si="383">P4-P7</f>
        <v>49</v>
      </c>
      <c r="Q5" s="4">
        <f t="shared" ref="Q5" si="384">Q4-Q7</f>
        <v>49</v>
      </c>
      <c r="R5" s="4">
        <f t="shared" ref="R5" si="385">R4-R7</f>
        <v>49</v>
      </c>
      <c r="S5" s="4">
        <f t="shared" ref="S5" si="386">S4-S7</f>
        <v>49</v>
      </c>
      <c r="T5" s="4">
        <f t="shared" ref="T5" si="387">T4-T7</f>
        <v>49</v>
      </c>
      <c r="U5" s="4">
        <f t="shared" ref="U5" si="388">U4-U7</f>
        <v>47</v>
      </c>
      <c r="V5" s="4">
        <f t="shared" ref="V5" si="389">V4-V7</f>
        <v>45</v>
      </c>
      <c r="W5" s="4">
        <f t="shared" ref="W5" si="390">W4-W7</f>
        <v>43</v>
      </c>
      <c r="X5" s="4">
        <f t="shared" ref="X5" si="391">X4-X7</f>
        <v>43</v>
      </c>
      <c r="Y5" s="4">
        <f t="shared" ref="Y5" si="392">Y4-Y7</f>
        <v>43</v>
      </c>
      <c r="Z5" s="4">
        <f t="shared" ref="Z5" si="393">Z4-Z7</f>
        <v>43</v>
      </c>
      <c r="AA5" s="4">
        <f t="shared" ref="AA5" si="394">AA4-AA7</f>
        <v>39</v>
      </c>
      <c r="AB5" s="4">
        <f t="shared" ref="AB5" si="395">AB4-AB7</f>
        <v>39</v>
      </c>
      <c r="AC5" s="4">
        <f t="shared" ref="AC5" si="396">AC4-AC7</f>
        <v>37</v>
      </c>
      <c r="AD5" s="4">
        <f t="shared" ref="AD5" si="397">AD4-AD7</f>
        <v>37</v>
      </c>
      <c r="AE5" s="4">
        <f t="shared" ref="AE5" si="398">AE4-AE7</f>
        <v>37</v>
      </c>
      <c r="AF5" s="4">
        <f t="shared" ref="AF5" si="399">AF4-AF7</f>
        <v>13</v>
      </c>
      <c r="AG5" s="4">
        <f t="shared" ref="AG5" si="400">AG4-AG7</f>
        <v>41</v>
      </c>
      <c r="AH5" s="4">
        <f t="shared" ref="AH5" si="401">AH4-AH7</f>
        <v>41</v>
      </c>
      <c r="AI5" s="4">
        <f t="shared" ref="AI5" si="402">AI4-AI7</f>
        <v>41</v>
      </c>
      <c r="AJ5" s="4">
        <f t="shared" ref="AJ5" si="403">AJ4-AJ7</f>
        <v>41</v>
      </c>
      <c r="AK5" s="4">
        <f t="shared" ref="AK5" si="404">AK4-AK7</f>
        <v>41</v>
      </c>
      <c r="AL5" s="4">
        <f t="shared" ref="AL5" si="405">AL4-AL7</f>
        <v>41</v>
      </c>
      <c r="AM5" s="4">
        <f t="shared" ref="AM5" si="406">AM4-AM7</f>
        <v>41</v>
      </c>
      <c r="AN5" s="4">
        <f t="shared" ref="AN5" si="407">AN4-AN7</f>
        <v>39</v>
      </c>
      <c r="AO5" s="4">
        <f t="shared" ref="AO5" si="408">AO4-AO7</f>
        <v>39</v>
      </c>
      <c r="AP5" s="4">
        <f t="shared" ref="AP5" si="409">AP4-AP7</f>
        <v>39</v>
      </c>
      <c r="AQ5" s="4">
        <f t="shared" ref="AQ5" si="410">AQ4-AQ7</f>
        <v>39</v>
      </c>
      <c r="AR5" s="4">
        <f t="shared" ref="AR5" si="411">AR4-AR7</f>
        <v>37</v>
      </c>
      <c r="AS5" s="4">
        <f t="shared" ref="AS5" si="412">AS4-AS7</f>
        <v>37</v>
      </c>
      <c r="AT5" s="4">
        <f t="shared" ref="AT5" si="413">AT4-AT7</f>
        <v>35</v>
      </c>
      <c r="AU5" s="4">
        <f t="shared" ref="AU5" si="414">AU4-AU7</f>
        <v>33</v>
      </c>
      <c r="AV5" s="4">
        <f t="shared" ref="AV5" si="415">AV4-AV7</f>
        <v>33</v>
      </c>
      <c r="AW5" s="4">
        <f t="shared" ref="AW5" si="416">AW4-AW7</f>
        <v>31</v>
      </c>
      <c r="AX5" s="4">
        <f t="shared" ref="AX5" si="417">AX4-AX7</f>
        <v>31</v>
      </c>
      <c r="AY5" s="4">
        <f t="shared" ref="AY5" si="418">AY4-AY7</f>
        <v>31</v>
      </c>
      <c r="AZ5" s="4">
        <f t="shared" ref="AZ5" si="419">AZ4-AZ7</f>
        <v>31</v>
      </c>
      <c r="BA5" s="4">
        <f t="shared" ref="BA5" si="420">BA4-BA7</f>
        <v>31</v>
      </c>
      <c r="BB5" s="4">
        <f t="shared" ref="BB5" si="421">BB4-BB7</f>
        <v>31</v>
      </c>
      <c r="BC5" s="4">
        <f t="shared" ref="BC5" si="422">BC4-BC7</f>
        <v>31</v>
      </c>
      <c r="BD5" s="4">
        <f t="shared" ref="BD5" si="423">BD4-BD7</f>
        <v>29</v>
      </c>
      <c r="BE5" s="4">
        <f t="shared" ref="BE5" si="424">BE4-BE7</f>
        <v>27</v>
      </c>
      <c r="BF5" s="4">
        <f t="shared" ref="BF5" si="425">BF4-BF7</f>
        <v>27</v>
      </c>
      <c r="BG5" s="4">
        <f t="shared" ref="BG5" si="426">BG4-BG7</f>
        <v>27</v>
      </c>
      <c r="BH5" s="4">
        <f t="shared" ref="BH5" si="427">BH4-BH7</f>
        <v>27</v>
      </c>
      <c r="BI5" s="4">
        <f t="shared" ref="BI5" si="428">BI4-BI7</f>
        <v>27</v>
      </c>
      <c r="BJ5" s="4">
        <f t="shared" ref="BJ5" si="429">BJ4-BJ7</f>
        <v>25</v>
      </c>
      <c r="BK5" s="4">
        <f t="shared" ref="BK5" si="430">BK4-BK7</f>
        <v>25</v>
      </c>
      <c r="BL5" s="4">
        <f t="shared" ref="BL5" si="431">BL4-BL7</f>
        <v>23</v>
      </c>
      <c r="BM5" s="4">
        <f t="shared" ref="BM5" si="432">BM4-BM7</f>
        <v>23</v>
      </c>
      <c r="BN5" s="4">
        <f t="shared" ref="BN5" si="433">BN4-BN7</f>
        <v>23</v>
      </c>
      <c r="BO5" s="4">
        <f t="shared" ref="BO5" si="434">BO4-BO7</f>
        <v>19</v>
      </c>
      <c r="BP5" s="4">
        <f t="shared" ref="BP5" si="435">BP4-BP7</f>
        <v>19</v>
      </c>
      <c r="BQ5" s="4">
        <f t="shared" ref="BQ5" si="436">BQ4-BQ7</f>
        <v>19</v>
      </c>
      <c r="BR5" s="4">
        <f t="shared" ref="BR5" si="437">BR4-BR7</f>
        <v>19</v>
      </c>
      <c r="BS5" s="4">
        <f t="shared" ref="BS5" si="438">BS4-BS7</f>
        <v>16</v>
      </c>
      <c r="BT5" s="4">
        <f t="shared" ref="BT5" si="439">BT4-BT7</f>
        <v>16</v>
      </c>
      <c r="BU5" s="4">
        <f t="shared" ref="BU5" si="440">BU4-BU7</f>
        <v>16</v>
      </c>
      <c r="BV5" s="4">
        <f t="shared" ref="BV5" si="441">BV4-BV7</f>
        <v>16</v>
      </c>
      <c r="BW5" s="4">
        <f t="shared" ref="BW5" si="442">BW4-BW7</f>
        <v>16</v>
      </c>
      <c r="BX5" s="4">
        <f t="shared" ref="BX5" si="443">BX4-BX7</f>
        <v>14</v>
      </c>
      <c r="BY5" s="4">
        <f t="shared" ref="BY5" si="444">BY4-BY7</f>
        <v>14</v>
      </c>
      <c r="BZ5" s="4">
        <f t="shared" ref="BZ5" si="445">BZ4-BZ7</f>
        <v>3</v>
      </c>
      <c r="CA5" s="4">
        <f t="shared" ref="CA5" si="446">CA4-CA7</f>
        <v>17</v>
      </c>
      <c r="CB5" s="4">
        <f t="shared" ref="CB5" si="447">CB4-CB7</f>
        <v>17</v>
      </c>
      <c r="CC5" s="4">
        <f t="shared" ref="CC5" si="448">CC4-CC7</f>
        <v>15</v>
      </c>
      <c r="CD5" s="4">
        <f t="shared" ref="CD5" si="449">CD4-CD7</f>
        <v>15</v>
      </c>
      <c r="CE5" s="4">
        <f t="shared" ref="CE5" si="450">CE4-CE7</f>
        <v>15</v>
      </c>
      <c r="CF5" s="4">
        <f t="shared" ref="CF5" si="451">CF4-CF7</f>
        <v>15</v>
      </c>
      <c r="CG5" s="4">
        <f t="shared" ref="CG5" si="452">CG4-CG7</f>
        <v>15</v>
      </c>
      <c r="CH5" s="4">
        <f t="shared" ref="CH5" si="453">CH4-CH7</f>
        <v>13</v>
      </c>
      <c r="CI5" s="4">
        <f t="shared" ref="CI5" si="454">CI4-CI7</f>
        <v>13</v>
      </c>
      <c r="CJ5" s="4">
        <f t="shared" ref="CJ5" si="455">CJ4-CJ7</f>
        <v>13</v>
      </c>
      <c r="CK5" s="4">
        <f t="shared" ref="CK5" si="456">CK4-CK7</f>
        <v>13</v>
      </c>
      <c r="CL5" s="4">
        <f t="shared" ref="CL5" si="457">CL4-CL7</f>
        <v>13</v>
      </c>
      <c r="CM5" s="4">
        <f t="shared" ref="CM5" si="458">CM4-CM7</f>
        <v>13</v>
      </c>
      <c r="CN5" s="4">
        <f t="shared" ref="CN5" si="459">CN4-CN7</f>
        <v>11</v>
      </c>
      <c r="CO5" s="4">
        <f t="shared" ref="CO5" si="460">CO4-CO7</f>
        <v>11</v>
      </c>
      <c r="CP5" s="4">
        <f t="shared" ref="CP5" si="461">CP4-CP7</f>
        <v>11</v>
      </c>
      <c r="CQ5" s="4">
        <f t="shared" ref="CQ5" si="462">CQ4-CQ7</f>
        <v>9</v>
      </c>
      <c r="CR5" s="4">
        <f t="shared" ref="CR5" si="463">CR4-CR7</f>
        <v>7</v>
      </c>
      <c r="CS5" s="4">
        <f t="shared" ref="CS5" si="464">CS4-CS7</f>
        <v>5</v>
      </c>
      <c r="CT5" s="4">
        <f t="shared" ref="CT5" si="465">CT4-CT7</f>
        <v>2</v>
      </c>
      <c r="CU5" s="4">
        <f t="shared" ref="CU5" si="466">CU4-CU7</f>
        <v>-13</v>
      </c>
      <c r="CV5" s="4">
        <f t="shared" ref="CV5" si="467">CV4-CV7</f>
        <v>9</v>
      </c>
      <c r="CW5" s="4">
        <f t="shared" ref="CW5" si="468">CW4-CW7</f>
        <v>17</v>
      </c>
      <c r="CX5" s="4">
        <f t="shared" ref="CX5" si="469">CX4-CX7</f>
        <v>17</v>
      </c>
      <c r="CY5" s="4">
        <f t="shared" ref="CY5" si="470">CY4-CY7</f>
        <v>15</v>
      </c>
      <c r="CZ5" s="4">
        <f t="shared" ref="CZ5" si="471">CZ4-CZ7</f>
        <v>13</v>
      </c>
      <c r="DA5" s="4">
        <f t="shared" ref="DA5" si="472">DA4-DA7</f>
        <v>13</v>
      </c>
      <c r="DB5" s="4">
        <f t="shared" ref="DB5" si="473">DB4-DB7</f>
        <v>13</v>
      </c>
      <c r="DC5" s="4">
        <f t="shared" ref="DC5" si="474">DC4-DC7</f>
        <v>13</v>
      </c>
      <c r="DD5" s="4">
        <f t="shared" ref="DD5" si="475">DD4-DD7</f>
        <v>13</v>
      </c>
      <c r="DE5" s="4">
        <f t="shared" ref="DE5" si="476">DE4-DE7</f>
        <v>13</v>
      </c>
      <c r="DF5" s="4">
        <f t="shared" ref="DF5" si="477">DF4-DF7</f>
        <v>13</v>
      </c>
      <c r="DG5" s="4">
        <f t="shared" ref="DG5" si="478">DG4-DG7</f>
        <v>13</v>
      </c>
      <c r="DH5" s="4">
        <f t="shared" ref="DH5" si="479">DH4-DH7</f>
        <v>11</v>
      </c>
      <c r="DI5" s="4">
        <f t="shared" ref="DI5" si="480">DI4-DI7</f>
        <v>11</v>
      </c>
      <c r="DJ5" s="4">
        <f t="shared" ref="DJ5" si="481">DJ4-DJ7</f>
        <v>11</v>
      </c>
      <c r="DK5" s="4">
        <f t="shared" ref="DK5" si="482">DK4-DK7</f>
        <v>11</v>
      </c>
      <c r="DL5" s="4">
        <f t="shared" ref="DL5" si="483">DL4-DL7</f>
        <v>11</v>
      </c>
      <c r="DM5" s="4">
        <f t="shared" ref="DM5" si="484">DM4-DM7</f>
        <v>11</v>
      </c>
      <c r="DN5" s="4">
        <f t="shared" ref="DN5" si="485">DN4-DN7</f>
        <v>11</v>
      </c>
      <c r="DO5" s="4">
        <f t="shared" ref="DO5" si="486">DO4-DO7</f>
        <v>9</v>
      </c>
      <c r="DP5" s="4">
        <f t="shared" ref="DP5" si="487">DP4-DP7</f>
        <v>7</v>
      </c>
      <c r="DQ5" s="4">
        <f t="shared" ref="DQ5" si="488">DQ4-DQ7</f>
        <v>5</v>
      </c>
      <c r="DR5" s="4">
        <f t="shared" ref="DR5" si="489">DR4-DR7</f>
        <v>9</v>
      </c>
      <c r="DS5" s="4">
        <f t="shared" ref="DS5" si="490">DS4-DS7</f>
        <v>5</v>
      </c>
      <c r="DT5" s="4">
        <f t="shared" ref="DT5" si="491">DT4-DT7</f>
        <v>9</v>
      </c>
      <c r="DU5" s="4">
        <f t="shared" ref="DU5" si="492">DU4-DU7</f>
        <v>9</v>
      </c>
      <c r="DV5" s="4">
        <f t="shared" ref="DV5" si="493">DV4-DV7</f>
        <v>9</v>
      </c>
      <c r="DW5" s="4">
        <f t="shared" ref="DW5" si="494">DW4-DW7</f>
        <v>9</v>
      </c>
      <c r="DX5" s="4">
        <f t="shared" ref="DX5" si="495">DX4-DX7</f>
        <v>9</v>
      </c>
      <c r="DY5" s="4">
        <f t="shared" ref="DY5" si="496">DY4-DY7</f>
        <v>9</v>
      </c>
      <c r="DZ5" s="4">
        <f t="shared" ref="DZ5" si="497">DZ4-DZ7</f>
        <v>-7</v>
      </c>
      <c r="EA5" s="4">
        <f t="shared" ref="EA5" si="498">EA4-EA7</f>
        <v>17</v>
      </c>
      <c r="EB5" s="4">
        <f t="shared" ref="EB5" si="499">EB4-EB7</f>
        <v>17</v>
      </c>
      <c r="EC5" s="4">
        <f t="shared" ref="EC5" si="500">EC4-EC7</f>
        <v>17</v>
      </c>
      <c r="ED5" s="4">
        <f t="shared" ref="ED5" si="501">ED4-ED7</f>
        <v>17</v>
      </c>
      <c r="EE5" s="4">
        <f t="shared" ref="EE5" si="502">EE4-EE7</f>
        <v>17</v>
      </c>
      <c r="EF5" s="4">
        <f t="shared" ref="EF5" si="503">EF4-EF7</f>
        <v>17</v>
      </c>
      <c r="EG5" s="4">
        <f t="shared" ref="EG5" si="504">EG4-EG7</f>
        <v>15</v>
      </c>
      <c r="EH5" s="4">
        <f t="shared" ref="EH5" si="505">EH4-EH7</f>
        <v>13</v>
      </c>
      <c r="EI5" s="4">
        <f t="shared" ref="EI5" si="506">EI4-EI7</f>
        <v>11</v>
      </c>
      <c r="EJ5" s="4">
        <f t="shared" ref="EJ5" si="507">EJ4-EJ7</f>
        <v>9</v>
      </c>
      <c r="EK5" s="4">
        <f t="shared" ref="EK5" si="508">EK4-EK7</f>
        <v>9</v>
      </c>
      <c r="EL5" s="4">
        <f t="shared" ref="EL5" si="509">EL4-EL7</f>
        <v>9</v>
      </c>
      <c r="EM5" s="4">
        <f t="shared" ref="EM5" si="510">EM4-EM7</f>
        <v>9</v>
      </c>
      <c r="EN5" s="4">
        <f t="shared" ref="EN5" si="511">EN4-EN7</f>
        <v>9</v>
      </c>
      <c r="EO5" s="4">
        <f t="shared" ref="EO5" si="512">EO4-EO7</f>
        <v>9</v>
      </c>
      <c r="EP5" s="4">
        <f t="shared" ref="EP5" si="513">EP4-EP7</f>
        <v>9</v>
      </c>
      <c r="EQ5" s="4">
        <f t="shared" ref="EQ5" si="514">EQ4-EQ7</f>
        <v>9</v>
      </c>
      <c r="ER5" s="4">
        <f t="shared" ref="ER5" si="515">ER4-ER7</f>
        <v>9</v>
      </c>
      <c r="ES5" s="4">
        <f t="shared" ref="ES5" si="516">ES4-ES7</f>
        <v>9</v>
      </c>
      <c r="ET5" s="4">
        <f t="shared" ref="ET5" si="517">ET4-ET7</f>
        <v>9</v>
      </c>
      <c r="EU5" s="4">
        <f t="shared" ref="EU5" si="518">EU4-EU7</f>
        <v>9</v>
      </c>
      <c r="EV5" s="4">
        <f t="shared" ref="EV5" si="519">EV4-EV7</f>
        <v>9</v>
      </c>
      <c r="EW5" s="4">
        <f t="shared" ref="EW5" si="520">EW4-EW7</f>
        <v>9</v>
      </c>
      <c r="EX5" s="4">
        <f t="shared" ref="EX5" si="521">EX4-EX7</f>
        <v>9</v>
      </c>
      <c r="EY5" s="4">
        <f t="shared" ref="EY5" si="522">EY4-EY7</f>
        <v>9</v>
      </c>
      <c r="EZ5" s="4">
        <f t="shared" ref="EZ5" si="523">EZ4-EZ7</f>
        <v>5</v>
      </c>
      <c r="FA5" s="4">
        <f t="shared" ref="FA5" si="524">FA4-FA7</f>
        <v>9</v>
      </c>
      <c r="FB5" s="4">
        <f t="shared" ref="FB5" si="525">FB4-FB7</f>
        <v>-1</v>
      </c>
      <c r="FC5" s="4">
        <f t="shared" ref="FC5" si="526">FC4-FC7</f>
        <v>13</v>
      </c>
      <c r="FD5" s="4">
        <f t="shared" ref="FD5" si="527">FD4-FD7</f>
        <v>13</v>
      </c>
      <c r="FE5" s="4">
        <f t="shared" ref="FE5" si="528">FE4-FE7</f>
        <v>13</v>
      </c>
      <c r="FF5" s="4">
        <f t="shared" ref="FF5" si="529">FF4-FF7</f>
        <v>13</v>
      </c>
      <c r="FG5" s="4">
        <f t="shared" ref="FG5" si="530">FG4-FG7</f>
        <v>13</v>
      </c>
      <c r="FH5" s="4">
        <f t="shared" ref="FH5" si="531">FH4-FH7</f>
        <v>13</v>
      </c>
      <c r="FI5" s="4">
        <f t="shared" ref="FI5" si="532">FI4-FI7</f>
        <v>13</v>
      </c>
      <c r="FJ5" s="4">
        <f t="shared" ref="FJ5" si="533">FJ4-FJ7</f>
        <v>11</v>
      </c>
      <c r="FK5" s="4">
        <f t="shared" ref="FK5" si="534">FK4-FK7</f>
        <v>11</v>
      </c>
      <c r="FL5" s="4">
        <f t="shared" ref="FL5" si="535">FL4-FL7</f>
        <v>11</v>
      </c>
      <c r="FM5" s="4">
        <f t="shared" ref="FM5" si="536">FM4-FM7</f>
        <v>11</v>
      </c>
      <c r="FN5" s="4">
        <f t="shared" ref="FN5" si="537">FN4-FN7</f>
        <v>9</v>
      </c>
      <c r="FO5" s="4">
        <f t="shared" ref="FO5" si="538">FO4-FO7</f>
        <v>9</v>
      </c>
      <c r="FP5" s="4">
        <f t="shared" ref="FP5" si="539">FP4-FP7</f>
        <v>5</v>
      </c>
      <c r="FQ5" s="4">
        <f t="shared" ref="FQ5" si="540">FQ4-FQ7</f>
        <v>9</v>
      </c>
      <c r="FR5" s="4">
        <f t="shared" ref="FR5" si="541">FR4-FR7</f>
        <v>9</v>
      </c>
      <c r="FS5" s="4">
        <f t="shared" ref="FS5" si="542">FS4-FS7</f>
        <v>9</v>
      </c>
      <c r="FT5" s="4">
        <f t="shared" ref="FT5" si="543">FT4-FT7</f>
        <v>9</v>
      </c>
      <c r="FU5" s="4">
        <f t="shared" ref="FU5" si="544">FU4-FU7</f>
        <v>9</v>
      </c>
      <c r="FV5" s="4">
        <f t="shared" ref="FV5" si="545">FV4-FV7</f>
        <v>9</v>
      </c>
      <c r="FW5" s="4">
        <f t="shared" ref="FW5" si="546">FW4-FW7</f>
        <v>9</v>
      </c>
      <c r="FX5" s="4">
        <f t="shared" ref="FX5" si="547">FX4-FX7</f>
        <v>9</v>
      </c>
      <c r="FY5" s="4">
        <f t="shared" ref="FY5" si="548">FY4-FY7</f>
        <v>9</v>
      </c>
      <c r="FZ5" s="4">
        <f t="shared" ref="FZ5" si="549">FZ4-FZ7</f>
        <v>9</v>
      </c>
      <c r="GA5" s="4">
        <f t="shared" ref="GA5" si="550">GA4-GA7</f>
        <v>9</v>
      </c>
      <c r="GB5" s="4">
        <f t="shared" ref="GB5" si="551">GB4-GB7</f>
        <v>9</v>
      </c>
      <c r="GC5" s="4">
        <f t="shared" ref="GC5" si="552">GC4-GC7</f>
        <v>9</v>
      </c>
      <c r="GD5" s="4">
        <f t="shared" ref="GD5" si="553">GD4-GD7</f>
        <v>5</v>
      </c>
      <c r="GE5" s="4">
        <f t="shared" ref="GE5" si="554">GE4-GE7</f>
        <v>7</v>
      </c>
      <c r="GF5" s="4">
        <f t="shared" ref="GF5" si="555">GF4-GF7</f>
        <v>5</v>
      </c>
      <c r="GG5" s="4">
        <f t="shared" ref="GG5" si="556">GG4-GG7</f>
        <v>1</v>
      </c>
      <c r="GH5" s="4">
        <f t="shared" ref="GH5" si="557">GH4-GH7</f>
        <v>9</v>
      </c>
      <c r="GI5" s="4">
        <f t="shared" ref="GI5" si="558">GI4-GI7</f>
        <v>5</v>
      </c>
      <c r="GJ5" s="4">
        <f t="shared" ref="GJ5" si="559">GJ4-GJ7</f>
        <v>9</v>
      </c>
      <c r="GK5" s="4">
        <f t="shared" ref="GK5" si="560">GK4-GK7</f>
        <v>5</v>
      </c>
      <c r="GL5" s="4">
        <f t="shared" ref="GL5" si="561">GL4-GL7</f>
        <v>9</v>
      </c>
      <c r="GM5" s="4">
        <f t="shared" ref="GM5" si="562">GM4-GM7</f>
        <v>9</v>
      </c>
      <c r="GN5" s="4">
        <f t="shared" ref="GN5" si="563">GN4-GN7</f>
        <v>9</v>
      </c>
      <c r="GO5" s="4">
        <f t="shared" ref="GO5" si="564">GO4-GO7</f>
        <v>9</v>
      </c>
      <c r="GP5" s="4">
        <f t="shared" ref="GP5" si="565">GP4-GP7</f>
        <v>9</v>
      </c>
      <c r="GQ5" s="4">
        <f t="shared" ref="GQ5" si="566">GQ4-GQ7</f>
        <v>9</v>
      </c>
      <c r="GR5" s="4">
        <f t="shared" ref="GR5" si="567">GR4-GR7</f>
        <v>9</v>
      </c>
      <c r="GS5" s="4">
        <f t="shared" ref="GS5" si="568">GS4-GS7</f>
        <v>9</v>
      </c>
      <c r="GT5" s="4">
        <f t="shared" ref="GT5" si="569">GT4-GT7</f>
        <v>9</v>
      </c>
      <c r="GU5" s="4">
        <f t="shared" ref="GU5" si="570">GU4-GU7</f>
        <v>9</v>
      </c>
      <c r="GV5" s="4">
        <f t="shared" ref="GV5" si="571">GV4-GV7</f>
        <v>9</v>
      </c>
      <c r="GW5" s="4">
        <f t="shared" ref="GW5" si="572">GW4-GW7</f>
        <v>9</v>
      </c>
      <c r="GX5" s="4">
        <f t="shared" ref="GX5" si="573">GX4-GX7</f>
        <v>9</v>
      </c>
      <c r="GY5" s="4">
        <f t="shared" ref="GY5" si="574">GY4-GY7</f>
        <v>5</v>
      </c>
      <c r="GZ5" s="4">
        <f t="shared" ref="GZ5" si="575">GZ4-GZ7</f>
        <v>9</v>
      </c>
      <c r="HA5" s="4">
        <f t="shared" ref="HA5" si="576">HA4-HA7</f>
        <v>9</v>
      </c>
      <c r="HB5" s="4">
        <f t="shared" ref="HB5" si="577">HB4-HB7</f>
        <v>9</v>
      </c>
      <c r="HC5" s="4">
        <f t="shared" ref="HC5" si="578">HC4-HC7</f>
        <v>9</v>
      </c>
      <c r="HD5" s="4">
        <f t="shared" ref="HD5" si="579">HD4-HD7</f>
        <v>9</v>
      </c>
      <c r="HE5" s="4">
        <f t="shared" ref="HE5" si="580">HE4-HE7</f>
        <v>9</v>
      </c>
      <c r="HF5" s="4">
        <f t="shared" ref="HF5" si="581">HF4-HF7</f>
        <v>5</v>
      </c>
      <c r="HG5" s="4">
        <f t="shared" ref="HG5" si="582">HG4-HG7</f>
        <v>-3</v>
      </c>
      <c r="HH5" s="4">
        <f t="shared" ref="HH5" si="583">HH4-HH7</f>
        <v>9</v>
      </c>
      <c r="HI5" s="4">
        <f t="shared" ref="HI5" si="584">HI4-HI7</f>
        <v>17</v>
      </c>
      <c r="HJ5" s="4">
        <f t="shared" ref="HJ5" si="585">HJ4-HJ7</f>
        <v>17</v>
      </c>
      <c r="HK5" s="4">
        <f t="shared" ref="HK5" si="586">HK4-HK7</f>
        <v>17</v>
      </c>
      <c r="HL5" s="4">
        <f t="shared" ref="HL5" si="587">HL4-HL7</f>
        <v>17</v>
      </c>
      <c r="HM5" s="4">
        <f t="shared" ref="HM5" si="588">HM4-HM7</f>
        <v>9</v>
      </c>
      <c r="HN5" s="4">
        <f t="shared" ref="HN5" si="589">HN4-HN7</f>
        <v>17</v>
      </c>
      <c r="HO5" s="4">
        <f t="shared" ref="HO5" si="590">HO4-HO7</f>
        <v>17</v>
      </c>
      <c r="HP5" s="4">
        <f t="shared" ref="HP5" si="591">HP4-HP7</f>
        <v>17</v>
      </c>
      <c r="HQ5" s="4">
        <f t="shared" ref="HQ5" si="592">HQ4-HQ7</f>
        <v>17</v>
      </c>
      <c r="HR5" s="4">
        <f t="shared" ref="HR5" si="593">HR4-HR7</f>
        <v>17</v>
      </c>
      <c r="HS5" s="4">
        <f t="shared" ref="HS5" si="594">HS4-HS7</f>
        <v>17</v>
      </c>
      <c r="HT5" s="4">
        <f t="shared" ref="HT5" si="595">HT4-HT7</f>
        <v>17</v>
      </c>
      <c r="HU5" s="4">
        <f t="shared" ref="HU5" si="596">HU4-HU7</f>
        <v>17</v>
      </c>
      <c r="HV5" s="4">
        <f t="shared" ref="HV5" si="597">HV4-HV7</f>
        <v>17</v>
      </c>
      <c r="HW5" s="4">
        <f t="shared" ref="HW5" si="598">HW4-HW7</f>
        <v>15</v>
      </c>
      <c r="HX5" s="4">
        <f t="shared" ref="HX5" si="599">HX4-HX7</f>
        <v>13</v>
      </c>
      <c r="HY5" s="4">
        <f t="shared" ref="HY5" si="600">HY4-HY7</f>
        <v>13</v>
      </c>
      <c r="HZ5" s="4">
        <f t="shared" ref="HZ5" si="601">HZ4-HZ7</f>
        <v>13</v>
      </c>
      <c r="IA5" s="4">
        <f t="shared" ref="IA5" si="602">IA4-IA7</f>
        <v>11</v>
      </c>
      <c r="IB5" s="4">
        <f t="shared" ref="IB5" si="603">IB4-IB7</f>
        <v>11</v>
      </c>
      <c r="IC5" s="4">
        <f t="shared" ref="IC5" si="604">IC4-IC7</f>
        <v>11</v>
      </c>
      <c r="ID5" s="4">
        <f t="shared" ref="ID5" si="605">ID4-ID7</f>
        <v>11</v>
      </c>
      <c r="IE5" s="4">
        <f t="shared" ref="IE5" si="606">IE4-IE7</f>
        <v>11</v>
      </c>
      <c r="IF5" s="4">
        <f t="shared" ref="IF5" si="607">IF4-IF7</f>
        <v>11</v>
      </c>
      <c r="IG5" s="4">
        <f t="shared" ref="IG5" si="608">IG4-IG7</f>
        <v>11</v>
      </c>
      <c r="IH5" s="4">
        <f t="shared" ref="IH5" si="609">IH4-IH7</f>
        <v>11</v>
      </c>
      <c r="II5" s="4">
        <f t="shared" ref="II5" si="610">II4-II7</f>
        <v>11</v>
      </c>
      <c r="IJ5" s="4">
        <f t="shared" ref="IJ5" si="611">IJ4-IJ7</f>
        <v>11</v>
      </c>
      <c r="IK5" s="4">
        <f t="shared" ref="IK5" si="612">IK4-IK7</f>
        <v>11</v>
      </c>
      <c r="IL5" s="4">
        <f t="shared" ref="IL5" si="613">IL4-IL7</f>
        <v>9</v>
      </c>
      <c r="IM5" s="4">
        <f t="shared" ref="IM5" si="614">IM4-IM7</f>
        <v>9</v>
      </c>
      <c r="IN5" s="4">
        <f t="shared" ref="IN5" si="615">IN4-IN7</f>
        <v>9</v>
      </c>
      <c r="IO5" s="4">
        <f t="shared" ref="IO5" si="616">IO4-IO7</f>
        <v>9</v>
      </c>
      <c r="IP5" s="4">
        <f t="shared" ref="IP5" si="617">IP4-IP7</f>
        <v>9</v>
      </c>
      <c r="IQ5" s="4">
        <f t="shared" ref="IQ5" si="618">IQ4-IQ7</f>
        <v>9</v>
      </c>
      <c r="IR5" s="4">
        <f t="shared" ref="IR5" si="619">IR4-IR7</f>
        <v>9</v>
      </c>
      <c r="IS5" s="4">
        <f t="shared" ref="IS5" si="620">IS4-IS7</f>
        <v>9</v>
      </c>
      <c r="IT5" s="4">
        <f t="shared" ref="IT5" si="621">IT4-IT7</f>
        <v>9</v>
      </c>
      <c r="IU5" s="4">
        <f t="shared" ref="IU5" si="622">IU4-IU7</f>
        <v>9</v>
      </c>
      <c r="IV5" s="4">
        <f t="shared" ref="IV5" si="623">IV4-IV7</f>
        <v>9</v>
      </c>
      <c r="IW5" s="4">
        <f t="shared" ref="IW5" si="624">IW4-IW7</f>
        <v>9</v>
      </c>
      <c r="IX5" s="4">
        <f t="shared" ref="IX5" si="625">IX4-IX7</f>
        <v>5</v>
      </c>
      <c r="IY5" s="4">
        <f t="shared" ref="IY5" si="626">IY4-IY7</f>
        <v>7</v>
      </c>
      <c r="IZ5" s="4">
        <f t="shared" ref="IZ5" si="627">IZ4-IZ7</f>
        <v>5</v>
      </c>
      <c r="JA5" s="4">
        <f t="shared" ref="JA5" si="628">JA4-JA7</f>
        <v>5</v>
      </c>
      <c r="JB5" s="4">
        <f t="shared" ref="JB5" si="629">JB4-JB7</f>
        <v>9</v>
      </c>
      <c r="JC5" s="4">
        <f t="shared" ref="JC5" si="630">JC4-JC7</f>
        <v>5</v>
      </c>
      <c r="JD5" s="4">
        <f t="shared" ref="JD5" si="631">JD4-JD7</f>
        <v>9</v>
      </c>
      <c r="JE5" s="4">
        <f t="shared" ref="JE5" si="632">JE4-JE7</f>
        <v>9</v>
      </c>
      <c r="JF5" s="4">
        <f t="shared" ref="JF5" si="633">JF4-JF7</f>
        <v>9</v>
      </c>
      <c r="JG5" s="4">
        <f t="shared" ref="JG5" si="634">JG4-JG7</f>
        <v>9</v>
      </c>
      <c r="JH5" s="4">
        <f t="shared" ref="JH5" si="635">JH4-JH7</f>
        <v>9</v>
      </c>
      <c r="JI5" s="4">
        <f t="shared" ref="JI5" si="636">JI4-JI7</f>
        <v>9</v>
      </c>
      <c r="JJ5" s="4">
        <f t="shared" ref="JJ5" si="637">JJ4-JJ7</f>
        <v>9</v>
      </c>
      <c r="JK5" s="4">
        <f t="shared" ref="JK5" si="638">JK4-JK7</f>
        <v>9</v>
      </c>
      <c r="JL5" s="4">
        <f t="shared" ref="JL5" si="639">JL4-JL7</f>
        <v>9</v>
      </c>
      <c r="JM5" s="4">
        <f t="shared" ref="JM5" si="640">JM4-JM7</f>
        <v>9</v>
      </c>
      <c r="JN5" s="4">
        <f t="shared" ref="JN5" si="641">JN4-JN7</f>
        <v>9</v>
      </c>
      <c r="JO5" s="4">
        <f t="shared" ref="JO5" si="642">JO4-JO7</f>
        <v>9</v>
      </c>
      <c r="JP5" s="4">
        <f t="shared" ref="JP5" si="643">JP4-JP7</f>
        <v>9</v>
      </c>
      <c r="JQ5" s="4">
        <f t="shared" ref="JQ5" si="644">JQ4-JQ7</f>
        <v>9</v>
      </c>
      <c r="JR5" s="4">
        <f t="shared" ref="JR5" si="645">JR4-JR7</f>
        <v>5</v>
      </c>
      <c r="JS5" s="4">
        <f t="shared" ref="JS5" si="646">JS4-JS7</f>
        <v>9</v>
      </c>
      <c r="JT5" s="4">
        <f t="shared" ref="JT5" si="647">JT4-JT7</f>
        <v>-19</v>
      </c>
      <c r="JU5" s="4">
        <f t="shared" ref="JU5" si="648">JU4-JU7</f>
        <v>25</v>
      </c>
      <c r="JV5" s="4">
        <f t="shared" ref="JV5" si="649">JV4-JV7</f>
        <v>25</v>
      </c>
      <c r="JW5" s="4">
        <f t="shared" ref="JW5" si="650">JW4-JW7</f>
        <v>25</v>
      </c>
      <c r="JX5" s="4">
        <f t="shared" ref="JX5" si="651">JX4-JX7</f>
        <v>23</v>
      </c>
      <c r="JY5" s="4">
        <f t="shared" ref="JY5" si="652">JY4-JY7</f>
        <v>23</v>
      </c>
      <c r="JZ5" s="4">
        <f t="shared" ref="JZ5" si="653">JZ4-JZ7</f>
        <v>21</v>
      </c>
      <c r="KA5" s="4">
        <f t="shared" ref="KA5" si="654">KA4-KA7</f>
        <v>21</v>
      </c>
      <c r="KB5" s="4">
        <f t="shared" ref="KB5" si="655">KB4-KB7</f>
        <v>21</v>
      </c>
      <c r="KC5" s="4">
        <f t="shared" ref="KC5" si="656">KC4-KC7</f>
        <v>19</v>
      </c>
      <c r="KD5" s="4">
        <f t="shared" ref="KD5" si="657">KD4-KD7</f>
        <v>19</v>
      </c>
      <c r="KE5" s="4">
        <f t="shared" ref="KE5" si="658">KE4-KE7</f>
        <v>17</v>
      </c>
      <c r="KF5" s="4">
        <f t="shared" ref="KF5" si="659">KF4-KF7</f>
        <v>17</v>
      </c>
      <c r="KG5" s="4">
        <f t="shared" ref="KG5" si="660">KG4-KG7</f>
        <v>17</v>
      </c>
      <c r="KH5" s="4">
        <f t="shared" ref="KH5" si="661">KH4-KH7</f>
        <v>15</v>
      </c>
      <c r="KI5" s="4">
        <f t="shared" ref="KI5" si="662">KI4-KI7</f>
        <v>15</v>
      </c>
      <c r="KJ5" s="4">
        <f t="shared" ref="KJ5" si="663">KJ4-KJ7</f>
        <v>13</v>
      </c>
      <c r="KK5" s="4">
        <f t="shared" ref="KK5" si="664">KK4-KK7</f>
        <v>13</v>
      </c>
      <c r="KL5" s="4">
        <f t="shared" ref="KL5" si="665">KL4-KL7</f>
        <v>11</v>
      </c>
      <c r="KM5" s="4">
        <f t="shared" ref="KM5" si="666">KM4-KM7</f>
        <v>11</v>
      </c>
      <c r="KN5" s="4">
        <f t="shared" ref="KN5" si="667">KN4-KN7</f>
        <v>11</v>
      </c>
      <c r="KO5" s="4">
        <f t="shared" ref="KO5" si="668">KO4-KO7</f>
        <v>9</v>
      </c>
      <c r="KP5" s="4">
        <f t="shared" ref="KP5" si="669">KP4-KP7</f>
        <v>9</v>
      </c>
      <c r="KQ5" s="4">
        <f t="shared" ref="KQ5" si="670">KQ4-KQ7</f>
        <v>9</v>
      </c>
      <c r="KR5" s="4">
        <f t="shared" ref="KR5" si="671">KR4-KR7</f>
        <v>9</v>
      </c>
      <c r="KS5" s="4">
        <f t="shared" ref="KS5" si="672">KS4-KS7</f>
        <v>5</v>
      </c>
      <c r="KT5" s="4">
        <f t="shared" ref="KT5" si="673">KT4-KT7</f>
        <v>9</v>
      </c>
      <c r="KU5" s="4">
        <f t="shared" ref="KU5" si="674">KU4-KU7</f>
        <v>9</v>
      </c>
      <c r="KV5" s="4">
        <f t="shared" ref="KV5" si="675">KV4-KV7</f>
        <v>5</v>
      </c>
      <c r="KW5" s="4">
        <f t="shared" ref="KW5" si="676">KW4-KW7</f>
        <v>9</v>
      </c>
      <c r="KX5" s="4">
        <f t="shared" ref="KX5" si="677">KX4-KX7</f>
        <v>5</v>
      </c>
      <c r="KY5" s="4">
        <f t="shared" ref="KY5" si="678">KY4-KY7</f>
        <v>9</v>
      </c>
      <c r="KZ5" s="4">
        <f t="shared" ref="KZ5" si="679">KZ4-KZ7</f>
        <v>-7</v>
      </c>
      <c r="LA5" s="4">
        <f t="shared" ref="LA5" si="680">LA4-LA7</f>
        <v>17</v>
      </c>
      <c r="LB5" s="4">
        <f t="shared" ref="LB5" si="681">LB4-LB7</f>
        <v>17</v>
      </c>
      <c r="LC5" s="4">
        <f t="shared" ref="LC5" si="682">LC4-LC7</f>
        <v>17</v>
      </c>
      <c r="LD5" s="4">
        <f t="shared" ref="LD5" si="683">LD4-LD7</f>
        <v>15</v>
      </c>
      <c r="LE5" s="4">
        <f t="shared" ref="LE5" si="684">LE4-LE7</f>
        <v>13</v>
      </c>
      <c r="LF5" s="4">
        <f t="shared" ref="LF5" si="685">LF4-LF7</f>
        <v>13</v>
      </c>
      <c r="LG5" s="4">
        <f t="shared" ref="LG5" si="686">LG4-LG7</f>
        <v>11</v>
      </c>
      <c r="LH5" s="4">
        <f t="shared" ref="LH5" si="687">LH4-LH7</f>
        <v>11</v>
      </c>
      <c r="LI5" s="4">
        <f t="shared" ref="LI5" si="688">LI4-LI7</f>
        <v>9</v>
      </c>
      <c r="LJ5" s="4">
        <f t="shared" ref="LJ5" si="689">LJ4-LJ7</f>
        <v>-3</v>
      </c>
      <c r="LK5" s="4">
        <f t="shared" ref="LK5" si="690">LK4-LK7</f>
        <v>9</v>
      </c>
      <c r="LL5" s="4">
        <f t="shared" ref="LL5" si="691">LL4-LL7</f>
        <v>11</v>
      </c>
      <c r="LM5" s="4">
        <f t="shared" ref="LM5" si="692">LM4-LM7</f>
        <v>11</v>
      </c>
      <c r="LN5" s="4">
        <f t="shared" ref="LN5" si="693">LN4-LN7</f>
        <v>-15</v>
      </c>
      <c r="LO5" s="4">
        <f t="shared" ref="LO5" si="694">LO4-LO7</f>
        <v>25</v>
      </c>
      <c r="LP5" s="4">
        <f t="shared" ref="LP5" si="695">LP4-LP7</f>
        <v>25</v>
      </c>
      <c r="LQ5" s="4">
        <f t="shared" ref="LQ5" si="696">LQ4-LQ7</f>
        <v>25</v>
      </c>
      <c r="LR5" s="4">
        <f t="shared" ref="LR5" si="697">LR4-LR7</f>
        <v>25</v>
      </c>
      <c r="LS5" s="4">
        <f t="shared" ref="LS5" si="698">LS4-LS7</f>
        <v>25</v>
      </c>
      <c r="LT5" s="4">
        <f t="shared" ref="LT5" si="699">LT4-LT7</f>
        <v>25</v>
      </c>
      <c r="LU5" s="4">
        <f t="shared" ref="LU5" si="700">LU4-LU7</f>
        <v>19</v>
      </c>
      <c r="LV5" s="4">
        <f t="shared" ref="LV5" si="701">LV4-LV7</f>
        <v>21</v>
      </c>
      <c r="LW5" s="4">
        <f t="shared" ref="LW5" si="702">LW4-LW7</f>
        <v>19</v>
      </c>
      <c r="LX5" s="4">
        <f t="shared" ref="LX5" si="703">LX4-LX7</f>
        <v>19</v>
      </c>
      <c r="LY5" s="4">
        <f t="shared" ref="LY5" si="704">LY4-LY7</f>
        <v>19</v>
      </c>
      <c r="LZ5" s="4">
        <f t="shared" ref="LZ5" si="705">LZ4-LZ7</f>
        <v>17</v>
      </c>
      <c r="MA5" s="4">
        <f t="shared" ref="MA5" si="706">MA4-MA7</f>
        <v>17</v>
      </c>
      <c r="MB5" s="4">
        <f t="shared" ref="MB5" si="707">MB4-MB7</f>
        <v>15</v>
      </c>
      <c r="MC5" s="4">
        <f t="shared" ref="MC5" si="708">MC4-MC7</f>
        <v>15</v>
      </c>
      <c r="MD5" s="4">
        <f t="shared" ref="MD5" si="709">MD4-MD7</f>
        <v>-1</v>
      </c>
      <c r="ME5" s="4">
        <f t="shared" ref="ME5" si="710">ME4-ME7</f>
        <v>21</v>
      </c>
      <c r="MF5" s="4">
        <f t="shared" ref="MF5" si="711">MF4-MF7</f>
        <v>19</v>
      </c>
      <c r="MG5" s="4">
        <f t="shared" ref="MG5" si="712">MG4-MG7</f>
        <v>19</v>
      </c>
      <c r="MH5" s="4">
        <f t="shared" ref="MH5" si="713">MH4-MH7</f>
        <v>19</v>
      </c>
      <c r="MI5" s="4">
        <f t="shared" ref="MI5" si="714">MI4-MI7</f>
        <v>13</v>
      </c>
      <c r="MJ5" s="4">
        <f t="shared" ref="MJ5" si="715">MJ4-MJ7</f>
        <v>17</v>
      </c>
      <c r="MK5" s="4">
        <f t="shared" ref="MK5" si="716">MK4-MK7</f>
        <v>9</v>
      </c>
      <c r="ML5" s="4">
        <f t="shared" ref="ML5" si="717">ML4-ML7</f>
        <v>17</v>
      </c>
      <c r="MM5" s="4">
        <f t="shared" ref="MM5" si="718">MM4-MM7</f>
        <v>17</v>
      </c>
      <c r="MN5" s="4">
        <f t="shared" ref="MN5" si="719">MN4-MN7</f>
        <v>17</v>
      </c>
      <c r="MO5" s="4">
        <f t="shared" ref="MO5" si="720">MO4-MO7</f>
        <v>17</v>
      </c>
      <c r="MP5" s="4">
        <f t="shared" ref="MP5" si="721">MP4-MP7</f>
        <v>-9</v>
      </c>
      <c r="MQ5" s="4">
        <f t="shared" ref="MQ5" si="722">MQ4-MQ7</f>
        <v>27</v>
      </c>
      <c r="MR5" s="4">
        <f t="shared" ref="MR5" si="723">MR4-MR7</f>
        <v>27</v>
      </c>
      <c r="MS5" s="4">
        <f t="shared" ref="MS5" si="724">MS4-MS7</f>
        <v>25</v>
      </c>
      <c r="MT5" s="4">
        <f t="shared" ref="MT5" si="725">MT4-MT7</f>
        <v>25</v>
      </c>
      <c r="MU5" s="4">
        <f t="shared" ref="MU5" si="726">MU4-MU7</f>
        <v>25</v>
      </c>
      <c r="MV5" s="4">
        <f t="shared" ref="MV5" si="727">MV4-MV7</f>
        <v>25</v>
      </c>
      <c r="MW5" s="4">
        <f t="shared" ref="MW5" si="728">MW4-MW7</f>
        <v>25</v>
      </c>
      <c r="MX5" s="4">
        <f t="shared" ref="MX5" si="729">MX4-MX7</f>
        <v>25</v>
      </c>
      <c r="MY5" s="4">
        <f t="shared" ref="MY5" si="730">MY4-MY7</f>
        <v>25</v>
      </c>
      <c r="MZ5" s="4">
        <f t="shared" ref="MZ5" si="731">MZ4-MZ7</f>
        <v>25</v>
      </c>
      <c r="NA5" s="4">
        <f t="shared" ref="NA5" si="732">NA4-NA7</f>
        <v>25</v>
      </c>
      <c r="NB5" s="4">
        <f t="shared" ref="NB5" si="733">NB4-NB7</f>
        <v>25</v>
      </c>
      <c r="NC5" s="4">
        <f t="shared" ref="NC5" si="734">NC4-NC7</f>
        <v>25</v>
      </c>
      <c r="ND5" s="4">
        <f t="shared" ref="ND5" si="735">ND4-ND7</f>
        <v>25</v>
      </c>
      <c r="NE5" s="4">
        <f t="shared" ref="NE5" si="736">NE4-NE7</f>
        <v>25</v>
      </c>
      <c r="NF5" s="4">
        <f t="shared" ref="NF5" si="737">NF4-NF7</f>
        <v>25</v>
      </c>
      <c r="NG5" s="4">
        <f t="shared" ref="NG5" si="738">NG4-NG7</f>
        <v>25</v>
      </c>
      <c r="NH5" s="4">
        <f t="shared" ref="NH5" si="739">NH4-NH7</f>
        <v>21</v>
      </c>
      <c r="NJ5" s="4">
        <f>AVERAGE(B5:NH5)</f>
        <v>15.277628032345014</v>
      </c>
    </row>
    <row r="6" spans="1:377" x14ac:dyDescent="0.3">
      <c r="A6" s="4" t="s">
        <v>110</v>
      </c>
      <c r="B6" s="4">
        <v>0</v>
      </c>
      <c r="C6" s="4"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12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2</v>
      </c>
      <c r="U6" s="4">
        <v>2</v>
      </c>
      <c r="V6" s="4">
        <v>2</v>
      </c>
      <c r="W6" s="4">
        <v>0</v>
      </c>
      <c r="X6" s="4">
        <v>0</v>
      </c>
      <c r="Y6" s="4">
        <v>0</v>
      </c>
      <c r="Z6" s="4">
        <v>4</v>
      </c>
      <c r="AA6" s="4">
        <v>0</v>
      </c>
      <c r="AB6" s="4">
        <v>2</v>
      </c>
      <c r="AC6" s="4">
        <v>0</v>
      </c>
      <c r="AD6" s="4">
        <v>0</v>
      </c>
      <c r="AE6" s="4">
        <v>10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2</v>
      </c>
      <c r="AN6" s="4">
        <v>0</v>
      </c>
      <c r="AO6" s="4">
        <v>0</v>
      </c>
      <c r="AP6" s="4">
        <v>0</v>
      </c>
      <c r="AQ6" s="4">
        <v>2</v>
      </c>
      <c r="AR6" s="4">
        <v>0</v>
      </c>
      <c r="AS6" s="4">
        <v>2</v>
      </c>
      <c r="AT6" s="4">
        <v>2</v>
      </c>
      <c r="AU6" s="4">
        <v>0</v>
      </c>
      <c r="AV6" s="4">
        <v>2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2</v>
      </c>
      <c r="BD6" s="4">
        <v>2</v>
      </c>
      <c r="BE6" s="4">
        <v>0</v>
      </c>
      <c r="BF6" s="4">
        <v>0</v>
      </c>
      <c r="BG6" s="4">
        <v>0</v>
      </c>
      <c r="BH6" s="4">
        <v>0</v>
      </c>
      <c r="BI6" s="4">
        <v>2</v>
      </c>
      <c r="BJ6" s="4">
        <v>0</v>
      </c>
      <c r="BK6" s="4">
        <v>2</v>
      </c>
      <c r="BL6" s="4">
        <v>0</v>
      </c>
      <c r="BM6" s="4">
        <v>0</v>
      </c>
      <c r="BN6" s="4">
        <v>4</v>
      </c>
      <c r="BO6" s="4">
        <v>0</v>
      </c>
      <c r="BP6" s="4">
        <v>0</v>
      </c>
      <c r="BQ6" s="4">
        <v>0</v>
      </c>
      <c r="BR6" s="4">
        <v>3</v>
      </c>
      <c r="BS6" s="4">
        <v>0</v>
      </c>
      <c r="BT6" s="4">
        <v>0</v>
      </c>
      <c r="BU6" s="4">
        <v>0</v>
      </c>
      <c r="BV6" s="4">
        <v>0</v>
      </c>
      <c r="BW6" s="4">
        <v>2</v>
      </c>
      <c r="BX6" s="4">
        <v>0</v>
      </c>
      <c r="BY6" s="4">
        <v>4</v>
      </c>
      <c r="BZ6" s="4">
        <v>0</v>
      </c>
      <c r="CA6" s="4">
        <v>0</v>
      </c>
      <c r="CB6" s="4">
        <v>2</v>
      </c>
      <c r="CC6" s="4">
        <v>0</v>
      </c>
      <c r="CD6" s="4">
        <v>0</v>
      </c>
      <c r="CE6" s="4">
        <v>0</v>
      </c>
      <c r="CF6" s="4">
        <v>0</v>
      </c>
      <c r="CG6" s="4">
        <v>2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2</v>
      </c>
      <c r="CN6" s="4">
        <v>0</v>
      </c>
      <c r="CO6" s="4">
        <v>0</v>
      </c>
      <c r="CP6" s="4">
        <v>2</v>
      </c>
      <c r="CQ6" s="4">
        <v>2</v>
      </c>
      <c r="CR6" s="4">
        <v>2</v>
      </c>
      <c r="CS6" s="4">
        <v>2</v>
      </c>
      <c r="CT6" s="4">
        <v>4</v>
      </c>
      <c r="CU6" s="4">
        <v>0</v>
      </c>
      <c r="CV6" s="4">
        <v>0</v>
      </c>
      <c r="CW6" s="4">
        <v>0</v>
      </c>
      <c r="CX6" s="4">
        <v>2</v>
      </c>
      <c r="CY6" s="4">
        <v>2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2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2</v>
      </c>
      <c r="DO6" s="4">
        <v>2</v>
      </c>
      <c r="DP6" s="4">
        <v>0</v>
      </c>
      <c r="DQ6" s="4">
        <v>0</v>
      </c>
      <c r="DR6" s="4">
        <v>2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4</v>
      </c>
      <c r="DZ6" s="4">
        <v>0</v>
      </c>
      <c r="EA6" s="4">
        <v>0</v>
      </c>
      <c r="EB6" s="4">
        <v>0</v>
      </c>
      <c r="EC6" s="4">
        <v>0</v>
      </c>
      <c r="ED6" s="4">
        <v>0</v>
      </c>
      <c r="EE6" s="4">
        <v>0</v>
      </c>
      <c r="EF6" s="4">
        <v>2</v>
      </c>
      <c r="EG6" s="4">
        <v>2</v>
      </c>
      <c r="EH6" s="4">
        <v>2</v>
      </c>
      <c r="EI6" s="4">
        <v>2</v>
      </c>
      <c r="EJ6" s="4">
        <v>0</v>
      </c>
      <c r="EK6" s="4">
        <v>0</v>
      </c>
      <c r="EL6" s="4">
        <v>0</v>
      </c>
      <c r="EM6" s="4">
        <v>0</v>
      </c>
      <c r="EN6" s="4">
        <v>0</v>
      </c>
      <c r="EO6" s="4">
        <v>0</v>
      </c>
      <c r="EP6" s="4">
        <v>0</v>
      </c>
      <c r="EQ6" s="4">
        <v>0</v>
      </c>
      <c r="ER6" s="4">
        <v>0</v>
      </c>
      <c r="ES6" s="4">
        <v>0</v>
      </c>
      <c r="ET6" s="4">
        <v>0</v>
      </c>
      <c r="EU6" s="4">
        <v>0</v>
      </c>
      <c r="EV6" s="4">
        <v>0</v>
      </c>
      <c r="EW6" s="4">
        <v>0</v>
      </c>
      <c r="EX6" s="4">
        <v>0</v>
      </c>
      <c r="EY6" s="4">
        <v>2</v>
      </c>
      <c r="EZ6" s="4">
        <v>0</v>
      </c>
      <c r="FA6" s="4">
        <v>3</v>
      </c>
      <c r="FB6" s="4">
        <v>0</v>
      </c>
      <c r="FC6" s="4">
        <v>0</v>
      </c>
      <c r="FD6" s="4">
        <v>0</v>
      </c>
      <c r="FE6" s="4">
        <v>0</v>
      </c>
      <c r="FF6" s="4">
        <v>0</v>
      </c>
      <c r="FG6" s="4">
        <v>0</v>
      </c>
      <c r="FH6" s="4">
        <v>0</v>
      </c>
      <c r="FI6" s="4">
        <v>2</v>
      </c>
      <c r="FJ6" s="4">
        <v>0</v>
      </c>
      <c r="FK6" s="4">
        <v>0</v>
      </c>
      <c r="FL6" s="4">
        <v>0</v>
      </c>
      <c r="FM6" s="4">
        <v>2</v>
      </c>
      <c r="FN6" s="4">
        <v>0</v>
      </c>
      <c r="FO6" s="4">
        <v>2</v>
      </c>
      <c r="FP6" s="4">
        <v>0</v>
      </c>
      <c r="FQ6" s="4">
        <v>0</v>
      </c>
      <c r="FR6" s="4">
        <v>0</v>
      </c>
      <c r="FS6" s="4">
        <v>0</v>
      </c>
      <c r="FT6" s="4">
        <v>0</v>
      </c>
      <c r="FU6" s="4">
        <v>0</v>
      </c>
      <c r="FV6" s="4">
        <v>0</v>
      </c>
      <c r="FW6" s="4">
        <v>0</v>
      </c>
      <c r="FX6" s="4">
        <v>0</v>
      </c>
      <c r="FY6" s="4">
        <v>0</v>
      </c>
      <c r="FZ6" s="4">
        <v>0</v>
      </c>
      <c r="GA6" s="4">
        <v>0</v>
      </c>
      <c r="GB6" s="4">
        <v>0</v>
      </c>
      <c r="GC6" s="4">
        <v>2</v>
      </c>
      <c r="GD6" s="4">
        <v>2</v>
      </c>
      <c r="GE6" s="4">
        <v>2</v>
      </c>
      <c r="GF6" s="4">
        <v>0</v>
      </c>
      <c r="GG6" s="4">
        <v>0</v>
      </c>
      <c r="GH6" s="4">
        <v>2</v>
      </c>
      <c r="GI6" s="4">
        <v>0</v>
      </c>
      <c r="GJ6" s="4">
        <v>2</v>
      </c>
      <c r="GK6" s="4">
        <v>0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2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2</v>
      </c>
      <c r="HF6" s="4">
        <v>4</v>
      </c>
      <c r="HG6" s="4">
        <v>0</v>
      </c>
      <c r="HH6" s="4">
        <v>0</v>
      </c>
      <c r="HI6" s="4">
        <v>0</v>
      </c>
      <c r="HJ6" s="4">
        <v>0</v>
      </c>
      <c r="HK6" s="4">
        <v>0</v>
      </c>
      <c r="HL6" s="4">
        <v>4</v>
      </c>
      <c r="HM6" s="4">
        <v>0</v>
      </c>
      <c r="HN6" s="4">
        <v>0</v>
      </c>
      <c r="HO6" s="4">
        <v>0</v>
      </c>
      <c r="HP6" s="4">
        <v>0</v>
      </c>
      <c r="HQ6" s="4">
        <v>0</v>
      </c>
      <c r="HR6" s="4">
        <v>0</v>
      </c>
      <c r="HS6" s="4">
        <v>0</v>
      </c>
      <c r="HT6" s="4">
        <v>0</v>
      </c>
      <c r="HU6" s="4">
        <v>0</v>
      </c>
      <c r="HV6" s="4">
        <v>2</v>
      </c>
      <c r="HW6" s="4">
        <v>2</v>
      </c>
      <c r="HX6" s="4">
        <v>0</v>
      </c>
      <c r="HY6" s="4">
        <v>0</v>
      </c>
      <c r="HZ6" s="4">
        <v>2</v>
      </c>
      <c r="IA6" s="4">
        <v>0</v>
      </c>
      <c r="IB6" s="4">
        <v>0</v>
      </c>
      <c r="IC6" s="4">
        <v>0</v>
      </c>
      <c r="ID6" s="4">
        <v>0</v>
      </c>
      <c r="IE6" s="4">
        <v>0</v>
      </c>
      <c r="IF6" s="4">
        <v>0</v>
      </c>
      <c r="IG6" s="4">
        <v>0</v>
      </c>
      <c r="IH6" s="4">
        <v>0</v>
      </c>
      <c r="II6" s="4">
        <v>0</v>
      </c>
      <c r="IJ6" s="4">
        <v>0</v>
      </c>
      <c r="IK6" s="4">
        <v>2</v>
      </c>
      <c r="IL6" s="4">
        <v>0</v>
      </c>
      <c r="IM6" s="4">
        <v>0</v>
      </c>
      <c r="IN6" s="4">
        <v>0</v>
      </c>
      <c r="IO6" s="4">
        <v>0</v>
      </c>
      <c r="IP6" s="4">
        <v>0</v>
      </c>
      <c r="IQ6" s="4">
        <v>0</v>
      </c>
      <c r="IR6" s="4">
        <v>0</v>
      </c>
      <c r="IS6" s="4">
        <v>0</v>
      </c>
      <c r="IT6" s="4">
        <v>0</v>
      </c>
      <c r="IU6" s="4">
        <v>0</v>
      </c>
      <c r="IV6" s="4">
        <v>0</v>
      </c>
      <c r="IW6" s="4">
        <v>2</v>
      </c>
      <c r="IX6" s="4">
        <v>2</v>
      </c>
      <c r="IY6" s="4">
        <v>0</v>
      </c>
      <c r="IZ6" s="4">
        <v>2</v>
      </c>
      <c r="JA6" s="4">
        <v>0</v>
      </c>
      <c r="JB6" s="4">
        <v>2</v>
      </c>
      <c r="JC6" s="4">
        <v>0</v>
      </c>
      <c r="JD6" s="4">
        <v>0</v>
      </c>
      <c r="JE6" s="4">
        <v>0</v>
      </c>
      <c r="JF6" s="4">
        <v>0</v>
      </c>
      <c r="JG6" s="4">
        <v>0</v>
      </c>
      <c r="JH6" s="4">
        <v>0</v>
      </c>
      <c r="JI6" s="4">
        <v>0</v>
      </c>
      <c r="JJ6" s="4">
        <v>0</v>
      </c>
      <c r="JK6" s="4">
        <v>0</v>
      </c>
      <c r="JL6" s="4">
        <v>0</v>
      </c>
      <c r="JM6" s="4">
        <v>0</v>
      </c>
      <c r="JN6" s="4">
        <v>0</v>
      </c>
      <c r="JO6" s="4">
        <v>0</v>
      </c>
      <c r="JP6" s="4">
        <v>0</v>
      </c>
      <c r="JQ6" s="4">
        <v>2</v>
      </c>
      <c r="JR6" s="4">
        <v>0</v>
      </c>
      <c r="JS6" s="4">
        <v>6</v>
      </c>
      <c r="JT6" s="4">
        <v>0</v>
      </c>
      <c r="JU6" s="4">
        <v>0</v>
      </c>
      <c r="JV6" s="4">
        <v>0</v>
      </c>
      <c r="JW6" s="4">
        <v>2</v>
      </c>
      <c r="JX6" s="4">
        <v>0</v>
      </c>
      <c r="JY6" s="4">
        <v>2</v>
      </c>
      <c r="JZ6" s="4">
        <v>0</v>
      </c>
      <c r="KA6" s="4">
        <v>0</v>
      </c>
      <c r="KB6" s="4">
        <v>2</v>
      </c>
      <c r="KC6" s="4">
        <v>0</v>
      </c>
      <c r="KD6" s="4">
        <v>2</v>
      </c>
      <c r="KE6" s="4">
        <v>0</v>
      </c>
      <c r="KF6" s="4">
        <v>0</v>
      </c>
      <c r="KG6" s="4">
        <v>2</v>
      </c>
      <c r="KH6" s="4">
        <v>0</v>
      </c>
      <c r="KI6" s="4">
        <v>2</v>
      </c>
      <c r="KJ6" s="4">
        <v>0</v>
      </c>
      <c r="KK6" s="4">
        <v>2</v>
      </c>
      <c r="KL6" s="4">
        <v>0</v>
      </c>
      <c r="KM6" s="4">
        <v>0</v>
      </c>
      <c r="KN6" s="4">
        <v>2</v>
      </c>
      <c r="KO6" s="4">
        <v>0</v>
      </c>
      <c r="KP6" s="4">
        <v>0</v>
      </c>
      <c r="KQ6" s="4">
        <v>0</v>
      </c>
      <c r="KR6" s="4">
        <v>2</v>
      </c>
      <c r="KS6" s="4">
        <v>0</v>
      </c>
      <c r="KT6" s="4">
        <v>0</v>
      </c>
      <c r="KU6" s="4">
        <v>2</v>
      </c>
      <c r="KV6" s="4">
        <v>0</v>
      </c>
      <c r="KW6" s="4">
        <v>2</v>
      </c>
      <c r="KX6" s="4">
        <v>0</v>
      </c>
      <c r="KY6" s="4">
        <v>4</v>
      </c>
      <c r="KZ6" s="4">
        <v>0</v>
      </c>
      <c r="LA6" s="4">
        <v>0</v>
      </c>
      <c r="LB6" s="4">
        <v>0</v>
      </c>
      <c r="LC6" s="4">
        <v>2</v>
      </c>
      <c r="LD6" s="4">
        <v>2</v>
      </c>
      <c r="LE6" s="4">
        <v>0</v>
      </c>
      <c r="LF6" s="4">
        <v>2</v>
      </c>
      <c r="LG6" s="4">
        <v>0</v>
      </c>
      <c r="LH6" s="4">
        <v>2</v>
      </c>
      <c r="LI6" s="4">
        <v>4</v>
      </c>
      <c r="LJ6" s="4">
        <v>2</v>
      </c>
      <c r="LK6" s="4">
        <v>2</v>
      </c>
      <c r="LL6" s="4">
        <v>0</v>
      </c>
      <c r="LM6" s="4">
        <v>6</v>
      </c>
      <c r="LN6" s="4">
        <v>0</v>
      </c>
      <c r="LO6" s="4">
        <v>0</v>
      </c>
      <c r="LP6" s="4">
        <v>0</v>
      </c>
      <c r="LQ6" s="4">
        <v>0</v>
      </c>
      <c r="LR6" s="4">
        <v>0</v>
      </c>
      <c r="LS6" s="4">
        <v>0</v>
      </c>
      <c r="LT6" s="4">
        <v>5</v>
      </c>
      <c r="LU6" s="4">
        <v>0</v>
      </c>
      <c r="LV6" s="4">
        <v>2</v>
      </c>
      <c r="LW6" s="4">
        <v>0</v>
      </c>
      <c r="LX6" s="4">
        <v>0</v>
      </c>
      <c r="LY6" s="4">
        <v>2</v>
      </c>
      <c r="LZ6" s="4">
        <v>0</v>
      </c>
      <c r="MA6" s="4">
        <v>2</v>
      </c>
      <c r="MB6" s="4">
        <v>0</v>
      </c>
      <c r="MC6" s="4">
        <v>5</v>
      </c>
      <c r="MD6" s="4">
        <v>0</v>
      </c>
      <c r="ME6" s="4">
        <v>2</v>
      </c>
      <c r="MF6" s="4">
        <v>0</v>
      </c>
      <c r="MG6" s="4">
        <v>0</v>
      </c>
      <c r="MH6" s="4">
        <v>4</v>
      </c>
      <c r="MI6" s="4">
        <v>0</v>
      </c>
      <c r="MJ6" s="4">
        <v>4</v>
      </c>
      <c r="MK6" s="4">
        <v>0</v>
      </c>
      <c r="ML6" s="4">
        <v>0</v>
      </c>
      <c r="MM6" s="4">
        <v>0</v>
      </c>
      <c r="MN6" s="4">
        <v>0</v>
      </c>
      <c r="MO6" s="4">
        <v>7</v>
      </c>
      <c r="MP6" s="4">
        <v>2</v>
      </c>
      <c r="MQ6" s="4">
        <v>0</v>
      </c>
      <c r="MR6" s="4">
        <v>2</v>
      </c>
      <c r="MS6" s="4">
        <v>0</v>
      </c>
      <c r="MT6" s="4">
        <v>0</v>
      </c>
      <c r="MU6" s="4">
        <v>0</v>
      </c>
      <c r="MV6" s="4">
        <v>0</v>
      </c>
      <c r="MW6" s="4">
        <v>0</v>
      </c>
      <c r="MX6" s="4">
        <v>0</v>
      </c>
      <c r="MY6" s="4">
        <v>0</v>
      </c>
      <c r="MZ6" s="4">
        <v>0</v>
      </c>
      <c r="NA6" s="4">
        <v>0</v>
      </c>
      <c r="NB6" s="4">
        <v>0</v>
      </c>
      <c r="NC6" s="4">
        <v>0</v>
      </c>
      <c r="ND6" s="4">
        <v>0</v>
      </c>
      <c r="NE6" s="4">
        <v>0</v>
      </c>
      <c r="NF6" s="4">
        <v>0</v>
      </c>
      <c r="NG6" s="4">
        <v>4</v>
      </c>
      <c r="NH6" s="4">
        <v>0</v>
      </c>
      <c r="NJ6" s="4">
        <f>SUM(B6:NH6)</f>
        <v>255</v>
      </c>
      <c r="NK6" s="4">
        <f>SUM(B6:NC6)</f>
        <v>251</v>
      </c>
    </row>
    <row r="7" spans="1:377" x14ac:dyDescent="0.3">
      <c r="A7" s="4" t="s">
        <v>332</v>
      </c>
      <c r="B7" s="4">
        <f t="shared" ref="B7:C7" si="740">IF(B11&gt;B4,B11-B4,0)</f>
        <v>0</v>
      </c>
      <c r="C7" s="4">
        <f t="shared" si="740"/>
        <v>9</v>
      </c>
      <c r="D7" s="4">
        <f t="shared" ref="D7:BO7" si="741">IF(D11&gt;D4,D11-D4,0)</f>
        <v>2</v>
      </c>
      <c r="E7" s="4">
        <f t="shared" si="741"/>
        <v>0</v>
      </c>
      <c r="F7" s="4">
        <f t="shared" si="741"/>
        <v>0</v>
      </c>
      <c r="G7" s="4">
        <f t="shared" si="741"/>
        <v>0</v>
      </c>
      <c r="H7" s="4">
        <f t="shared" si="741"/>
        <v>0</v>
      </c>
      <c r="I7" s="4">
        <f t="shared" si="741"/>
        <v>0</v>
      </c>
      <c r="J7" s="4">
        <f t="shared" si="741"/>
        <v>0</v>
      </c>
      <c r="K7" s="4">
        <f t="shared" si="741"/>
        <v>0</v>
      </c>
      <c r="L7" s="4">
        <f t="shared" si="741"/>
        <v>0</v>
      </c>
      <c r="M7" s="4">
        <f t="shared" si="741"/>
        <v>52</v>
      </c>
      <c r="N7" s="4">
        <f t="shared" si="741"/>
        <v>0</v>
      </c>
      <c r="O7" s="4">
        <f t="shared" si="741"/>
        <v>0</v>
      </c>
      <c r="P7" s="4">
        <f t="shared" si="741"/>
        <v>0</v>
      </c>
      <c r="Q7" s="4">
        <f t="shared" si="741"/>
        <v>0</v>
      </c>
      <c r="R7" s="4">
        <f t="shared" si="741"/>
        <v>0</v>
      </c>
      <c r="S7" s="4">
        <f t="shared" si="741"/>
        <v>0</v>
      </c>
      <c r="T7" s="4">
        <f t="shared" si="741"/>
        <v>0</v>
      </c>
      <c r="U7" s="4">
        <f t="shared" si="741"/>
        <v>0</v>
      </c>
      <c r="V7" s="4">
        <f t="shared" si="741"/>
        <v>0</v>
      </c>
      <c r="W7" s="4">
        <f t="shared" si="741"/>
        <v>0</v>
      </c>
      <c r="X7" s="4">
        <f t="shared" si="741"/>
        <v>0</v>
      </c>
      <c r="Y7" s="4">
        <f t="shared" si="741"/>
        <v>0</v>
      </c>
      <c r="Z7" s="4">
        <f t="shared" si="741"/>
        <v>0</v>
      </c>
      <c r="AA7" s="4">
        <f t="shared" si="741"/>
        <v>0</v>
      </c>
      <c r="AB7" s="4">
        <f t="shared" si="741"/>
        <v>0</v>
      </c>
      <c r="AC7" s="4">
        <f t="shared" si="741"/>
        <v>0</v>
      </c>
      <c r="AD7" s="4">
        <f t="shared" si="741"/>
        <v>0</v>
      </c>
      <c r="AE7" s="4">
        <f t="shared" si="741"/>
        <v>0</v>
      </c>
      <c r="AF7" s="4">
        <f t="shared" si="741"/>
        <v>14</v>
      </c>
      <c r="AG7" s="4">
        <f t="shared" si="741"/>
        <v>0</v>
      </c>
      <c r="AH7" s="4">
        <f t="shared" si="741"/>
        <v>0</v>
      </c>
      <c r="AI7" s="4">
        <f t="shared" si="741"/>
        <v>0</v>
      </c>
      <c r="AJ7" s="4">
        <f t="shared" si="741"/>
        <v>0</v>
      </c>
      <c r="AK7" s="4">
        <f t="shared" si="741"/>
        <v>0</v>
      </c>
      <c r="AL7" s="4">
        <f t="shared" si="741"/>
        <v>0</v>
      </c>
      <c r="AM7" s="4">
        <f t="shared" si="741"/>
        <v>0</v>
      </c>
      <c r="AN7" s="4">
        <f t="shared" si="741"/>
        <v>0</v>
      </c>
      <c r="AO7" s="4">
        <f t="shared" si="741"/>
        <v>0</v>
      </c>
      <c r="AP7" s="4">
        <f t="shared" si="741"/>
        <v>0</v>
      </c>
      <c r="AQ7" s="4">
        <f t="shared" si="741"/>
        <v>0</v>
      </c>
      <c r="AR7" s="4">
        <f t="shared" si="741"/>
        <v>0</v>
      </c>
      <c r="AS7" s="4">
        <f t="shared" si="741"/>
        <v>0</v>
      </c>
      <c r="AT7" s="4">
        <f t="shared" si="741"/>
        <v>0</v>
      </c>
      <c r="AU7" s="4">
        <f t="shared" si="741"/>
        <v>0</v>
      </c>
      <c r="AV7" s="4">
        <f t="shared" si="741"/>
        <v>0</v>
      </c>
      <c r="AW7" s="4">
        <f t="shared" si="741"/>
        <v>0</v>
      </c>
      <c r="AX7" s="4">
        <f t="shared" si="741"/>
        <v>0</v>
      </c>
      <c r="AY7" s="4">
        <f t="shared" si="741"/>
        <v>0</v>
      </c>
      <c r="AZ7" s="4">
        <f t="shared" si="741"/>
        <v>0</v>
      </c>
      <c r="BA7" s="4">
        <f t="shared" si="741"/>
        <v>0</v>
      </c>
      <c r="BB7" s="4">
        <f t="shared" si="741"/>
        <v>0</v>
      </c>
      <c r="BC7" s="4">
        <f t="shared" si="741"/>
        <v>0</v>
      </c>
      <c r="BD7" s="4">
        <f t="shared" si="741"/>
        <v>0</v>
      </c>
      <c r="BE7" s="4">
        <f t="shared" si="741"/>
        <v>0</v>
      </c>
      <c r="BF7" s="4">
        <f t="shared" si="741"/>
        <v>0</v>
      </c>
      <c r="BG7" s="4">
        <f t="shared" si="741"/>
        <v>0</v>
      </c>
      <c r="BH7" s="4">
        <f t="shared" si="741"/>
        <v>0</v>
      </c>
      <c r="BI7" s="4">
        <f t="shared" si="741"/>
        <v>0</v>
      </c>
      <c r="BJ7" s="4">
        <f t="shared" si="741"/>
        <v>0</v>
      </c>
      <c r="BK7" s="4">
        <f t="shared" si="741"/>
        <v>0</v>
      </c>
      <c r="BL7" s="4">
        <f t="shared" si="741"/>
        <v>0</v>
      </c>
      <c r="BM7" s="4">
        <f t="shared" si="741"/>
        <v>0</v>
      </c>
      <c r="BN7" s="4">
        <f t="shared" si="741"/>
        <v>0</v>
      </c>
      <c r="BO7" s="4">
        <f t="shared" si="741"/>
        <v>0</v>
      </c>
      <c r="BP7" s="4">
        <f t="shared" ref="BP7:EA7" si="742">IF(BP11&gt;BP4,BP11-BP4,0)</f>
        <v>0</v>
      </c>
      <c r="BQ7" s="4">
        <f t="shared" si="742"/>
        <v>0</v>
      </c>
      <c r="BR7" s="4">
        <f t="shared" si="742"/>
        <v>0</v>
      </c>
      <c r="BS7" s="4">
        <f t="shared" si="742"/>
        <v>0</v>
      </c>
      <c r="BT7" s="4">
        <f t="shared" si="742"/>
        <v>0</v>
      </c>
      <c r="BU7" s="4">
        <f t="shared" si="742"/>
        <v>0</v>
      </c>
      <c r="BV7" s="4">
        <f t="shared" si="742"/>
        <v>0</v>
      </c>
      <c r="BW7" s="4">
        <f t="shared" si="742"/>
        <v>0</v>
      </c>
      <c r="BX7" s="4">
        <f t="shared" si="742"/>
        <v>0</v>
      </c>
      <c r="BY7" s="4">
        <f t="shared" si="742"/>
        <v>0</v>
      </c>
      <c r="BZ7" s="4">
        <f t="shared" si="742"/>
        <v>7</v>
      </c>
      <c r="CA7" s="4">
        <f t="shared" si="742"/>
        <v>0</v>
      </c>
      <c r="CB7" s="4">
        <f t="shared" si="742"/>
        <v>0</v>
      </c>
      <c r="CC7" s="4">
        <f t="shared" si="742"/>
        <v>0</v>
      </c>
      <c r="CD7" s="4">
        <f t="shared" si="742"/>
        <v>0</v>
      </c>
      <c r="CE7" s="4">
        <f t="shared" si="742"/>
        <v>0</v>
      </c>
      <c r="CF7" s="4">
        <f t="shared" si="742"/>
        <v>0</v>
      </c>
      <c r="CG7" s="4">
        <f t="shared" si="742"/>
        <v>0</v>
      </c>
      <c r="CH7" s="4">
        <f t="shared" si="742"/>
        <v>0</v>
      </c>
      <c r="CI7" s="4">
        <f t="shared" si="742"/>
        <v>0</v>
      </c>
      <c r="CJ7" s="4">
        <f t="shared" si="742"/>
        <v>0</v>
      </c>
      <c r="CK7" s="4">
        <f t="shared" si="742"/>
        <v>0</v>
      </c>
      <c r="CL7" s="4">
        <f t="shared" si="742"/>
        <v>0</v>
      </c>
      <c r="CM7" s="4">
        <f t="shared" si="742"/>
        <v>0</v>
      </c>
      <c r="CN7" s="4">
        <f t="shared" si="742"/>
        <v>0</v>
      </c>
      <c r="CO7" s="4">
        <f t="shared" si="742"/>
        <v>0</v>
      </c>
      <c r="CP7" s="4">
        <f t="shared" si="742"/>
        <v>0</v>
      </c>
      <c r="CQ7" s="4">
        <f t="shared" si="742"/>
        <v>0</v>
      </c>
      <c r="CR7" s="4">
        <f t="shared" si="742"/>
        <v>0</v>
      </c>
      <c r="CS7" s="4">
        <f t="shared" si="742"/>
        <v>0</v>
      </c>
      <c r="CT7" s="4">
        <f t="shared" si="742"/>
        <v>1</v>
      </c>
      <c r="CU7" s="4">
        <f t="shared" si="742"/>
        <v>13</v>
      </c>
      <c r="CV7" s="4">
        <f t="shared" si="742"/>
        <v>4</v>
      </c>
      <c r="CW7" s="4">
        <f t="shared" si="742"/>
        <v>0</v>
      </c>
      <c r="CX7" s="4">
        <f t="shared" si="742"/>
        <v>0</v>
      </c>
      <c r="CY7" s="4">
        <f t="shared" si="742"/>
        <v>0</v>
      </c>
      <c r="CZ7" s="4">
        <f t="shared" si="742"/>
        <v>0</v>
      </c>
      <c r="DA7" s="4">
        <f t="shared" si="742"/>
        <v>0</v>
      </c>
      <c r="DB7" s="4">
        <f t="shared" si="742"/>
        <v>0</v>
      </c>
      <c r="DC7" s="4">
        <f t="shared" si="742"/>
        <v>0</v>
      </c>
      <c r="DD7" s="4">
        <f t="shared" si="742"/>
        <v>0</v>
      </c>
      <c r="DE7" s="4">
        <f t="shared" si="742"/>
        <v>0</v>
      </c>
      <c r="DF7" s="4">
        <f t="shared" si="742"/>
        <v>0</v>
      </c>
      <c r="DG7" s="4">
        <f t="shared" si="742"/>
        <v>0</v>
      </c>
      <c r="DH7" s="4">
        <f t="shared" si="742"/>
        <v>0</v>
      </c>
      <c r="DI7" s="4">
        <f t="shared" si="742"/>
        <v>0</v>
      </c>
      <c r="DJ7" s="4">
        <f t="shared" si="742"/>
        <v>0</v>
      </c>
      <c r="DK7" s="4">
        <f t="shared" si="742"/>
        <v>0</v>
      </c>
      <c r="DL7" s="4">
        <f t="shared" si="742"/>
        <v>0</v>
      </c>
      <c r="DM7" s="4">
        <f t="shared" si="742"/>
        <v>0</v>
      </c>
      <c r="DN7" s="4">
        <f t="shared" si="742"/>
        <v>0</v>
      </c>
      <c r="DO7" s="4">
        <f t="shared" si="742"/>
        <v>0</v>
      </c>
      <c r="DP7" s="4">
        <f t="shared" si="742"/>
        <v>0</v>
      </c>
      <c r="DQ7" s="4">
        <f t="shared" si="742"/>
        <v>2</v>
      </c>
      <c r="DR7" s="4">
        <f t="shared" si="742"/>
        <v>0</v>
      </c>
      <c r="DS7" s="4">
        <f t="shared" si="742"/>
        <v>2</v>
      </c>
      <c r="DT7" s="4">
        <f t="shared" si="742"/>
        <v>0</v>
      </c>
      <c r="DU7" s="4">
        <f t="shared" si="742"/>
        <v>0</v>
      </c>
      <c r="DV7" s="4">
        <f t="shared" si="742"/>
        <v>0</v>
      </c>
      <c r="DW7" s="4">
        <f t="shared" si="742"/>
        <v>0</v>
      </c>
      <c r="DX7" s="4">
        <f t="shared" si="742"/>
        <v>0</v>
      </c>
      <c r="DY7" s="4">
        <f t="shared" si="742"/>
        <v>0</v>
      </c>
      <c r="DZ7" s="4">
        <f t="shared" si="742"/>
        <v>12</v>
      </c>
      <c r="EA7" s="4">
        <f t="shared" si="742"/>
        <v>0</v>
      </c>
      <c r="EB7" s="4">
        <f t="shared" ref="EB7:GM7" si="743">IF(EB11&gt;EB4,EB11-EB4,0)</f>
        <v>0</v>
      </c>
      <c r="EC7" s="4">
        <f t="shared" si="743"/>
        <v>0</v>
      </c>
      <c r="ED7" s="4">
        <f t="shared" si="743"/>
        <v>0</v>
      </c>
      <c r="EE7" s="4">
        <f t="shared" si="743"/>
        <v>0</v>
      </c>
      <c r="EF7" s="4">
        <f t="shared" si="743"/>
        <v>0</v>
      </c>
      <c r="EG7" s="4">
        <f t="shared" si="743"/>
        <v>0</v>
      </c>
      <c r="EH7" s="4">
        <f t="shared" si="743"/>
        <v>0</v>
      </c>
      <c r="EI7" s="4">
        <f t="shared" si="743"/>
        <v>0</v>
      </c>
      <c r="EJ7" s="4">
        <f t="shared" si="743"/>
        <v>0</v>
      </c>
      <c r="EK7" s="4">
        <f t="shared" si="743"/>
        <v>0</v>
      </c>
      <c r="EL7" s="4">
        <f t="shared" si="743"/>
        <v>0</v>
      </c>
      <c r="EM7" s="4">
        <f t="shared" si="743"/>
        <v>0</v>
      </c>
      <c r="EN7" s="4">
        <f t="shared" si="743"/>
        <v>0</v>
      </c>
      <c r="EO7" s="4">
        <f t="shared" si="743"/>
        <v>0</v>
      </c>
      <c r="EP7" s="4">
        <f t="shared" si="743"/>
        <v>0</v>
      </c>
      <c r="EQ7" s="4">
        <f t="shared" si="743"/>
        <v>0</v>
      </c>
      <c r="ER7" s="4">
        <f t="shared" si="743"/>
        <v>0</v>
      </c>
      <c r="ES7" s="4">
        <f t="shared" si="743"/>
        <v>0</v>
      </c>
      <c r="ET7" s="4">
        <f t="shared" si="743"/>
        <v>0</v>
      </c>
      <c r="EU7" s="4">
        <f t="shared" si="743"/>
        <v>0</v>
      </c>
      <c r="EV7" s="4">
        <f t="shared" si="743"/>
        <v>0</v>
      </c>
      <c r="EW7" s="4">
        <f t="shared" si="743"/>
        <v>0</v>
      </c>
      <c r="EX7" s="4">
        <f t="shared" si="743"/>
        <v>0</v>
      </c>
      <c r="EY7" s="4">
        <f t="shared" si="743"/>
        <v>0</v>
      </c>
      <c r="EZ7" s="4">
        <f t="shared" si="743"/>
        <v>2</v>
      </c>
      <c r="FA7" s="4">
        <f t="shared" si="743"/>
        <v>0</v>
      </c>
      <c r="FB7" s="4">
        <f t="shared" si="743"/>
        <v>7</v>
      </c>
      <c r="FC7" s="4">
        <f t="shared" si="743"/>
        <v>0</v>
      </c>
      <c r="FD7" s="4">
        <f t="shared" si="743"/>
        <v>0</v>
      </c>
      <c r="FE7" s="4">
        <f t="shared" si="743"/>
        <v>0</v>
      </c>
      <c r="FF7" s="4">
        <f t="shared" si="743"/>
        <v>0</v>
      </c>
      <c r="FG7" s="4">
        <f t="shared" si="743"/>
        <v>0</v>
      </c>
      <c r="FH7" s="4">
        <f t="shared" si="743"/>
        <v>0</v>
      </c>
      <c r="FI7" s="4">
        <f t="shared" si="743"/>
        <v>0</v>
      </c>
      <c r="FJ7" s="4">
        <f t="shared" si="743"/>
        <v>0</v>
      </c>
      <c r="FK7" s="4">
        <f t="shared" si="743"/>
        <v>0</v>
      </c>
      <c r="FL7" s="4">
        <f t="shared" si="743"/>
        <v>0</v>
      </c>
      <c r="FM7" s="4">
        <f t="shared" si="743"/>
        <v>0</v>
      </c>
      <c r="FN7" s="4">
        <f t="shared" si="743"/>
        <v>0</v>
      </c>
      <c r="FO7" s="4">
        <f t="shared" si="743"/>
        <v>0</v>
      </c>
      <c r="FP7" s="4">
        <f t="shared" si="743"/>
        <v>2</v>
      </c>
      <c r="FQ7" s="4">
        <f t="shared" si="743"/>
        <v>0</v>
      </c>
      <c r="FR7" s="4">
        <f t="shared" si="743"/>
        <v>0</v>
      </c>
      <c r="FS7" s="4">
        <f t="shared" si="743"/>
        <v>0</v>
      </c>
      <c r="FT7" s="4">
        <f t="shared" si="743"/>
        <v>0</v>
      </c>
      <c r="FU7" s="4">
        <f t="shared" si="743"/>
        <v>0</v>
      </c>
      <c r="FV7" s="4">
        <f t="shared" si="743"/>
        <v>0</v>
      </c>
      <c r="FW7" s="4">
        <f t="shared" si="743"/>
        <v>0</v>
      </c>
      <c r="FX7" s="4">
        <f t="shared" si="743"/>
        <v>0</v>
      </c>
      <c r="FY7" s="4">
        <f t="shared" si="743"/>
        <v>0</v>
      </c>
      <c r="FZ7" s="4">
        <f t="shared" si="743"/>
        <v>0</v>
      </c>
      <c r="GA7" s="4">
        <f t="shared" si="743"/>
        <v>0</v>
      </c>
      <c r="GB7" s="4">
        <f t="shared" si="743"/>
        <v>0</v>
      </c>
      <c r="GC7" s="4">
        <f t="shared" si="743"/>
        <v>0</v>
      </c>
      <c r="GD7" s="4">
        <f t="shared" si="743"/>
        <v>2</v>
      </c>
      <c r="GE7" s="4">
        <f t="shared" si="743"/>
        <v>0</v>
      </c>
      <c r="GF7" s="4">
        <f t="shared" si="743"/>
        <v>0</v>
      </c>
      <c r="GG7" s="4">
        <f t="shared" si="743"/>
        <v>4</v>
      </c>
      <c r="GH7" s="4">
        <f t="shared" si="743"/>
        <v>0</v>
      </c>
      <c r="GI7" s="4">
        <f t="shared" si="743"/>
        <v>2</v>
      </c>
      <c r="GJ7" s="4">
        <f t="shared" si="743"/>
        <v>0</v>
      </c>
      <c r="GK7" s="4">
        <f t="shared" si="743"/>
        <v>2</v>
      </c>
      <c r="GL7" s="4">
        <f t="shared" si="743"/>
        <v>0</v>
      </c>
      <c r="GM7" s="4">
        <f t="shared" si="743"/>
        <v>0</v>
      </c>
      <c r="GN7" s="4">
        <f t="shared" ref="GN7:IY7" si="744">IF(GN11&gt;GN4,GN11-GN4,0)</f>
        <v>0</v>
      </c>
      <c r="GO7" s="4">
        <f t="shared" si="744"/>
        <v>0</v>
      </c>
      <c r="GP7" s="4">
        <f t="shared" si="744"/>
        <v>0</v>
      </c>
      <c r="GQ7" s="4">
        <f t="shared" si="744"/>
        <v>0</v>
      </c>
      <c r="GR7" s="4">
        <f t="shared" si="744"/>
        <v>0</v>
      </c>
      <c r="GS7" s="4">
        <f t="shared" si="744"/>
        <v>0</v>
      </c>
      <c r="GT7" s="4">
        <f t="shared" si="744"/>
        <v>0</v>
      </c>
      <c r="GU7" s="4">
        <f t="shared" si="744"/>
        <v>0</v>
      </c>
      <c r="GV7" s="4">
        <f t="shared" si="744"/>
        <v>0</v>
      </c>
      <c r="GW7" s="4">
        <f t="shared" si="744"/>
        <v>0</v>
      </c>
      <c r="GX7" s="4">
        <f t="shared" si="744"/>
        <v>0</v>
      </c>
      <c r="GY7" s="4">
        <f t="shared" si="744"/>
        <v>2</v>
      </c>
      <c r="GZ7" s="4">
        <f t="shared" si="744"/>
        <v>0</v>
      </c>
      <c r="HA7" s="4">
        <f t="shared" si="744"/>
        <v>0</v>
      </c>
      <c r="HB7" s="4">
        <f t="shared" si="744"/>
        <v>0</v>
      </c>
      <c r="HC7" s="4">
        <f t="shared" si="744"/>
        <v>0</v>
      </c>
      <c r="HD7" s="4">
        <f t="shared" si="744"/>
        <v>0</v>
      </c>
      <c r="HE7" s="4">
        <f t="shared" si="744"/>
        <v>0</v>
      </c>
      <c r="HF7" s="4">
        <f t="shared" si="744"/>
        <v>2</v>
      </c>
      <c r="HG7" s="4">
        <f t="shared" si="744"/>
        <v>8</v>
      </c>
      <c r="HH7" s="4">
        <f t="shared" si="744"/>
        <v>4</v>
      </c>
      <c r="HI7" s="4">
        <f t="shared" si="744"/>
        <v>0</v>
      </c>
      <c r="HJ7" s="4">
        <f t="shared" si="744"/>
        <v>0</v>
      </c>
      <c r="HK7" s="4">
        <f t="shared" si="744"/>
        <v>0</v>
      </c>
      <c r="HL7" s="4">
        <f t="shared" si="744"/>
        <v>0</v>
      </c>
      <c r="HM7" s="4">
        <f t="shared" si="744"/>
        <v>4</v>
      </c>
      <c r="HN7" s="4">
        <f t="shared" si="744"/>
        <v>0</v>
      </c>
      <c r="HO7" s="4">
        <f t="shared" si="744"/>
        <v>0</v>
      </c>
      <c r="HP7" s="4">
        <f t="shared" si="744"/>
        <v>0</v>
      </c>
      <c r="HQ7" s="4">
        <f t="shared" si="744"/>
        <v>0</v>
      </c>
      <c r="HR7" s="4">
        <f t="shared" si="744"/>
        <v>0</v>
      </c>
      <c r="HS7" s="4">
        <f t="shared" si="744"/>
        <v>0</v>
      </c>
      <c r="HT7" s="4">
        <f t="shared" si="744"/>
        <v>0</v>
      </c>
      <c r="HU7" s="4">
        <f t="shared" si="744"/>
        <v>0</v>
      </c>
      <c r="HV7" s="4">
        <f t="shared" si="744"/>
        <v>0</v>
      </c>
      <c r="HW7" s="4">
        <f t="shared" si="744"/>
        <v>0</v>
      </c>
      <c r="HX7" s="4">
        <f t="shared" si="744"/>
        <v>0</v>
      </c>
      <c r="HY7" s="4">
        <f t="shared" si="744"/>
        <v>0</v>
      </c>
      <c r="HZ7" s="4">
        <f t="shared" si="744"/>
        <v>0</v>
      </c>
      <c r="IA7" s="4">
        <f t="shared" si="744"/>
        <v>0</v>
      </c>
      <c r="IB7" s="4">
        <f t="shared" si="744"/>
        <v>0</v>
      </c>
      <c r="IC7" s="4">
        <f t="shared" si="744"/>
        <v>0</v>
      </c>
      <c r="ID7" s="4">
        <f t="shared" si="744"/>
        <v>0</v>
      </c>
      <c r="IE7" s="4">
        <f t="shared" si="744"/>
        <v>0</v>
      </c>
      <c r="IF7" s="4">
        <f t="shared" si="744"/>
        <v>0</v>
      </c>
      <c r="IG7" s="4">
        <f t="shared" si="744"/>
        <v>0</v>
      </c>
      <c r="IH7" s="4">
        <f t="shared" si="744"/>
        <v>0</v>
      </c>
      <c r="II7" s="4">
        <f t="shared" si="744"/>
        <v>0</v>
      </c>
      <c r="IJ7" s="4">
        <f t="shared" si="744"/>
        <v>0</v>
      </c>
      <c r="IK7" s="4">
        <f t="shared" si="744"/>
        <v>0</v>
      </c>
      <c r="IL7" s="4">
        <f t="shared" si="744"/>
        <v>0</v>
      </c>
      <c r="IM7" s="4">
        <f t="shared" si="744"/>
        <v>0</v>
      </c>
      <c r="IN7" s="4">
        <f t="shared" si="744"/>
        <v>0</v>
      </c>
      <c r="IO7" s="4">
        <f t="shared" si="744"/>
        <v>0</v>
      </c>
      <c r="IP7" s="4">
        <f t="shared" si="744"/>
        <v>0</v>
      </c>
      <c r="IQ7" s="4">
        <f t="shared" si="744"/>
        <v>0</v>
      </c>
      <c r="IR7" s="4">
        <f t="shared" si="744"/>
        <v>0</v>
      </c>
      <c r="IS7" s="4">
        <f t="shared" si="744"/>
        <v>0</v>
      </c>
      <c r="IT7" s="4">
        <f t="shared" si="744"/>
        <v>0</v>
      </c>
      <c r="IU7" s="4">
        <f t="shared" si="744"/>
        <v>0</v>
      </c>
      <c r="IV7" s="4">
        <f t="shared" si="744"/>
        <v>0</v>
      </c>
      <c r="IW7" s="4">
        <f t="shared" si="744"/>
        <v>0</v>
      </c>
      <c r="IX7" s="4">
        <f t="shared" si="744"/>
        <v>2</v>
      </c>
      <c r="IY7" s="4">
        <f t="shared" si="744"/>
        <v>0</v>
      </c>
      <c r="IZ7" s="4">
        <f t="shared" ref="IZ7:LK7" si="745">IF(IZ11&gt;IZ4,IZ11-IZ4,0)</f>
        <v>2</v>
      </c>
      <c r="JA7" s="4">
        <f t="shared" si="745"/>
        <v>2</v>
      </c>
      <c r="JB7" s="4">
        <f t="shared" si="745"/>
        <v>0</v>
      </c>
      <c r="JC7" s="4">
        <f t="shared" si="745"/>
        <v>2</v>
      </c>
      <c r="JD7" s="4">
        <f t="shared" si="745"/>
        <v>0</v>
      </c>
      <c r="JE7" s="4">
        <f t="shared" si="745"/>
        <v>0</v>
      </c>
      <c r="JF7" s="4">
        <f t="shared" si="745"/>
        <v>0</v>
      </c>
      <c r="JG7" s="4">
        <f t="shared" si="745"/>
        <v>0</v>
      </c>
      <c r="JH7" s="4">
        <f t="shared" si="745"/>
        <v>0</v>
      </c>
      <c r="JI7" s="4">
        <f t="shared" si="745"/>
        <v>0</v>
      </c>
      <c r="JJ7" s="4">
        <f t="shared" si="745"/>
        <v>0</v>
      </c>
      <c r="JK7" s="4">
        <f t="shared" si="745"/>
        <v>0</v>
      </c>
      <c r="JL7" s="4">
        <f t="shared" si="745"/>
        <v>0</v>
      </c>
      <c r="JM7" s="4">
        <f t="shared" si="745"/>
        <v>0</v>
      </c>
      <c r="JN7" s="4">
        <f t="shared" si="745"/>
        <v>0</v>
      </c>
      <c r="JO7" s="4">
        <f t="shared" si="745"/>
        <v>0</v>
      </c>
      <c r="JP7" s="4">
        <f t="shared" si="745"/>
        <v>0</v>
      </c>
      <c r="JQ7" s="4">
        <f t="shared" si="745"/>
        <v>0</v>
      </c>
      <c r="JR7" s="4">
        <f t="shared" si="745"/>
        <v>2</v>
      </c>
      <c r="JS7" s="4">
        <f t="shared" si="745"/>
        <v>0</v>
      </c>
      <c r="JT7" s="4">
        <f t="shared" si="745"/>
        <v>22</v>
      </c>
      <c r="JU7" s="4">
        <f t="shared" si="745"/>
        <v>0</v>
      </c>
      <c r="JV7" s="4">
        <f t="shared" si="745"/>
        <v>0</v>
      </c>
      <c r="JW7" s="4">
        <f t="shared" si="745"/>
        <v>0</v>
      </c>
      <c r="JX7" s="4">
        <f t="shared" si="745"/>
        <v>0</v>
      </c>
      <c r="JY7" s="4">
        <f t="shared" si="745"/>
        <v>0</v>
      </c>
      <c r="JZ7" s="4">
        <f t="shared" si="745"/>
        <v>0</v>
      </c>
      <c r="KA7" s="4">
        <f t="shared" si="745"/>
        <v>0</v>
      </c>
      <c r="KB7" s="4">
        <f t="shared" si="745"/>
        <v>0</v>
      </c>
      <c r="KC7" s="4">
        <f t="shared" si="745"/>
        <v>0</v>
      </c>
      <c r="KD7" s="4">
        <f t="shared" si="745"/>
        <v>0</v>
      </c>
      <c r="KE7" s="4">
        <f t="shared" si="745"/>
        <v>0</v>
      </c>
      <c r="KF7" s="4">
        <f t="shared" si="745"/>
        <v>0</v>
      </c>
      <c r="KG7" s="4">
        <f t="shared" si="745"/>
        <v>0</v>
      </c>
      <c r="KH7" s="4">
        <f t="shared" si="745"/>
        <v>0</v>
      </c>
      <c r="KI7" s="4">
        <f t="shared" si="745"/>
        <v>0</v>
      </c>
      <c r="KJ7" s="4">
        <f t="shared" si="745"/>
        <v>0</v>
      </c>
      <c r="KK7" s="4">
        <f t="shared" si="745"/>
        <v>0</v>
      </c>
      <c r="KL7" s="4">
        <f t="shared" si="745"/>
        <v>0</v>
      </c>
      <c r="KM7" s="4">
        <f t="shared" si="745"/>
        <v>0</v>
      </c>
      <c r="KN7" s="4">
        <f t="shared" si="745"/>
        <v>0</v>
      </c>
      <c r="KO7" s="4">
        <f t="shared" si="745"/>
        <v>0</v>
      </c>
      <c r="KP7" s="4">
        <f t="shared" si="745"/>
        <v>0</v>
      </c>
      <c r="KQ7" s="4">
        <f t="shared" si="745"/>
        <v>0</v>
      </c>
      <c r="KR7" s="4">
        <f t="shared" si="745"/>
        <v>0</v>
      </c>
      <c r="KS7" s="4">
        <f t="shared" si="745"/>
        <v>2</v>
      </c>
      <c r="KT7" s="4">
        <f t="shared" si="745"/>
        <v>0</v>
      </c>
      <c r="KU7" s="4">
        <f t="shared" si="745"/>
        <v>0</v>
      </c>
      <c r="KV7" s="4">
        <f t="shared" si="745"/>
        <v>2</v>
      </c>
      <c r="KW7" s="4">
        <f t="shared" si="745"/>
        <v>0</v>
      </c>
      <c r="KX7" s="4">
        <f t="shared" si="745"/>
        <v>2</v>
      </c>
      <c r="KY7" s="4">
        <f t="shared" si="745"/>
        <v>0</v>
      </c>
      <c r="KZ7" s="4">
        <f t="shared" si="745"/>
        <v>12</v>
      </c>
      <c r="LA7" s="4">
        <f t="shared" si="745"/>
        <v>0</v>
      </c>
      <c r="LB7" s="4">
        <f t="shared" si="745"/>
        <v>0</v>
      </c>
      <c r="LC7" s="4">
        <f t="shared" si="745"/>
        <v>0</v>
      </c>
      <c r="LD7" s="4">
        <f t="shared" si="745"/>
        <v>0</v>
      </c>
      <c r="LE7" s="4">
        <f t="shared" si="745"/>
        <v>0</v>
      </c>
      <c r="LF7" s="4">
        <f t="shared" si="745"/>
        <v>0</v>
      </c>
      <c r="LG7" s="4">
        <f t="shared" si="745"/>
        <v>0</v>
      </c>
      <c r="LH7" s="4">
        <f t="shared" si="745"/>
        <v>0</v>
      </c>
      <c r="LI7" s="4">
        <f t="shared" si="745"/>
        <v>0</v>
      </c>
      <c r="LJ7" s="4">
        <f t="shared" si="745"/>
        <v>8</v>
      </c>
      <c r="LK7" s="4">
        <f t="shared" si="745"/>
        <v>2</v>
      </c>
      <c r="LL7" s="4">
        <f t="shared" ref="LL7:NH7" si="746">IF(LL11&gt;LL4,LL11-LL4,0)</f>
        <v>0</v>
      </c>
      <c r="LM7" s="4">
        <f t="shared" si="746"/>
        <v>0</v>
      </c>
      <c r="LN7" s="4">
        <f t="shared" si="746"/>
        <v>20</v>
      </c>
      <c r="LO7" s="4">
        <f t="shared" si="746"/>
        <v>0</v>
      </c>
      <c r="LP7" s="4">
        <f t="shared" si="746"/>
        <v>0</v>
      </c>
      <c r="LQ7" s="4">
        <f t="shared" si="746"/>
        <v>0</v>
      </c>
      <c r="LR7" s="4">
        <f t="shared" si="746"/>
        <v>0</v>
      </c>
      <c r="LS7" s="4">
        <f t="shared" si="746"/>
        <v>0</v>
      </c>
      <c r="LT7" s="4">
        <f t="shared" si="746"/>
        <v>0</v>
      </c>
      <c r="LU7" s="4">
        <f t="shared" si="746"/>
        <v>1</v>
      </c>
      <c r="LV7" s="4">
        <f t="shared" si="746"/>
        <v>0</v>
      </c>
      <c r="LW7" s="4">
        <f t="shared" si="746"/>
        <v>0</v>
      </c>
      <c r="LX7" s="4">
        <f t="shared" si="746"/>
        <v>0</v>
      </c>
      <c r="LY7" s="4">
        <f t="shared" si="746"/>
        <v>0</v>
      </c>
      <c r="LZ7" s="4">
        <f t="shared" si="746"/>
        <v>0</v>
      </c>
      <c r="MA7" s="4">
        <f t="shared" si="746"/>
        <v>0</v>
      </c>
      <c r="MB7" s="4">
        <f t="shared" si="746"/>
        <v>0</v>
      </c>
      <c r="MC7" s="4">
        <f t="shared" si="746"/>
        <v>0</v>
      </c>
      <c r="MD7" s="4">
        <f t="shared" si="746"/>
        <v>11</v>
      </c>
      <c r="ME7" s="4">
        <f t="shared" si="746"/>
        <v>0</v>
      </c>
      <c r="MF7" s="4">
        <f t="shared" si="746"/>
        <v>0</v>
      </c>
      <c r="MG7" s="4">
        <f t="shared" si="746"/>
        <v>0</v>
      </c>
      <c r="MH7" s="4">
        <f t="shared" si="746"/>
        <v>0</v>
      </c>
      <c r="MI7" s="4">
        <f t="shared" si="746"/>
        <v>2</v>
      </c>
      <c r="MJ7" s="4">
        <f t="shared" si="746"/>
        <v>0</v>
      </c>
      <c r="MK7" s="4">
        <f t="shared" si="746"/>
        <v>4</v>
      </c>
      <c r="ML7" s="4">
        <f t="shared" si="746"/>
        <v>0</v>
      </c>
      <c r="MM7" s="4">
        <f t="shared" si="746"/>
        <v>0</v>
      </c>
      <c r="MN7" s="4">
        <f t="shared" si="746"/>
        <v>0</v>
      </c>
      <c r="MO7" s="4">
        <f t="shared" si="746"/>
        <v>0</v>
      </c>
      <c r="MP7" s="4">
        <f t="shared" si="746"/>
        <v>19</v>
      </c>
      <c r="MQ7" s="4">
        <f t="shared" si="746"/>
        <v>0</v>
      </c>
      <c r="MR7" s="4">
        <f t="shared" si="746"/>
        <v>0</v>
      </c>
      <c r="MS7" s="4">
        <f t="shared" si="746"/>
        <v>0</v>
      </c>
      <c r="MT7" s="4">
        <f t="shared" si="746"/>
        <v>0</v>
      </c>
      <c r="MU7" s="4">
        <f t="shared" si="746"/>
        <v>0</v>
      </c>
      <c r="MV7" s="4">
        <f t="shared" si="746"/>
        <v>0</v>
      </c>
      <c r="MW7" s="4">
        <f t="shared" si="746"/>
        <v>0</v>
      </c>
      <c r="MX7" s="4">
        <f t="shared" si="746"/>
        <v>0</v>
      </c>
      <c r="MY7" s="4">
        <f t="shared" si="746"/>
        <v>0</v>
      </c>
      <c r="MZ7" s="4">
        <f t="shared" si="746"/>
        <v>0</v>
      </c>
      <c r="NA7" s="4">
        <f t="shared" si="746"/>
        <v>0</v>
      </c>
      <c r="NB7" s="4">
        <f t="shared" si="746"/>
        <v>0</v>
      </c>
      <c r="NC7" s="4">
        <f t="shared" si="746"/>
        <v>0</v>
      </c>
      <c r="ND7" s="4">
        <f t="shared" si="746"/>
        <v>0</v>
      </c>
      <c r="NE7" s="4">
        <f t="shared" si="746"/>
        <v>0</v>
      </c>
      <c r="NF7" s="4">
        <f t="shared" si="746"/>
        <v>0</v>
      </c>
      <c r="NG7" s="4">
        <f t="shared" si="746"/>
        <v>0</v>
      </c>
      <c r="NH7" s="4">
        <f t="shared" si="746"/>
        <v>0</v>
      </c>
      <c r="NJ7" s="4">
        <f>SUM(B7:NH7)</f>
        <v>276</v>
      </c>
      <c r="NK7" s="4">
        <f>SUM(B7:NC7)</f>
        <v>276</v>
      </c>
      <c r="NL7" s="45">
        <f>NJ7*8644</f>
        <v>2385744</v>
      </c>
      <c r="NM7" s="4">
        <f>NJ7*12.34%*4142</f>
        <v>141069.8928</v>
      </c>
    </row>
    <row r="8" spans="1:377" x14ac:dyDescent="0.3">
      <c r="A8" s="4" t="s">
        <v>70</v>
      </c>
      <c r="B8" s="4">
        <f>IF(B6&gt;B5,B6-B5,0)</f>
        <v>0</v>
      </c>
      <c r="C8" s="4">
        <f t="shared" ref="C8:BN8" si="747">IF(C6&gt;C5,C6-C5,0)</f>
        <v>11</v>
      </c>
      <c r="D8" s="4">
        <f t="shared" si="747"/>
        <v>0</v>
      </c>
      <c r="E8" s="4">
        <f t="shared" si="747"/>
        <v>0</v>
      </c>
      <c r="F8" s="4">
        <f t="shared" si="747"/>
        <v>0</v>
      </c>
      <c r="G8" s="4">
        <f t="shared" si="747"/>
        <v>0</v>
      </c>
      <c r="H8" s="4">
        <f t="shared" si="747"/>
        <v>0</v>
      </c>
      <c r="I8" s="4">
        <f t="shared" si="747"/>
        <v>0</v>
      </c>
      <c r="J8" s="4">
        <f t="shared" si="747"/>
        <v>0</v>
      </c>
      <c r="K8" s="4">
        <f t="shared" si="747"/>
        <v>0</v>
      </c>
      <c r="L8" s="4">
        <f t="shared" si="747"/>
        <v>3</v>
      </c>
      <c r="M8" s="4">
        <f t="shared" si="747"/>
        <v>55</v>
      </c>
      <c r="N8" s="4">
        <f t="shared" si="747"/>
        <v>0</v>
      </c>
      <c r="O8" s="4">
        <f t="shared" si="747"/>
        <v>0</v>
      </c>
      <c r="P8" s="4">
        <f t="shared" si="747"/>
        <v>0</v>
      </c>
      <c r="Q8" s="4">
        <f t="shared" si="747"/>
        <v>0</v>
      </c>
      <c r="R8" s="4">
        <f t="shared" si="747"/>
        <v>0</v>
      </c>
      <c r="S8" s="4">
        <f t="shared" si="747"/>
        <v>0</v>
      </c>
      <c r="T8" s="4">
        <f t="shared" si="747"/>
        <v>0</v>
      </c>
      <c r="U8" s="4">
        <f t="shared" si="747"/>
        <v>0</v>
      </c>
      <c r="V8" s="4">
        <f t="shared" si="747"/>
        <v>0</v>
      </c>
      <c r="W8" s="4">
        <f t="shared" si="747"/>
        <v>0</v>
      </c>
      <c r="X8" s="4">
        <f t="shared" si="747"/>
        <v>0</v>
      </c>
      <c r="Y8" s="4">
        <f t="shared" si="747"/>
        <v>0</v>
      </c>
      <c r="Z8" s="4">
        <f t="shared" si="747"/>
        <v>0</v>
      </c>
      <c r="AA8" s="4">
        <f t="shared" si="747"/>
        <v>0</v>
      </c>
      <c r="AB8" s="4">
        <f t="shared" si="747"/>
        <v>0</v>
      </c>
      <c r="AC8" s="4">
        <f t="shared" si="747"/>
        <v>0</v>
      </c>
      <c r="AD8" s="4">
        <f t="shared" si="747"/>
        <v>0</v>
      </c>
      <c r="AE8" s="4">
        <f t="shared" si="747"/>
        <v>0</v>
      </c>
      <c r="AF8" s="4">
        <f t="shared" si="747"/>
        <v>0</v>
      </c>
      <c r="AG8" s="4">
        <f t="shared" si="747"/>
        <v>0</v>
      </c>
      <c r="AH8" s="4">
        <f t="shared" si="747"/>
        <v>0</v>
      </c>
      <c r="AI8" s="4">
        <f t="shared" si="747"/>
        <v>0</v>
      </c>
      <c r="AJ8" s="4">
        <f t="shared" si="747"/>
        <v>0</v>
      </c>
      <c r="AK8" s="4">
        <f t="shared" si="747"/>
        <v>0</v>
      </c>
      <c r="AL8" s="4">
        <f t="shared" si="747"/>
        <v>0</v>
      </c>
      <c r="AM8" s="4">
        <f t="shared" si="747"/>
        <v>0</v>
      </c>
      <c r="AN8" s="4">
        <f t="shared" si="747"/>
        <v>0</v>
      </c>
      <c r="AO8" s="4">
        <f t="shared" si="747"/>
        <v>0</v>
      </c>
      <c r="AP8" s="4">
        <f t="shared" si="747"/>
        <v>0</v>
      </c>
      <c r="AQ8" s="4">
        <f t="shared" si="747"/>
        <v>0</v>
      </c>
      <c r="AR8" s="4">
        <f t="shared" si="747"/>
        <v>0</v>
      </c>
      <c r="AS8" s="4">
        <f t="shared" si="747"/>
        <v>0</v>
      </c>
      <c r="AT8" s="4">
        <f t="shared" si="747"/>
        <v>0</v>
      </c>
      <c r="AU8" s="4">
        <f t="shared" si="747"/>
        <v>0</v>
      </c>
      <c r="AV8" s="4">
        <f t="shared" si="747"/>
        <v>0</v>
      </c>
      <c r="AW8" s="4">
        <f t="shared" si="747"/>
        <v>0</v>
      </c>
      <c r="AX8" s="4">
        <f t="shared" si="747"/>
        <v>0</v>
      </c>
      <c r="AY8" s="4">
        <f t="shared" si="747"/>
        <v>0</v>
      </c>
      <c r="AZ8" s="4">
        <f t="shared" si="747"/>
        <v>0</v>
      </c>
      <c r="BA8" s="4">
        <f t="shared" si="747"/>
        <v>0</v>
      </c>
      <c r="BB8" s="4">
        <f t="shared" si="747"/>
        <v>0</v>
      </c>
      <c r="BC8" s="4">
        <f t="shared" si="747"/>
        <v>0</v>
      </c>
      <c r="BD8" s="4">
        <f t="shared" si="747"/>
        <v>0</v>
      </c>
      <c r="BE8" s="4">
        <f t="shared" si="747"/>
        <v>0</v>
      </c>
      <c r="BF8" s="4">
        <f t="shared" si="747"/>
        <v>0</v>
      </c>
      <c r="BG8" s="4">
        <f t="shared" si="747"/>
        <v>0</v>
      </c>
      <c r="BH8" s="4">
        <f t="shared" si="747"/>
        <v>0</v>
      </c>
      <c r="BI8" s="4">
        <f t="shared" si="747"/>
        <v>0</v>
      </c>
      <c r="BJ8" s="4">
        <f t="shared" si="747"/>
        <v>0</v>
      </c>
      <c r="BK8" s="4">
        <f t="shared" si="747"/>
        <v>0</v>
      </c>
      <c r="BL8" s="4">
        <f t="shared" si="747"/>
        <v>0</v>
      </c>
      <c r="BM8" s="4">
        <f t="shared" si="747"/>
        <v>0</v>
      </c>
      <c r="BN8" s="4">
        <f t="shared" si="747"/>
        <v>0</v>
      </c>
      <c r="BO8" s="4">
        <f t="shared" ref="BO8:DZ8" si="748">IF(BO6&gt;BO5,BO6-BO5,0)</f>
        <v>0</v>
      </c>
      <c r="BP8" s="4">
        <f t="shared" si="748"/>
        <v>0</v>
      </c>
      <c r="BQ8" s="4">
        <f t="shared" si="748"/>
        <v>0</v>
      </c>
      <c r="BR8" s="4">
        <f t="shared" si="748"/>
        <v>0</v>
      </c>
      <c r="BS8" s="4">
        <f t="shared" si="748"/>
        <v>0</v>
      </c>
      <c r="BT8" s="4">
        <f t="shared" si="748"/>
        <v>0</v>
      </c>
      <c r="BU8" s="4">
        <f t="shared" si="748"/>
        <v>0</v>
      </c>
      <c r="BV8" s="4">
        <f t="shared" si="748"/>
        <v>0</v>
      </c>
      <c r="BW8" s="4">
        <f t="shared" si="748"/>
        <v>0</v>
      </c>
      <c r="BX8" s="4">
        <f t="shared" si="748"/>
        <v>0</v>
      </c>
      <c r="BY8" s="4">
        <f t="shared" si="748"/>
        <v>0</v>
      </c>
      <c r="BZ8" s="4">
        <f t="shared" si="748"/>
        <v>0</v>
      </c>
      <c r="CA8" s="4">
        <f t="shared" si="748"/>
        <v>0</v>
      </c>
      <c r="CB8" s="4">
        <f t="shared" si="748"/>
        <v>0</v>
      </c>
      <c r="CC8" s="4">
        <f t="shared" si="748"/>
        <v>0</v>
      </c>
      <c r="CD8" s="4">
        <f t="shared" si="748"/>
        <v>0</v>
      </c>
      <c r="CE8" s="4">
        <f t="shared" si="748"/>
        <v>0</v>
      </c>
      <c r="CF8" s="4">
        <f t="shared" si="748"/>
        <v>0</v>
      </c>
      <c r="CG8" s="4">
        <f t="shared" si="748"/>
        <v>0</v>
      </c>
      <c r="CH8" s="4">
        <f t="shared" si="748"/>
        <v>0</v>
      </c>
      <c r="CI8" s="4">
        <f t="shared" si="748"/>
        <v>0</v>
      </c>
      <c r="CJ8" s="4">
        <f t="shared" si="748"/>
        <v>0</v>
      </c>
      <c r="CK8" s="4">
        <f t="shared" si="748"/>
        <v>0</v>
      </c>
      <c r="CL8" s="4">
        <f t="shared" si="748"/>
        <v>0</v>
      </c>
      <c r="CM8" s="4">
        <f t="shared" si="748"/>
        <v>0</v>
      </c>
      <c r="CN8" s="4">
        <f t="shared" si="748"/>
        <v>0</v>
      </c>
      <c r="CO8" s="4">
        <f t="shared" si="748"/>
        <v>0</v>
      </c>
      <c r="CP8" s="4">
        <f t="shared" si="748"/>
        <v>0</v>
      </c>
      <c r="CQ8" s="4">
        <f t="shared" si="748"/>
        <v>0</v>
      </c>
      <c r="CR8" s="4">
        <f t="shared" si="748"/>
        <v>0</v>
      </c>
      <c r="CS8" s="4">
        <f t="shared" si="748"/>
        <v>0</v>
      </c>
      <c r="CT8" s="4">
        <f t="shared" si="748"/>
        <v>2</v>
      </c>
      <c r="CU8" s="4">
        <f t="shared" si="748"/>
        <v>13</v>
      </c>
      <c r="CV8" s="4">
        <f t="shared" si="748"/>
        <v>0</v>
      </c>
      <c r="CW8" s="4">
        <f t="shared" si="748"/>
        <v>0</v>
      </c>
      <c r="CX8" s="4">
        <f t="shared" si="748"/>
        <v>0</v>
      </c>
      <c r="CY8" s="4">
        <f t="shared" si="748"/>
        <v>0</v>
      </c>
      <c r="CZ8" s="4">
        <f t="shared" si="748"/>
        <v>0</v>
      </c>
      <c r="DA8" s="4">
        <f t="shared" si="748"/>
        <v>0</v>
      </c>
      <c r="DB8" s="4">
        <f t="shared" si="748"/>
        <v>0</v>
      </c>
      <c r="DC8" s="4">
        <f t="shared" si="748"/>
        <v>0</v>
      </c>
      <c r="DD8" s="4">
        <f t="shared" si="748"/>
        <v>0</v>
      </c>
      <c r="DE8" s="4">
        <f t="shared" si="748"/>
        <v>0</v>
      </c>
      <c r="DF8" s="4">
        <f t="shared" si="748"/>
        <v>0</v>
      </c>
      <c r="DG8" s="4">
        <f t="shared" si="748"/>
        <v>0</v>
      </c>
      <c r="DH8" s="4">
        <f t="shared" si="748"/>
        <v>0</v>
      </c>
      <c r="DI8" s="4">
        <f t="shared" si="748"/>
        <v>0</v>
      </c>
      <c r="DJ8" s="4">
        <f t="shared" si="748"/>
        <v>0</v>
      </c>
      <c r="DK8" s="4">
        <f t="shared" si="748"/>
        <v>0</v>
      </c>
      <c r="DL8" s="4">
        <f t="shared" si="748"/>
        <v>0</v>
      </c>
      <c r="DM8" s="4">
        <f t="shared" si="748"/>
        <v>0</v>
      </c>
      <c r="DN8" s="4">
        <f t="shared" si="748"/>
        <v>0</v>
      </c>
      <c r="DO8" s="4">
        <f t="shared" si="748"/>
        <v>0</v>
      </c>
      <c r="DP8" s="4">
        <f t="shared" si="748"/>
        <v>0</v>
      </c>
      <c r="DQ8" s="4">
        <f t="shared" si="748"/>
        <v>0</v>
      </c>
      <c r="DR8" s="4">
        <f t="shared" si="748"/>
        <v>0</v>
      </c>
      <c r="DS8" s="4">
        <f t="shared" si="748"/>
        <v>0</v>
      </c>
      <c r="DT8" s="4">
        <f t="shared" si="748"/>
        <v>0</v>
      </c>
      <c r="DU8" s="4">
        <f t="shared" si="748"/>
        <v>0</v>
      </c>
      <c r="DV8" s="4">
        <f t="shared" si="748"/>
        <v>0</v>
      </c>
      <c r="DW8" s="4">
        <f t="shared" si="748"/>
        <v>0</v>
      </c>
      <c r="DX8" s="4">
        <f t="shared" si="748"/>
        <v>0</v>
      </c>
      <c r="DY8" s="4">
        <f t="shared" si="748"/>
        <v>0</v>
      </c>
      <c r="DZ8" s="4">
        <f t="shared" si="748"/>
        <v>7</v>
      </c>
      <c r="EA8" s="4">
        <f t="shared" ref="EA8:GL8" si="749">IF(EA6&gt;EA5,EA6-EA5,0)</f>
        <v>0</v>
      </c>
      <c r="EB8" s="4">
        <f t="shared" si="749"/>
        <v>0</v>
      </c>
      <c r="EC8" s="4">
        <f t="shared" si="749"/>
        <v>0</v>
      </c>
      <c r="ED8" s="4">
        <f t="shared" si="749"/>
        <v>0</v>
      </c>
      <c r="EE8" s="4">
        <f t="shared" si="749"/>
        <v>0</v>
      </c>
      <c r="EF8" s="4">
        <f t="shared" si="749"/>
        <v>0</v>
      </c>
      <c r="EG8" s="4">
        <f t="shared" si="749"/>
        <v>0</v>
      </c>
      <c r="EH8" s="4">
        <f t="shared" si="749"/>
        <v>0</v>
      </c>
      <c r="EI8" s="4">
        <f t="shared" si="749"/>
        <v>0</v>
      </c>
      <c r="EJ8" s="4">
        <f t="shared" si="749"/>
        <v>0</v>
      </c>
      <c r="EK8" s="4">
        <f t="shared" si="749"/>
        <v>0</v>
      </c>
      <c r="EL8" s="4">
        <f t="shared" si="749"/>
        <v>0</v>
      </c>
      <c r="EM8" s="4">
        <f t="shared" si="749"/>
        <v>0</v>
      </c>
      <c r="EN8" s="4">
        <f t="shared" si="749"/>
        <v>0</v>
      </c>
      <c r="EO8" s="4">
        <f t="shared" si="749"/>
        <v>0</v>
      </c>
      <c r="EP8" s="4">
        <f t="shared" si="749"/>
        <v>0</v>
      </c>
      <c r="EQ8" s="4">
        <f t="shared" si="749"/>
        <v>0</v>
      </c>
      <c r="ER8" s="4">
        <f t="shared" si="749"/>
        <v>0</v>
      </c>
      <c r="ES8" s="4">
        <f t="shared" si="749"/>
        <v>0</v>
      </c>
      <c r="ET8" s="4">
        <f t="shared" si="749"/>
        <v>0</v>
      </c>
      <c r="EU8" s="4">
        <f t="shared" si="749"/>
        <v>0</v>
      </c>
      <c r="EV8" s="4">
        <f t="shared" si="749"/>
        <v>0</v>
      </c>
      <c r="EW8" s="4">
        <f t="shared" si="749"/>
        <v>0</v>
      </c>
      <c r="EX8" s="4">
        <f t="shared" si="749"/>
        <v>0</v>
      </c>
      <c r="EY8" s="4">
        <f t="shared" si="749"/>
        <v>0</v>
      </c>
      <c r="EZ8" s="4">
        <f t="shared" si="749"/>
        <v>0</v>
      </c>
      <c r="FA8" s="4">
        <f t="shared" si="749"/>
        <v>0</v>
      </c>
      <c r="FB8" s="4">
        <f t="shared" si="749"/>
        <v>1</v>
      </c>
      <c r="FC8" s="4">
        <f t="shared" si="749"/>
        <v>0</v>
      </c>
      <c r="FD8" s="4">
        <f t="shared" si="749"/>
        <v>0</v>
      </c>
      <c r="FE8" s="4">
        <f t="shared" si="749"/>
        <v>0</v>
      </c>
      <c r="FF8" s="4">
        <f t="shared" si="749"/>
        <v>0</v>
      </c>
      <c r="FG8" s="4">
        <f t="shared" si="749"/>
        <v>0</v>
      </c>
      <c r="FH8" s="4">
        <f t="shared" si="749"/>
        <v>0</v>
      </c>
      <c r="FI8" s="4">
        <f t="shared" si="749"/>
        <v>0</v>
      </c>
      <c r="FJ8" s="4">
        <f t="shared" si="749"/>
        <v>0</v>
      </c>
      <c r="FK8" s="4">
        <f t="shared" si="749"/>
        <v>0</v>
      </c>
      <c r="FL8" s="4">
        <f t="shared" si="749"/>
        <v>0</v>
      </c>
      <c r="FM8" s="4">
        <f t="shared" si="749"/>
        <v>0</v>
      </c>
      <c r="FN8" s="4">
        <f t="shared" si="749"/>
        <v>0</v>
      </c>
      <c r="FO8" s="4">
        <f t="shared" si="749"/>
        <v>0</v>
      </c>
      <c r="FP8" s="4">
        <f t="shared" si="749"/>
        <v>0</v>
      </c>
      <c r="FQ8" s="4">
        <f t="shared" si="749"/>
        <v>0</v>
      </c>
      <c r="FR8" s="4">
        <f t="shared" si="749"/>
        <v>0</v>
      </c>
      <c r="FS8" s="4">
        <f t="shared" si="749"/>
        <v>0</v>
      </c>
      <c r="FT8" s="4">
        <f t="shared" si="749"/>
        <v>0</v>
      </c>
      <c r="FU8" s="4">
        <f t="shared" si="749"/>
        <v>0</v>
      </c>
      <c r="FV8" s="4">
        <f t="shared" si="749"/>
        <v>0</v>
      </c>
      <c r="FW8" s="4">
        <f t="shared" si="749"/>
        <v>0</v>
      </c>
      <c r="FX8" s="4">
        <f t="shared" si="749"/>
        <v>0</v>
      </c>
      <c r="FY8" s="4">
        <f t="shared" si="749"/>
        <v>0</v>
      </c>
      <c r="FZ8" s="4">
        <f t="shared" si="749"/>
        <v>0</v>
      </c>
      <c r="GA8" s="4">
        <f t="shared" si="749"/>
        <v>0</v>
      </c>
      <c r="GB8" s="4">
        <f t="shared" si="749"/>
        <v>0</v>
      </c>
      <c r="GC8" s="4">
        <f t="shared" si="749"/>
        <v>0</v>
      </c>
      <c r="GD8" s="4">
        <f t="shared" si="749"/>
        <v>0</v>
      </c>
      <c r="GE8" s="4">
        <f t="shared" si="749"/>
        <v>0</v>
      </c>
      <c r="GF8" s="4">
        <f t="shared" si="749"/>
        <v>0</v>
      </c>
      <c r="GG8" s="4">
        <f t="shared" si="749"/>
        <v>0</v>
      </c>
      <c r="GH8" s="4">
        <f t="shared" si="749"/>
        <v>0</v>
      </c>
      <c r="GI8" s="4">
        <f t="shared" si="749"/>
        <v>0</v>
      </c>
      <c r="GJ8" s="4">
        <f t="shared" si="749"/>
        <v>0</v>
      </c>
      <c r="GK8" s="4">
        <f t="shared" si="749"/>
        <v>0</v>
      </c>
      <c r="GL8" s="4">
        <f t="shared" si="749"/>
        <v>0</v>
      </c>
      <c r="GM8" s="4">
        <f t="shared" ref="GM8:IX8" si="750">IF(GM6&gt;GM5,GM6-GM5,0)</f>
        <v>0</v>
      </c>
      <c r="GN8" s="4">
        <f t="shared" si="750"/>
        <v>0</v>
      </c>
      <c r="GO8" s="4">
        <f t="shared" si="750"/>
        <v>0</v>
      </c>
      <c r="GP8" s="4">
        <f t="shared" si="750"/>
        <v>0</v>
      </c>
      <c r="GQ8" s="4">
        <f t="shared" si="750"/>
        <v>0</v>
      </c>
      <c r="GR8" s="4">
        <f t="shared" si="750"/>
        <v>0</v>
      </c>
      <c r="GS8" s="4">
        <f t="shared" si="750"/>
        <v>0</v>
      </c>
      <c r="GT8" s="4">
        <f t="shared" si="750"/>
        <v>0</v>
      </c>
      <c r="GU8" s="4">
        <f t="shared" si="750"/>
        <v>0</v>
      </c>
      <c r="GV8" s="4">
        <f t="shared" si="750"/>
        <v>0</v>
      </c>
      <c r="GW8" s="4">
        <f t="shared" si="750"/>
        <v>0</v>
      </c>
      <c r="GX8" s="4">
        <f t="shared" si="750"/>
        <v>0</v>
      </c>
      <c r="GY8" s="4">
        <f t="shared" si="750"/>
        <v>0</v>
      </c>
      <c r="GZ8" s="4">
        <f t="shared" si="750"/>
        <v>0</v>
      </c>
      <c r="HA8" s="4">
        <f t="shared" si="750"/>
        <v>0</v>
      </c>
      <c r="HB8" s="4">
        <f t="shared" si="750"/>
        <v>0</v>
      </c>
      <c r="HC8" s="4">
        <f t="shared" si="750"/>
        <v>0</v>
      </c>
      <c r="HD8" s="4">
        <f t="shared" si="750"/>
        <v>0</v>
      </c>
      <c r="HE8" s="4">
        <f t="shared" si="750"/>
        <v>0</v>
      </c>
      <c r="HF8" s="4">
        <f t="shared" si="750"/>
        <v>0</v>
      </c>
      <c r="HG8" s="4">
        <f t="shared" si="750"/>
        <v>3</v>
      </c>
      <c r="HH8" s="4">
        <f t="shared" si="750"/>
        <v>0</v>
      </c>
      <c r="HI8" s="4">
        <f t="shared" si="750"/>
        <v>0</v>
      </c>
      <c r="HJ8" s="4">
        <f t="shared" si="750"/>
        <v>0</v>
      </c>
      <c r="HK8" s="4">
        <f t="shared" si="750"/>
        <v>0</v>
      </c>
      <c r="HL8" s="4">
        <f t="shared" si="750"/>
        <v>0</v>
      </c>
      <c r="HM8" s="4">
        <f t="shared" si="750"/>
        <v>0</v>
      </c>
      <c r="HN8" s="4">
        <f t="shared" si="750"/>
        <v>0</v>
      </c>
      <c r="HO8" s="4">
        <f t="shared" si="750"/>
        <v>0</v>
      </c>
      <c r="HP8" s="4">
        <f t="shared" si="750"/>
        <v>0</v>
      </c>
      <c r="HQ8" s="4">
        <f t="shared" si="750"/>
        <v>0</v>
      </c>
      <c r="HR8" s="4">
        <f t="shared" si="750"/>
        <v>0</v>
      </c>
      <c r="HS8" s="4">
        <f t="shared" si="750"/>
        <v>0</v>
      </c>
      <c r="HT8" s="4">
        <f t="shared" si="750"/>
        <v>0</v>
      </c>
      <c r="HU8" s="4">
        <f t="shared" si="750"/>
        <v>0</v>
      </c>
      <c r="HV8" s="4">
        <f t="shared" si="750"/>
        <v>0</v>
      </c>
      <c r="HW8" s="4">
        <f t="shared" si="750"/>
        <v>0</v>
      </c>
      <c r="HX8" s="4">
        <f t="shared" si="750"/>
        <v>0</v>
      </c>
      <c r="HY8" s="4">
        <f t="shared" si="750"/>
        <v>0</v>
      </c>
      <c r="HZ8" s="4">
        <f t="shared" si="750"/>
        <v>0</v>
      </c>
      <c r="IA8" s="4">
        <f t="shared" si="750"/>
        <v>0</v>
      </c>
      <c r="IB8" s="4">
        <f t="shared" si="750"/>
        <v>0</v>
      </c>
      <c r="IC8" s="4">
        <f t="shared" si="750"/>
        <v>0</v>
      </c>
      <c r="ID8" s="4">
        <f t="shared" si="750"/>
        <v>0</v>
      </c>
      <c r="IE8" s="4">
        <f t="shared" si="750"/>
        <v>0</v>
      </c>
      <c r="IF8" s="4">
        <f t="shared" si="750"/>
        <v>0</v>
      </c>
      <c r="IG8" s="4">
        <f t="shared" si="750"/>
        <v>0</v>
      </c>
      <c r="IH8" s="4">
        <f t="shared" si="750"/>
        <v>0</v>
      </c>
      <c r="II8" s="4">
        <f t="shared" si="750"/>
        <v>0</v>
      </c>
      <c r="IJ8" s="4">
        <f t="shared" si="750"/>
        <v>0</v>
      </c>
      <c r="IK8" s="4">
        <f t="shared" si="750"/>
        <v>0</v>
      </c>
      <c r="IL8" s="4">
        <f t="shared" si="750"/>
        <v>0</v>
      </c>
      <c r="IM8" s="4">
        <f t="shared" si="750"/>
        <v>0</v>
      </c>
      <c r="IN8" s="4">
        <f t="shared" si="750"/>
        <v>0</v>
      </c>
      <c r="IO8" s="4">
        <f t="shared" si="750"/>
        <v>0</v>
      </c>
      <c r="IP8" s="4">
        <f t="shared" si="750"/>
        <v>0</v>
      </c>
      <c r="IQ8" s="4">
        <f t="shared" si="750"/>
        <v>0</v>
      </c>
      <c r="IR8" s="4">
        <f t="shared" si="750"/>
        <v>0</v>
      </c>
      <c r="IS8" s="4">
        <f t="shared" si="750"/>
        <v>0</v>
      </c>
      <c r="IT8" s="4">
        <f t="shared" si="750"/>
        <v>0</v>
      </c>
      <c r="IU8" s="4">
        <f t="shared" si="750"/>
        <v>0</v>
      </c>
      <c r="IV8" s="4">
        <f t="shared" si="750"/>
        <v>0</v>
      </c>
      <c r="IW8" s="4">
        <f t="shared" si="750"/>
        <v>0</v>
      </c>
      <c r="IX8" s="4">
        <f t="shared" si="750"/>
        <v>0</v>
      </c>
      <c r="IY8" s="4">
        <f t="shared" ref="IY8:LJ8" si="751">IF(IY6&gt;IY5,IY6-IY5,0)</f>
        <v>0</v>
      </c>
      <c r="IZ8" s="4">
        <f t="shared" si="751"/>
        <v>0</v>
      </c>
      <c r="JA8" s="4">
        <f t="shared" si="751"/>
        <v>0</v>
      </c>
      <c r="JB8" s="4">
        <f t="shared" si="751"/>
        <v>0</v>
      </c>
      <c r="JC8" s="4">
        <f t="shared" si="751"/>
        <v>0</v>
      </c>
      <c r="JD8" s="4">
        <f t="shared" si="751"/>
        <v>0</v>
      </c>
      <c r="JE8" s="4">
        <f t="shared" si="751"/>
        <v>0</v>
      </c>
      <c r="JF8" s="4">
        <f t="shared" si="751"/>
        <v>0</v>
      </c>
      <c r="JG8" s="4">
        <f t="shared" si="751"/>
        <v>0</v>
      </c>
      <c r="JH8" s="4">
        <f t="shared" si="751"/>
        <v>0</v>
      </c>
      <c r="JI8" s="4">
        <f t="shared" si="751"/>
        <v>0</v>
      </c>
      <c r="JJ8" s="4">
        <f t="shared" si="751"/>
        <v>0</v>
      </c>
      <c r="JK8" s="4">
        <f t="shared" si="751"/>
        <v>0</v>
      </c>
      <c r="JL8" s="4">
        <f t="shared" si="751"/>
        <v>0</v>
      </c>
      <c r="JM8" s="4">
        <f t="shared" si="751"/>
        <v>0</v>
      </c>
      <c r="JN8" s="4">
        <f t="shared" si="751"/>
        <v>0</v>
      </c>
      <c r="JO8" s="4">
        <f t="shared" si="751"/>
        <v>0</v>
      </c>
      <c r="JP8" s="4">
        <f t="shared" si="751"/>
        <v>0</v>
      </c>
      <c r="JQ8" s="4">
        <f t="shared" si="751"/>
        <v>0</v>
      </c>
      <c r="JR8" s="4">
        <f t="shared" si="751"/>
        <v>0</v>
      </c>
      <c r="JS8" s="4">
        <f t="shared" si="751"/>
        <v>0</v>
      </c>
      <c r="JT8" s="4">
        <f t="shared" si="751"/>
        <v>19</v>
      </c>
      <c r="JU8" s="4">
        <f t="shared" si="751"/>
        <v>0</v>
      </c>
      <c r="JV8" s="4">
        <f t="shared" si="751"/>
        <v>0</v>
      </c>
      <c r="JW8" s="4">
        <f t="shared" si="751"/>
        <v>0</v>
      </c>
      <c r="JX8" s="4">
        <f t="shared" si="751"/>
        <v>0</v>
      </c>
      <c r="JY8" s="4">
        <f t="shared" si="751"/>
        <v>0</v>
      </c>
      <c r="JZ8" s="4">
        <f t="shared" si="751"/>
        <v>0</v>
      </c>
      <c r="KA8" s="4">
        <f t="shared" si="751"/>
        <v>0</v>
      </c>
      <c r="KB8" s="4">
        <f t="shared" si="751"/>
        <v>0</v>
      </c>
      <c r="KC8" s="4">
        <f t="shared" si="751"/>
        <v>0</v>
      </c>
      <c r="KD8" s="4">
        <f t="shared" si="751"/>
        <v>0</v>
      </c>
      <c r="KE8" s="4">
        <f t="shared" si="751"/>
        <v>0</v>
      </c>
      <c r="KF8" s="4">
        <f t="shared" si="751"/>
        <v>0</v>
      </c>
      <c r="KG8" s="4">
        <f t="shared" si="751"/>
        <v>0</v>
      </c>
      <c r="KH8" s="4">
        <f t="shared" si="751"/>
        <v>0</v>
      </c>
      <c r="KI8" s="4">
        <f t="shared" si="751"/>
        <v>0</v>
      </c>
      <c r="KJ8" s="4">
        <f t="shared" si="751"/>
        <v>0</v>
      </c>
      <c r="KK8" s="4">
        <f t="shared" si="751"/>
        <v>0</v>
      </c>
      <c r="KL8" s="4">
        <f t="shared" si="751"/>
        <v>0</v>
      </c>
      <c r="KM8" s="4">
        <f t="shared" si="751"/>
        <v>0</v>
      </c>
      <c r="KN8" s="4">
        <f t="shared" si="751"/>
        <v>0</v>
      </c>
      <c r="KO8" s="4">
        <f t="shared" si="751"/>
        <v>0</v>
      </c>
      <c r="KP8" s="4">
        <f t="shared" si="751"/>
        <v>0</v>
      </c>
      <c r="KQ8" s="4">
        <f t="shared" si="751"/>
        <v>0</v>
      </c>
      <c r="KR8" s="4">
        <f t="shared" si="751"/>
        <v>0</v>
      </c>
      <c r="KS8" s="4">
        <f t="shared" si="751"/>
        <v>0</v>
      </c>
      <c r="KT8" s="4">
        <f t="shared" si="751"/>
        <v>0</v>
      </c>
      <c r="KU8" s="4">
        <f t="shared" si="751"/>
        <v>0</v>
      </c>
      <c r="KV8" s="4">
        <f t="shared" si="751"/>
        <v>0</v>
      </c>
      <c r="KW8" s="4">
        <f t="shared" si="751"/>
        <v>0</v>
      </c>
      <c r="KX8" s="4">
        <f t="shared" si="751"/>
        <v>0</v>
      </c>
      <c r="KY8" s="4">
        <f t="shared" si="751"/>
        <v>0</v>
      </c>
      <c r="KZ8" s="4">
        <f t="shared" si="751"/>
        <v>7</v>
      </c>
      <c r="LA8" s="4">
        <f t="shared" si="751"/>
        <v>0</v>
      </c>
      <c r="LB8" s="4">
        <f t="shared" si="751"/>
        <v>0</v>
      </c>
      <c r="LC8" s="4">
        <f t="shared" si="751"/>
        <v>0</v>
      </c>
      <c r="LD8" s="4">
        <f t="shared" si="751"/>
        <v>0</v>
      </c>
      <c r="LE8" s="4">
        <f t="shared" si="751"/>
        <v>0</v>
      </c>
      <c r="LF8" s="4">
        <f t="shared" si="751"/>
        <v>0</v>
      </c>
      <c r="LG8" s="4">
        <f t="shared" si="751"/>
        <v>0</v>
      </c>
      <c r="LH8" s="4">
        <f t="shared" si="751"/>
        <v>0</v>
      </c>
      <c r="LI8" s="4">
        <f t="shared" si="751"/>
        <v>0</v>
      </c>
      <c r="LJ8" s="4">
        <f t="shared" si="751"/>
        <v>5</v>
      </c>
      <c r="LK8" s="4">
        <f t="shared" ref="LK8:NH8" si="752">IF(LK6&gt;LK5,LK6-LK5,0)</f>
        <v>0</v>
      </c>
      <c r="LL8" s="4">
        <f t="shared" si="752"/>
        <v>0</v>
      </c>
      <c r="LM8" s="4">
        <f t="shared" si="752"/>
        <v>0</v>
      </c>
      <c r="LN8" s="4">
        <f t="shared" si="752"/>
        <v>15</v>
      </c>
      <c r="LO8" s="4">
        <f t="shared" si="752"/>
        <v>0</v>
      </c>
      <c r="LP8" s="4">
        <f t="shared" si="752"/>
        <v>0</v>
      </c>
      <c r="LQ8" s="4">
        <f t="shared" si="752"/>
        <v>0</v>
      </c>
      <c r="LR8" s="4">
        <f t="shared" si="752"/>
        <v>0</v>
      </c>
      <c r="LS8" s="4">
        <f t="shared" si="752"/>
        <v>0</v>
      </c>
      <c r="LT8" s="4">
        <f t="shared" si="752"/>
        <v>0</v>
      </c>
      <c r="LU8" s="4">
        <f t="shared" si="752"/>
        <v>0</v>
      </c>
      <c r="LV8" s="4">
        <f t="shared" si="752"/>
        <v>0</v>
      </c>
      <c r="LW8" s="4">
        <f t="shared" si="752"/>
        <v>0</v>
      </c>
      <c r="LX8" s="4">
        <f t="shared" si="752"/>
        <v>0</v>
      </c>
      <c r="LY8" s="4">
        <f t="shared" si="752"/>
        <v>0</v>
      </c>
      <c r="LZ8" s="4">
        <f t="shared" si="752"/>
        <v>0</v>
      </c>
      <c r="MA8" s="4">
        <f t="shared" si="752"/>
        <v>0</v>
      </c>
      <c r="MB8" s="4">
        <f t="shared" si="752"/>
        <v>0</v>
      </c>
      <c r="MC8" s="4">
        <f t="shared" si="752"/>
        <v>0</v>
      </c>
      <c r="MD8" s="4">
        <f t="shared" si="752"/>
        <v>1</v>
      </c>
      <c r="ME8" s="4">
        <f t="shared" si="752"/>
        <v>0</v>
      </c>
      <c r="MF8" s="4">
        <f t="shared" si="752"/>
        <v>0</v>
      </c>
      <c r="MG8" s="4">
        <f t="shared" si="752"/>
        <v>0</v>
      </c>
      <c r="MH8" s="4">
        <f t="shared" si="752"/>
        <v>0</v>
      </c>
      <c r="MI8" s="4">
        <f t="shared" si="752"/>
        <v>0</v>
      </c>
      <c r="MJ8" s="4">
        <f t="shared" si="752"/>
        <v>0</v>
      </c>
      <c r="MK8" s="4">
        <f t="shared" si="752"/>
        <v>0</v>
      </c>
      <c r="ML8" s="4">
        <f t="shared" si="752"/>
        <v>0</v>
      </c>
      <c r="MM8" s="4">
        <f t="shared" si="752"/>
        <v>0</v>
      </c>
      <c r="MN8" s="4">
        <f t="shared" si="752"/>
        <v>0</v>
      </c>
      <c r="MO8" s="4">
        <f t="shared" si="752"/>
        <v>0</v>
      </c>
      <c r="MP8" s="4">
        <f t="shared" si="752"/>
        <v>11</v>
      </c>
      <c r="MQ8" s="4">
        <f t="shared" si="752"/>
        <v>0</v>
      </c>
      <c r="MR8" s="4">
        <f t="shared" si="752"/>
        <v>0</v>
      </c>
      <c r="MS8" s="4">
        <f t="shared" si="752"/>
        <v>0</v>
      </c>
      <c r="MT8" s="4">
        <f t="shared" si="752"/>
        <v>0</v>
      </c>
      <c r="MU8" s="4">
        <f t="shared" si="752"/>
        <v>0</v>
      </c>
      <c r="MV8" s="4">
        <f t="shared" si="752"/>
        <v>0</v>
      </c>
      <c r="MW8" s="4">
        <f t="shared" si="752"/>
        <v>0</v>
      </c>
      <c r="MX8" s="4">
        <f t="shared" si="752"/>
        <v>0</v>
      </c>
      <c r="MY8" s="4">
        <f t="shared" si="752"/>
        <v>0</v>
      </c>
      <c r="MZ8" s="4">
        <f t="shared" si="752"/>
        <v>0</v>
      </c>
      <c r="NA8" s="4">
        <f t="shared" si="752"/>
        <v>0</v>
      </c>
      <c r="NB8" s="4">
        <f t="shared" si="752"/>
        <v>0</v>
      </c>
      <c r="NC8" s="4">
        <f t="shared" si="752"/>
        <v>0</v>
      </c>
      <c r="ND8" s="4">
        <f t="shared" si="752"/>
        <v>0</v>
      </c>
      <c r="NE8" s="4">
        <f t="shared" si="752"/>
        <v>0</v>
      </c>
      <c r="NF8" s="4">
        <f t="shared" si="752"/>
        <v>0</v>
      </c>
      <c r="NG8" s="4">
        <f t="shared" si="752"/>
        <v>0</v>
      </c>
      <c r="NH8" s="4">
        <f t="shared" si="752"/>
        <v>0</v>
      </c>
      <c r="NJ8" s="4">
        <f>SUM(B8:NH8)</f>
        <v>153</v>
      </c>
      <c r="NL8" s="4">
        <f>NJ8*8644</f>
        <v>1322532</v>
      </c>
    </row>
    <row r="9" spans="1:377" x14ac:dyDescent="0.3">
      <c r="A9" s="4" t="s">
        <v>9</v>
      </c>
      <c r="B9" s="4">
        <f>ROUNDUP((1+1)*AVERAGE(B6),0)</f>
        <v>0</v>
      </c>
      <c r="C9" s="4">
        <f>ROUNDUP((1+1)*AVERAGE(B6:C6),0)</f>
        <v>2</v>
      </c>
      <c r="D9" s="4">
        <f>ROUNDUP((1+1)*AVERAGE(B6:C6),0)</f>
        <v>2</v>
      </c>
      <c r="E9" s="4">
        <f t="shared" ref="E9:BP9" si="753">ROUNDUP((1+1)*AVERAGE(C6:D6),0)</f>
        <v>2</v>
      </c>
      <c r="F9" s="4">
        <f t="shared" si="753"/>
        <v>0</v>
      </c>
      <c r="G9" s="4">
        <f t="shared" si="753"/>
        <v>0</v>
      </c>
      <c r="H9" s="4">
        <f t="shared" si="753"/>
        <v>0</v>
      </c>
      <c r="I9" s="4">
        <f t="shared" si="753"/>
        <v>0</v>
      </c>
      <c r="J9" s="4">
        <f t="shared" si="753"/>
        <v>0</v>
      </c>
      <c r="K9" s="4">
        <f t="shared" si="753"/>
        <v>0</v>
      </c>
      <c r="L9" s="4">
        <f t="shared" si="753"/>
        <v>0</v>
      </c>
      <c r="M9" s="4">
        <f t="shared" si="753"/>
        <v>12</v>
      </c>
      <c r="N9" s="4">
        <f t="shared" si="753"/>
        <v>12</v>
      </c>
      <c r="O9" s="4">
        <f t="shared" si="753"/>
        <v>0</v>
      </c>
      <c r="P9" s="4">
        <f t="shared" si="753"/>
        <v>0</v>
      </c>
      <c r="Q9" s="4">
        <f t="shared" si="753"/>
        <v>0</v>
      </c>
      <c r="R9" s="4">
        <f t="shared" si="753"/>
        <v>0</v>
      </c>
      <c r="S9" s="4">
        <f t="shared" si="753"/>
        <v>0</v>
      </c>
      <c r="T9" s="4">
        <f t="shared" si="753"/>
        <v>0</v>
      </c>
      <c r="U9" s="4">
        <f t="shared" si="753"/>
        <v>2</v>
      </c>
      <c r="V9" s="4">
        <f t="shared" si="753"/>
        <v>4</v>
      </c>
      <c r="W9" s="4">
        <f t="shared" si="753"/>
        <v>4</v>
      </c>
      <c r="X9" s="4">
        <f t="shared" si="753"/>
        <v>2</v>
      </c>
      <c r="Y9" s="4">
        <f t="shared" si="753"/>
        <v>0</v>
      </c>
      <c r="Z9" s="4">
        <f t="shared" si="753"/>
        <v>0</v>
      </c>
      <c r="AA9" s="4">
        <f t="shared" si="753"/>
        <v>4</v>
      </c>
      <c r="AB9" s="4">
        <f t="shared" si="753"/>
        <v>4</v>
      </c>
      <c r="AC9" s="4">
        <f t="shared" si="753"/>
        <v>2</v>
      </c>
      <c r="AD9" s="4">
        <f t="shared" si="753"/>
        <v>2</v>
      </c>
      <c r="AE9" s="4">
        <f t="shared" si="753"/>
        <v>0</v>
      </c>
      <c r="AF9" s="4">
        <f t="shared" si="753"/>
        <v>10</v>
      </c>
      <c r="AG9" s="4">
        <f t="shared" si="753"/>
        <v>10</v>
      </c>
      <c r="AH9" s="4">
        <f t="shared" si="753"/>
        <v>0</v>
      </c>
      <c r="AI9" s="4">
        <f t="shared" si="753"/>
        <v>0</v>
      </c>
      <c r="AJ9" s="4">
        <f t="shared" si="753"/>
        <v>0</v>
      </c>
      <c r="AK9" s="4">
        <f t="shared" si="753"/>
        <v>0</v>
      </c>
      <c r="AL9" s="4">
        <f t="shared" si="753"/>
        <v>0</v>
      </c>
      <c r="AM9" s="4">
        <f t="shared" si="753"/>
        <v>0</v>
      </c>
      <c r="AN9" s="4">
        <f t="shared" si="753"/>
        <v>2</v>
      </c>
      <c r="AO9" s="4">
        <f t="shared" si="753"/>
        <v>2</v>
      </c>
      <c r="AP9" s="4">
        <f t="shared" si="753"/>
        <v>0</v>
      </c>
      <c r="AQ9" s="4">
        <f t="shared" si="753"/>
        <v>0</v>
      </c>
      <c r="AR9" s="4">
        <f t="shared" si="753"/>
        <v>2</v>
      </c>
      <c r="AS9" s="4">
        <f t="shared" si="753"/>
        <v>2</v>
      </c>
      <c r="AT9" s="4">
        <f t="shared" si="753"/>
        <v>2</v>
      </c>
      <c r="AU9" s="4">
        <f t="shared" si="753"/>
        <v>4</v>
      </c>
      <c r="AV9" s="4">
        <f t="shared" si="753"/>
        <v>2</v>
      </c>
      <c r="AW9" s="4">
        <f t="shared" si="753"/>
        <v>2</v>
      </c>
      <c r="AX9" s="4">
        <f t="shared" si="753"/>
        <v>2</v>
      </c>
      <c r="AY9" s="4">
        <f t="shared" si="753"/>
        <v>0</v>
      </c>
      <c r="AZ9" s="4">
        <f t="shared" si="753"/>
        <v>0</v>
      </c>
      <c r="BA9" s="4">
        <f t="shared" si="753"/>
        <v>0</v>
      </c>
      <c r="BB9" s="4">
        <f t="shared" si="753"/>
        <v>0</v>
      </c>
      <c r="BC9" s="4">
        <f t="shared" si="753"/>
        <v>0</v>
      </c>
      <c r="BD9" s="4">
        <f t="shared" si="753"/>
        <v>2</v>
      </c>
      <c r="BE9" s="4">
        <f t="shared" si="753"/>
        <v>4</v>
      </c>
      <c r="BF9" s="4">
        <f t="shared" si="753"/>
        <v>2</v>
      </c>
      <c r="BG9" s="4">
        <f t="shared" si="753"/>
        <v>0</v>
      </c>
      <c r="BH9" s="4">
        <f t="shared" si="753"/>
        <v>0</v>
      </c>
      <c r="BI9" s="4">
        <f t="shared" si="753"/>
        <v>0</v>
      </c>
      <c r="BJ9" s="4">
        <f t="shared" si="753"/>
        <v>2</v>
      </c>
      <c r="BK9" s="4">
        <f t="shared" si="753"/>
        <v>2</v>
      </c>
      <c r="BL9" s="4">
        <f t="shared" si="753"/>
        <v>2</v>
      </c>
      <c r="BM9" s="4">
        <f t="shared" si="753"/>
        <v>2</v>
      </c>
      <c r="BN9" s="4">
        <f t="shared" si="753"/>
        <v>0</v>
      </c>
      <c r="BO9" s="4">
        <f t="shared" si="753"/>
        <v>4</v>
      </c>
      <c r="BP9" s="4">
        <f t="shared" si="753"/>
        <v>4</v>
      </c>
      <c r="BQ9" s="4">
        <f t="shared" ref="BQ9:EB9" si="754">ROUNDUP((1+1)*AVERAGE(BO6:BP6),0)</f>
        <v>0</v>
      </c>
      <c r="BR9" s="4">
        <f t="shared" si="754"/>
        <v>0</v>
      </c>
      <c r="BS9" s="4">
        <f t="shared" si="754"/>
        <v>3</v>
      </c>
      <c r="BT9" s="4">
        <f t="shared" si="754"/>
        <v>3</v>
      </c>
      <c r="BU9" s="4">
        <f t="shared" si="754"/>
        <v>0</v>
      </c>
      <c r="BV9" s="4">
        <f t="shared" si="754"/>
        <v>0</v>
      </c>
      <c r="BW9" s="4">
        <f t="shared" si="754"/>
        <v>0</v>
      </c>
      <c r="BX9" s="4">
        <f t="shared" si="754"/>
        <v>2</v>
      </c>
      <c r="BY9" s="4">
        <f t="shared" si="754"/>
        <v>2</v>
      </c>
      <c r="BZ9" s="4">
        <f t="shared" si="754"/>
        <v>4</v>
      </c>
      <c r="CA9" s="4">
        <f t="shared" si="754"/>
        <v>4</v>
      </c>
      <c r="CB9" s="4">
        <f t="shared" si="754"/>
        <v>0</v>
      </c>
      <c r="CC9" s="4">
        <f t="shared" si="754"/>
        <v>2</v>
      </c>
      <c r="CD9" s="4">
        <f t="shared" si="754"/>
        <v>2</v>
      </c>
      <c r="CE9" s="4">
        <f t="shared" si="754"/>
        <v>0</v>
      </c>
      <c r="CF9" s="4">
        <f t="shared" si="754"/>
        <v>0</v>
      </c>
      <c r="CG9" s="4">
        <f t="shared" si="754"/>
        <v>0</v>
      </c>
      <c r="CH9" s="4">
        <f t="shared" si="754"/>
        <v>2</v>
      </c>
      <c r="CI9" s="4">
        <f t="shared" si="754"/>
        <v>2</v>
      </c>
      <c r="CJ9" s="4">
        <f t="shared" si="754"/>
        <v>0</v>
      </c>
      <c r="CK9" s="4">
        <f t="shared" si="754"/>
        <v>0</v>
      </c>
      <c r="CL9" s="4">
        <f t="shared" si="754"/>
        <v>0</v>
      </c>
      <c r="CM9" s="4">
        <f t="shared" si="754"/>
        <v>0</v>
      </c>
      <c r="CN9" s="4">
        <f t="shared" si="754"/>
        <v>2</v>
      </c>
      <c r="CO9" s="4">
        <f t="shared" si="754"/>
        <v>2</v>
      </c>
      <c r="CP9" s="4">
        <f t="shared" si="754"/>
        <v>0</v>
      </c>
      <c r="CQ9" s="4">
        <f t="shared" si="754"/>
        <v>2</v>
      </c>
      <c r="CR9" s="4">
        <f t="shared" si="754"/>
        <v>4</v>
      </c>
      <c r="CS9" s="4">
        <f t="shared" si="754"/>
        <v>4</v>
      </c>
      <c r="CT9" s="4">
        <f t="shared" si="754"/>
        <v>4</v>
      </c>
      <c r="CU9" s="4">
        <f t="shared" si="754"/>
        <v>6</v>
      </c>
      <c r="CV9" s="4">
        <f t="shared" si="754"/>
        <v>4</v>
      </c>
      <c r="CW9" s="4">
        <f t="shared" si="754"/>
        <v>0</v>
      </c>
      <c r="CX9" s="4">
        <f t="shared" si="754"/>
        <v>0</v>
      </c>
      <c r="CY9" s="4">
        <f t="shared" si="754"/>
        <v>2</v>
      </c>
      <c r="CZ9" s="4">
        <f t="shared" si="754"/>
        <v>4</v>
      </c>
      <c r="DA9" s="4">
        <f t="shared" si="754"/>
        <v>2</v>
      </c>
      <c r="DB9" s="4">
        <f t="shared" si="754"/>
        <v>0</v>
      </c>
      <c r="DC9" s="4">
        <f t="shared" si="754"/>
        <v>0</v>
      </c>
      <c r="DD9" s="4">
        <f t="shared" si="754"/>
        <v>0</v>
      </c>
      <c r="DE9" s="4">
        <f t="shared" si="754"/>
        <v>0</v>
      </c>
      <c r="DF9" s="4">
        <f t="shared" si="754"/>
        <v>0</v>
      </c>
      <c r="DG9" s="4">
        <f t="shared" si="754"/>
        <v>0</v>
      </c>
      <c r="DH9" s="4">
        <f t="shared" si="754"/>
        <v>2</v>
      </c>
      <c r="DI9" s="4">
        <f t="shared" si="754"/>
        <v>2</v>
      </c>
      <c r="DJ9" s="4">
        <f t="shared" si="754"/>
        <v>0</v>
      </c>
      <c r="DK9" s="4">
        <f t="shared" si="754"/>
        <v>0</v>
      </c>
      <c r="DL9" s="4">
        <f t="shared" si="754"/>
        <v>0</v>
      </c>
      <c r="DM9" s="4">
        <f t="shared" si="754"/>
        <v>0</v>
      </c>
      <c r="DN9" s="4">
        <f t="shared" si="754"/>
        <v>0</v>
      </c>
      <c r="DO9" s="4">
        <f t="shared" si="754"/>
        <v>2</v>
      </c>
      <c r="DP9" s="4">
        <f t="shared" si="754"/>
        <v>4</v>
      </c>
      <c r="DQ9" s="4">
        <f t="shared" si="754"/>
        <v>2</v>
      </c>
      <c r="DR9" s="4">
        <f t="shared" si="754"/>
        <v>0</v>
      </c>
      <c r="DS9" s="4">
        <f t="shared" si="754"/>
        <v>2</v>
      </c>
      <c r="DT9" s="4">
        <f t="shared" si="754"/>
        <v>2</v>
      </c>
      <c r="DU9" s="4">
        <f t="shared" si="754"/>
        <v>0</v>
      </c>
      <c r="DV9" s="4">
        <f t="shared" si="754"/>
        <v>0</v>
      </c>
      <c r="DW9" s="4">
        <f t="shared" si="754"/>
        <v>0</v>
      </c>
      <c r="DX9" s="4">
        <f t="shared" si="754"/>
        <v>0</v>
      </c>
      <c r="DY9" s="4">
        <f t="shared" si="754"/>
        <v>0</v>
      </c>
      <c r="DZ9" s="4">
        <f t="shared" si="754"/>
        <v>4</v>
      </c>
      <c r="EA9" s="4">
        <f t="shared" si="754"/>
        <v>4</v>
      </c>
      <c r="EB9" s="4">
        <f t="shared" si="754"/>
        <v>0</v>
      </c>
      <c r="EC9" s="4">
        <f t="shared" ref="EC9:GN9" si="755">ROUNDUP((1+1)*AVERAGE(EA6:EB6),0)</f>
        <v>0</v>
      </c>
      <c r="ED9" s="4">
        <f t="shared" si="755"/>
        <v>0</v>
      </c>
      <c r="EE9" s="4">
        <f t="shared" si="755"/>
        <v>0</v>
      </c>
      <c r="EF9" s="4">
        <f t="shared" si="755"/>
        <v>0</v>
      </c>
      <c r="EG9" s="4">
        <f t="shared" si="755"/>
        <v>2</v>
      </c>
      <c r="EH9" s="4">
        <f t="shared" si="755"/>
        <v>4</v>
      </c>
      <c r="EI9" s="4">
        <f t="shared" si="755"/>
        <v>4</v>
      </c>
      <c r="EJ9" s="4">
        <f t="shared" si="755"/>
        <v>4</v>
      </c>
      <c r="EK9" s="4">
        <f t="shared" si="755"/>
        <v>2</v>
      </c>
      <c r="EL9" s="4">
        <f t="shared" si="755"/>
        <v>0</v>
      </c>
      <c r="EM9" s="4">
        <f t="shared" si="755"/>
        <v>0</v>
      </c>
      <c r="EN9" s="4">
        <f t="shared" si="755"/>
        <v>0</v>
      </c>
      <c r="EO9" s="4">
        <f t="shared" si="755"/>
        <v>0</v>
      </c>
      <c r="EP9" s="4">
        <f t="shared" si="755"/>
        <v>0</v>
      </c>
      <c r="EQ9" s="4">
        <f t="shared" si="755"/>
        <v>0</v>
      </c>
      <c r="ER9" s="4">
        <f t="shared" si="755"/>
        <v>0</v>
      </c>
      <c r="ES9" s="4">
        <f t="shared" si="755"/>
        <v>0</v>
      </c>
      <c r="ET9" s="4">
        <f t="shared" si="755"/>
        <v>0</v>
      </c>
      <c r="EU9" s="4">
        <f t="shared" si="755"/>
        <v>0</v>
      </c>
      <c r="EV9" s="4">
        <f t="shared" si="755"/>
        <v>0</v>
      </c>
      <c r="EW9" s="4">
        <f t="shared" si="755"/>
        <v>0</v>
      </c>
      <c r="EX9" s="4">
        <f t="shared" si="755"/>
        <v>0</v>
      </c>
      <c r="EY9" s="4">
        <f t="shared" si="755"/>
        <v>0</v>
      </c>
      <c r="EZ9" s="4">
        <f t="shared" si="755"/>
        <v>2</v>
      </c>
      <c r="FA9" s="4">
        <f t="shared" si="755"/>
        <v>2</v>
      </c>
      <c r="FB9" s="4">
        <f t="shared" si="755"/>
        <v>3</v>
      </c>
      <c r="FC9" s="4">
        <f t="shared" si="755"/>
        <v>3</v>
      </c>
      <c r="FD9" s="4">
        <f t="shared" si="755"/>
        <v>0</v>
      </c>
      <c r="FE9" s="4">
        <f t="shared" si="755"/>
        <v>0</v>
      </c>
      <c r="FF9" s="4">
        <f t="shared" si="755"/>
        <v>0</v>
      </c>
      <c r="FG9" s="4">
        <f t="shared" si="755"/>
        <v>0</v>
      </c>
      <c r="FH9" s="4">
        <f t="shared" si="755"/>
        <v>0</v>
      </c>
      <c r="FI9" s="4">
        <f t="shared" si="755"/>
        <v>0</v>
      </c>
      <c r="FJ9" s="4">
        <f t="shared" si="755"/>
        <v>2</v>
      </c>
      <c r="FK9" s="4">
        <f t="shared" si="755"/>
        <v>2</v>
      </c>
      <c r="FL9" s="4">
        <f t="shared" si="755"/>
        <v>0</v>
      </c>
      <c r="FM9" s="4">
        <f t="shared" si="755"/>
        <v>0</v>
      </c>
      <c r="FN9" s="4">
        <f t="shared" si="755"/>
        <v>2</v>
      </c>
      <c r="FO9" s="4">
        <f t="shared" si="755"/>
        <v>2</v>
      </c>
      <c r="FP9" s="4">
        <f t="shared" si="755"/>
        <v>2</v>
      </c>
      <c r="FQ9" s="4">
        <f t="shared" si="755"/>
        <v>2</v>
      </c>
      <c r="FR9" s="4">
        <f t="shared" si="755"/>
        <v>0</v>
      </c>
      <c r="FS9" s="4">
        <f t="shared" si="755"/>
        <v>0</v>
      </c>
      <c r="FT9" s="4">
        <f t="shared" si="755"/>
        <v>0</v>
      </c>
      <c r="FU9" s="4">
        <f t="shared" si="755"/>
        <v>0</v>
      </c>
      <c r="FV9" s="4">
        <f t="shared" si="755"/>
        <v>0</v>
      </c>
      <c r="FW9" s="4">
        <f t="shared" si="755"/>
        <v>0</v>
      </c>
      <c r="FX9" s="4">
        <f t="shared" si="755"/>
        <v>0</v>
      </c>
      <c r="FY9" s="4">
        <f t="shared" si="755"/>
        <v>0</v>
      </c>
      <c r="FZ9" s="4">
        <f t="shared" si="755"/>
        <v>0</v>
      </c>
      <c r="GA9" s="4">
        <f t="shared" si="755"/>
        <v>0</v>
      </c>
      <c r="GB9" s="4">
        <f t="shared" si="755"/>
        <v>0</v>
      </c>
      <c r="GC9" s="4">
        <f t="shared" si="755"/>
        <v>0</v>
      </c>
      <c r="GD9" s="4">
        <f t="shared" si="755"/>
        <v>2</v>
      </c>
      <c r="GE9" s="4">
        <f t="shared" si="755"/>
        <v>4</v>
      </c>
      <c r="GF9" s="4">
        <f t="shared" si="755"/>
        <v>4</v>
      </c>
      <c r="GG9" s="4">
        <f t="shared" si="755"/>
        <v>2</v>
      </c>
      <c r="GH9" s="4">
        <f t="shared" si="755"/>
        <v>0</v>
      </c>
      <c r="GI9" s="4">
        <f t="shared" si="755"/>
        <v>2</v>
      </c>
      <c r="GJ9" s="4">
        <f t="shared" si="755"/>
        <v>2</v>
      </c>
      <c r="GK9" s="4">
        <f t="shared" si="755"/>
        <v>2</v>
      </c>
      <c r="GL9" s="4">
        <f t="shared" si="755"/>
        <v>2</v>
      </c>
      <c r="GM9" s="4">
        <f t="shared" si="755"/>
        <v>0</v>
      </c>
      <c r="GN9" s="4">
        <f t="shared" si="755"/>
        <v>0</v>
      </c>
      <c r="GO9" s="4">
        <f t="shared" ref="GO9:IZ9" si="756">ROUNDUP((1+1)*AVERAGE(GM6:GN6),0)</f>
        <v>0</v>
      </c>
      <c r="GP9" s="4">
        <f t="shared" si="756"/>
        <v>0</v>
      </c>
      <c r="GQ9" s="4">
        <f t="shared" si="756"/>
        <v>0</v>
      </c>
      <c r="GR9" s="4">
        <f t="shared" si="756"/>
        <v>0</v>
      </c>
      <c r="GS9" s="4">
        <f t="shared" si="756"/>
        <v>0</v>
      </c>
      <c r="GT9" s="4">
        <f t="shared" si="756"/>
        <v>0</v>
      </c>
      <c r="GU9" s="4">
        <f t="shared" si="756"/>
        <v>0</v>
      </c>
      <c r="GV9" s="4">
        <f t="shared" si="756"/>
        <v>0</v>
      </c>
      <c r="GW9" s="4">
        <f t="shared" si="756"/>
        <v>0</v>
      </c>
      <c r="GX9" s="4">
        <f t="shared" si="756"/>
        <v>0</v>
      </c>
      <c r="GY9" s="4">
        <f t="shared" si="756"/>
        <v>2</v>
      </c>
      <c r="GZ9" s="4">
        <f t="shared" si="756"/>
        <v>2</v>
      </c>
      <c r="HA9" s="4">
        <f t="shared" si="756"/>
        <v>0</v>
      </c>
      <c r="HB9" s="4">
        <f t="shared" si="756"/>
        <v>0</v>
      </c>
      <c r="HC9" s="4">
        <f t="shared" si="756"/>
        <v>0</v>
      </c>
      <c r="HD9" s="4">
        <f t="shared" si="756"/>
        <v>0</v>
      </c>
      <c r="HE9" s="4">
        <f t="shared" si="756"/>
        <v>0</v>
      </c>
      <c r="HF9" s="4">
        <f t="shared" si="756"/>
        <v>2</v>
      </c>
      <c r="HG9" s="4">
        <f t="shared" si="756"/>
        <v>6</v>
      </c>
      <c r="HH9" s="4">
        <f t="shared" si="756"/>
        <v>4</v>
      </c>
      <c r="HI9" s="4">
        <f t="shared" si="756"/>
        <v>0</v>
      </c>
      <c r="HJ9" s="4">
        <f t="shared" si="756"/>
        <v>0</v>
      </c>
      <c r="HK9" s="4">
        <f t="shared" si="756"/>
        <v>0</v>
      </c>
      <c r="HL9" s="4">
        <f t="shared" si="756"/>
        <v>0</v>
      </c>
      <c r="HM9" s="4">
        <f t="shared" si="756"/>
        <v>4</v>
      </c>
      <c r="HN9" s="4">
        <f t="shared" si="756"/>
        <v>4</v>
      </c>
      <c r="HO9" s="4">
        <f t="shared" si="756"/>
        <v>0</v>
      </c>
      <c r="HP9" s="4">
        <f t="shared" si="756"/>
        <v>0</v>
      </c>
      <c r="HQ9" s="4">
        <f t="shared" si="756"/>
        <v>0</v>
      </c>
      <c r="HR9" s="4">
        <f t="shared" si="756"/>
        <v>0</v>
      </c>
      <c r="HS9" s="4">
        <f t="shared" si="756"/>
        <v>0</v>
      </c>
      <c r="HT9" s="4">
        <f t="shared" si="756"/>
        <v>0</v>
      </c>
      <c r="HU9" s="4">
        <f t="shared" si="756"/>
        <v>0</v>
      </c>
      <c r="HV9" s="4">
        <f t="shared" si="756"/>
        <v>0</v>
      </c>
      <c r="HW9" s="4">
        <f t="shared" si="756"/>
        <v>2</v>
      </c>
      <c r="HX9" s="4">
        <f t="shared" si="756"/>
        <v>4</v>
      </c>
      <c r="HY9" s="4">
        <f t="shared" si="756"/>
        <v>2</v>
      </c>
      <c r="HZ9" s="4">
        <f t="shared" si="756"/>
        <v>0</v>
      </c>
      <c r="IA9" s="4">
        <f t="shared" si="756"/>
        <v>2</v>
      </c>
      <c r="IB9" s="4">
        <f t="shared" si="756"/>
        <v>2</v>
      </c>
      <c r="IC9" s="4">
        <f t="shared" si="756"/>
        <v>0</v>
      </c>
      <c r="ID9" s="4">
        <f t="shared" si="756"/>
        <v>0</v>
      </c>
      <c r="IE9" s="4">
        <f t="shared" si="756"/>
        <v>0</v>
      </c>
      <c r="IF9" s="4">
        <f t="shared" si="756"/>
        <v>0</v>
      </c>
      <c r="IG9" s="4">
        <f t="shared" si="756"/>
        <v>0</v>
      </c>
      <c r="IH9" s="4">
        <f t="shared" si="756"/>
        <v>0</v>
      </c>
      <c r="II9" s="4">
        <f t="shared" si="756"/>
        <v>0</v>
      </c>
      <c r="IJ9" s="4">
        <f t="shared" si="756"/>
        <v>0</v>
      </c>
      <c r="IK9" s="4">
        <f t="shared" si="756"/>
        <v>0</v>
      </c>
      <c r="IL9" s="4">
        <f t="shared" si="756"/>
        <v>2</v>
      </c>
      <c r="IM9" s="4">
        <f t="shared" si="756"/>
        <v>2</v>
      </c>
      <c r="IN9" s="4">
        <f t="shared" si="756"/>
        <v>0</v>
      </c>
      <c r="IO9" s="4">
        <f t="shared" si="756"/>
        <v>0</v>
      </c>
      <c r="IP9" s="4">
        <f t="shared" si="756"/>
        <v>0</v>
      </c>
      <c r="IQ9" s="4">
        <f t="shared" si="756"/>
        <v>0</v>
      </c>
      <c r="IR9" s="4">
        <f t="shared" si="756"/>
        <v>0</v>
      </c>
      <c r="IS9" s="4">
        <f t="shared" si="756"/>
        <v>0</v>
      </c>
      <c r="IT9" s="4">
        <f t="shared" si="756"/>
        <v>0</v>
      </c>
      <c r="IU9" s="4">
        <f t="shared" si="756"/>
        <v>0</v>
      </c>
      <c r="IV9" s="4">
        <f t="shared" si="756"/>
        <v>0</v>
      </c>
      <c r="IW9" s="4">
        <f t="shared" si="756"/>
        <v>0</v>
      </c>
      <c r="IX9" s="4">
        <f t="shared" si="756"/>
        <v>2</v>
      </c>
      <c r="IY9" s="4">
        <f t="shared" si="756"/>
        <v>4</v>
      </c>
      <c r="IZ9" s="4">
        <f t="shared" si="756"/>
        <v>2</v>
      </c>
      <c r="JA9" s="4">
        <f t="shared" ref="JA9:LL9" si="757">ROUNDUP((1+1)*AVERAGE(IY6:IZ6),0)</f>
        <v>2</v>
      </c>
      <c r="JB9" s="4">
        <f t="shared" si="757"/>
        <v>2</v>
      </c>
      <c r="JC9" s="4">
        <f t="shared" si="757"/>
        <v>2</v>
      </c>
      <c r="JD9" s="4">
        <f t="shared" si="757"/>
        <v>2</v>
      </c>
      <c r="JE9" s="4">
        <f t="shared" si="757"/>
        <v>0</v>
      </c>
      <c r="JF9" s="4">
        <f t="shared" si="757"/>
        <v>0</v>
      </c>
      <c r="JG9" s="4">
        <f t="shared" si="757"/>
        <v>0</v>
      </c>
      <c r="JH9" s="4">
        <f t="shared" si="757"/>
        <v>0</v>
      </c>
      <c r="JI9" s="4">
        <f t="shared" si="757"/>
        <v>0</v>
      </c>
      <c r="JJ9" s="4">
        <f t="shared" si="757"/>
        <v>0</v>
      </c>
      <c r="JK9" s="4">
        <f t="shared" si="757"/>
        <v>0</v>
      </c>
      <c r="JL9" s="4">
        <f t="shared" si="757"/>
        <v>0</v>
      </c>
      <c r="JM9" s="4">
        <f t="shared" si="757"/>
        <v>0</v>
      </c>
      <c r="JN9" s="4">
        <f t="shared" si="757"/>
        <v>0</v>
      </c>
      <c r="JO9" s="4">
        <f t="shared" si="757"/>
        <v>0</v>
      </c>
      <c r="JP9" s="4">
        <f t="shared" si="757"/>
        <v>0</v>
      </c>
      <c r="JQ9" s="4">
        <f t="shared" si="757"/>
        <v>0</v>
      </c>
      <c r="JR9" s="4">
        <f t="shared" si="757"/>
        <v>2</v>
      </c>
      <c r="JS9" s="4">
        <f t="shared" si="757"/>
        <v>2</v>
      </c>
      <c r="JT9" s="4">
        <f t="shared" si="757"/>
        <v>6</v>
      </c>
      <c r="JU9" s="4">
        <f t="shared" si="757"/>
        <v>6</v>
      </c>
      <c r="JV9" s="4">
        <f t="shared" si="757"/>
        <v>0</v>
      </c>
      <c r="JW9" s="4">
        <f t="shared" si="757"/>
        <v>0</v>
      </c>
      <c r="JX9" s="4">
        <f t="shared" si="757"/>
        <v>2</v>
      </c>
      <c r="JY9" s="4">
        <f t="shared" si="757"/>
        <v>2</v>
      </c>
      <c r="JZ9" s="4">
        <f t="shared" si="757"/>
        <v>2</v>
      </c>
      <c r="KA9" s="4">
        <f t="shared" si="757"/>
        <v>2</v>
      </c>
      <c r="KB9" s="4">
        <f t="shared" si="757"/>
        <v>0</v>
      </c>
      <c r="KC9" s="4">
        <f t="shared" si="757"/>
        <v>2</v>
      </c>
      <c r="KD9" s="4">
        <f t="shared" si="757"/>
        <v>2</v>
      </c>
      <c r="KE9" s="4">
        <f t="shared" si="757"/>
        <v>2</v>
      </c>
      <c r="KF9" s="4">
        <f t="shared" si="757"/>
        <v>2</v>
      </c>
      <c r="KG9" s="4">
        <f t="shared" si="757"/>
        <v>0</v>
      </c>
      <c r="KH9" s="4">
        <f t="shared" si="757"/>
        <v>2</v>
      </c>
      <c r="KI9" s="4">
        <f t="shared" si="757"/>
        <v>2</v>
      </c>
      <c r="KJ9" s="4">
        <f t="shared" si="757"/>
        <v>2</v>
      </c>
      <c r="KK9" s="4">
        <f t="shared" si="757"/>
        <v>2</v>
      </c>
      <c r="KL9" s="4">
        <f t="shared" si="757"/>
        <v>2</v>
      </c>
      <c r="KM9" s="4">
        <f t="shared" si="757"/>
        <v>2</v>
      </c>
      <c r="KN9" s="4">
        <f t="shared" si="757"/>
        <v>0</v>
      </c>
      <c r="KO9" s="4">
        <f t="shared" si="757"/>
        <v>2</v>
      </c>
      <c r="KP9" s="4">
        <f t="shared" si="757"/>
        <v>2</v>
      </c>
      <c r="KQ9" s="4">
        <f t="shared" si="757"/>
        <v>0</v>
      </c>
      <c r="KR9" s="4">
        <f t="shared" si="757"/>
        <v>0</v>
      </c>
      <c r="KS9" s="4">
        <f t="shared" si="757"/>
        <v>2</v>
      </c>
      <c r="KT9" s="4">
        <f t="shared" si="757"/>
        <v>2</v>
      </c>
      <c r="KU9" s="4">
        <f t="shared" si="757"/>
        <v>0</v>
      </c>
      <c r="KV9" s="4">
        <f t="shared" si="757"/>
        <v>2</v>
      </c>
      <c r="KW9" s="4">
        <f t="shared" si="757"/>
        <v>2</v>
      </c>
      <c r="KX9" s="4">
        <f t="shared" si="757"/>
        <v>2</v>
      </c>
      <c r="KY9" s="4">
        <f t="shared" si="757"/>
        <v>2</v>
      </c>
      <c r="KZ9" s="4">
        <f t="shared" si="757"/>
        <v>4</v>
      </c>
      <c r="LA9" s="4">
        <f t="shared" si="757"/>
        <v>4</v>
      </c>
      <c r="LB9" s="4">
        <f t="shared" si="757"/>
        <v>0</v>
      </c>
      <c r="LC9" s="4">
        <f t="shared" si="757"/>
        <v>0</v>
      </c>
      <c r="LD9" s="4">
        <f t="shared" si="757"/>
        <v>2</v>
      </c>
      <c r="LE9" s="4">
        <f t="shared" si="757"/>
        <v>4</v>
      </c>
      <c r="LF9" s="4">
        <f t="shared" si="757"/>
        <v>2</v>
      </c>
      <c r="LG9" s="4">
        <f t="shared" si="757"/>
        <v>2</v>
      </c>
      <c r="LH9" s="4">
        <f t="shared" si="757"/>
        <v>2</v>
      </c>
      <c r="LI9" s="4">
        <f t="shared" si="757"/>
        <v>2</v>
      </c>
      <c r="LJ9" s="4">
        <f t="shared" si="757"/>
        <v>6</v>
      </c>
      <c r="LK9" s="4">
        <f t="shared" si="757"/>
        <v>6</v>
      </c>
      <c r="LL9" s="4">
        <f t="shared" si="757"/>
        <v>4</v>
      </c>
      <c r="LM9" s="4">
        <f t="shared" ref="LM9:NH9" si="758">ROUNDUP((1+1)*AVERAGE(LK6:LL6),0)</f>
        <v>2</v>
      </c>
      <c r="LN9" s="4">
        <f t="shared" si="758"/>
        <v>6</v>
      </c>
      <c r="LO9" s="4">
        <f t="shared" si="758"/>
        <v>6</v>
      </c>
      <c r="LP9" s="4">
        <f t="shared" si="758"/>
        <v>0</v>
      </c>
      <c r="LQ9" s="4">
        <f t="shared" si="758"/>
        <v>0</v>
      </c>
      <c r="LR9" s="4">
        <f t="shared" si="758"/>
        <v>0</v>
      </c>
      <c r="LS9" s="4">
        <f t="shared" si="758"/>
        <v>0</v>
      </c>
      <c r="LT9" s="4">
        <f t="shared" si="758"/>
        <v>0</v>
      </c>
      <c r="LU9" s="4">
        <f t="shared" si="758"/>
        <v>5</v>
      </c>
      <c r="LV9" s="4">
        <f t="shared" si="758"/>
        <v>5</v>
      </c>
      <c r="LW9" s="4">
        <f t="shared" si="758"/>
        <v>2</v>
      </c>
      <c r="LX9" s="4">
        <f t="shared" si="758"/>
        <v>2</v>
      </c>
      <c r="LY9" s="4">
        <f t="shared" si="758"/>
        <v>0</v>
      </c>
      <c r="LZ9" s="4">
        <f t="shared" si="758"/>
        <v>2</v>
      </c>
      <c r="MA9" s="4">
        <f t="shared" si="758"/>
        <v>2</v>
      </c>
      <c r="MB9" s="4">
        <f t="shared" si="758"/>
        <v>2</v>
      </c>
      <c r="MC9" s="4">
        <f t="shared" si="758"/>
        <v>2</v>
      </c>
      <c r="MD9" s="4">
        <f t="shared" si="758"/>
        <v>5</v>
      </c>
      <c r="ME9" s="4">
        <f t="shared" si="758"/>
        <v>5</v>
      </c>
      <c r="MF9" s="4">
        <f t="shared" si="758"/>
        <v>2</v>
      </c>
      <c r="MG9" s="4">
        <f t="shared" si="758"/>
        <v>2</v>
      </c>
      <c r="MH9" s="4">
        <f t="shared" si="758"/>
        <v>0</v>
      </c>
      <c r="MI9" s="4">
        <f t="shared" si="758"/>
        <v>4</v>
      </c>
      <c r="MJ9" s="4">
        <f t="shared" si="758"/>
        <v>4</v>
      </c>
      <c r="MK9" s="4">
        <f t="shared" si="758"/>
        <v>4</v>
      </c>
      <c r="ML9" s="4">
        <f t="shared" si="758"/>
        <v>4</v>
      </c>
      <c r="MM9" s="4">
        <f t="shared" si="758"/>
        <v>0</v>
      </c>
      <c r="MN9" s="4">
        <f t="shared" si="758"/>
        <v>0</v>
      </c>
      <c r="MO9" s="4">
        <f t="shared" si="758"/>
        <v>0</v>
      </c>
      <c r="MP9" s="4">
        <f t="shared" si="758"/>
        <v>7</v>
      </c>
      <c r="MQ9" s="4">
        <f t="shared" si="758"/>
        <v>9</v>
      </c>
      <c r="MR9" s="4">
        <f t="shared" si="758"/>
        <v>2</v>
      </c>
      <c r="MS9" s="4">
        <f t="shared" si="758"/>
        <v>2</v>
      </c>
      <c r="MT9" s="4">
        <f t="shared" si="758"/>
        <v>2</v>
      </c>
      <c r="MU9" s="4">
        <f t="shared" si="758"/>
        <v>0</v>
      </c>
      <c r="MV9" s="4">
        <f t="shared" si="758"/>
        <v>0</v>
      </c>
      <c r="MW9" s="4">
        <f t="shared" si="758"/>
        <v>0</v>
      </c>
      <c r="MX9" s="4">
        <f t="shared" si="758"/>
        <v>0</v>
      </c>
      <c r="MY9" s="4">
        <f t="shared" si="758"/>
        <v>0</v>
      </c>
      <c r="MZ9" s="4">
        <f t="shared" si="758"/>
        <v>0</v>
      </c>
      <c r="NA9" s="4">
        <f t="shared" si="758"/>
        <v>0</v>
      </c>
      <c r="NB9" s="4">
        <f t="shared" si="758"/>
        <v>0</v>
      </c>
      <c r="NC9" s="4">
        <f t="shared" si="758"/>
        <v>0</v>
      </c>
      <c r="ND9" s="4">
        <f t="shared" si="758"/>
        <v>0</v>
      </c>
      <c r="NE9" s="4">
        <f t="shared" si="758"/>
        <v>0</v>
      </c>
      <c r="NF9" s="4">
        <f t="shared" si="758"/>
        <v>0</v>
      </c>
      <c r="NG9" s="4">
        <f t="shared" si="758"/>
        <v>0</v>
      </c>
      <c r="NH9" s="4">
        <f t="shared" si="758"/>
        <v>4</v>
      </c>
    </row>
    <row r="10" spans="1:377" x14ac:dyDescent="0.3">
      <c r="A10" s="4" t="s">
        <v>10</v>
      </c>
      <c r="B10" s="4">
        <v>0</v>
      </c>
      <c r="C10" s="4">
        <f>ROUNDUP(3.08*(STDEV(B6:C6)*SQRT(2)),0)</f>
        <v>7</v>
      </c>
      <c r="D10" s="4">
        <f>ROUNDUP(3.08*(STDEV(B6:C6)*SQRT(2)),0)</f>
        <v>7</v>
      </c>
      <c r="E10" s="4">
        <f t="shared" ref="E10:BP10" si="759">ROUNDUP(3.08*(STDEV(C6:D6)*SQRT(2)),0)</f>
        <v>7</v>
      </c>
      <c r="F10" s="4">
        <f t="shared" si="759"/>
        <v>0</v>
      </c>
      <c r="G10" s="4">
        <f t="shared" si="759"/>
        <v>0</v>
      </c>
      <c r="H10" s="4">
        <f t="shared" si="759"/>
        <v>0</v>
      </c>
      <c r="I10" s="4">
        <f t="shared" si="759"/>
        <v>0</v>
      </c>
      <c r="J10" s="4">
        <f t="shared" si="759"/>
        <v>0</v>
      </c>
      <c r="K10" s="4">
        <f t="shared" si="759"/>
        <v>0</v>
      </c>
      <c r="L10" s="4">
        <f t="shared" si="759"/>
        <v>0</v>
      </c>
      <c r="M10" s="4">
        <f t="shared" si="759"/>
        <v>37</v>
      </c>
      <c r="N10" s="4">
        <f t="shared" si="759"/>
        <v>37</v>
      </c>
      <c r="O10" s="4">
        <f t="shared" si="759"/>
        <v>0</v>
      </c>
      <c r="P10" s="4">
        <f t="shared" si="759"/>
        <v>0</v>
      </c>
      <c r="Q10" s="4">
        <f t="shared" si="759"/>
        <v>0</v>
      </c>
      <c r="R10" s="4">
        <f t="shared" si="759"/>
        <v>0</v>
      </c>
      <c r="S10" s="4">
        <f t="shared" si="759"/>
        <v>0</v>
      </c>
      <c r="T10" s="4">
        <f t="shared" si="759"/>
        <v>0</v>
      </c>
      <c r="U10" s="4">
        <f t="shared" si="759"/>
        <v>7</v>
      </c>
      <c r="V10" s="4">
        <f t="shared" si="759"/>
        <v>0</v>
      </c>
      <c r="W10" s="4">
        <f t="shared" si="759"/>
        <v>0</v>
      </c>
      <c r="X10" s="4">
        <f t="shared" si="759"/>
        <v>7</v>
      </c>
      <c r="Y10" s="4">
        <f t="shared" si="759"/>
        <v>0</v>
      </c>
      <c r="Z10" s="4">
        <f t="shared" si="759"/>
        <v>0</v>
      </c>
      <c r="AA10" s="4">
        <f t="shared" si="759"/>
        <v>13</v>
      </c>
      <c r="AB10" s="4">
        <f t="shared" si="759"/>
        <v>13</v>
      </c>
      <c r="AC10" s="4">
        <f t="shared" si="759"/>
        <v>7</v>
      </c>
      <c r="AD10" s="4">
        <f t="shared" si="759"/>
        <v>7</v>
      </c>
      <c r="AE10" s="4">
        <f t="shared" si="759"/>
        <v>0</v>
      </c>
      <c r="AF10" s="4">
        <f t="shared" si="759"/>
        <v>31</v>
      </c>
      <c r="AG10" s="4">
        <f t="shared" si="759"/>
        <v>31</v>
      </c>
      <c r="AH10" s="4">
        <f t="shared" si="759"/>
        <v>0</v>
      </c>
      <c r="AI10" s="4">
        <f t="shared" si="759"/>
        <v>0</v>
      </c>
      <c r="AJ10" s="4">
        <f t="shared" si="759"/>
        <v>0</v>
      </c>
      <c r="AK10" s="4">
        <f t="shared" si="759"/>
        <v>0</v>
      </c>
      <c r="AL10" s="4">
        <f t="shared" si="759"/>
        <v>0</v>
      </c>
      <c r="AM10" s="4">
        <f t="shared" si="759"/>
        <v>0</v>
      </c>
      <c r="AN10" s="4">
        <f t="shared" si="759"/>
        <v>7</v>
      </c>
      <c r="AO10" s="4">
        <f t="shared" si="759"/>
        <v>7</v>
      </c>
      <c r="AP10" s="4">
        <f t="shared" si="759"/>
        <v>0</v>
      </c>
      <c r="AQ10" s="4">
        <f t="shared" si="759"/>
        <v>0</v>
      </c>
      <c r="AR10" s="4">
        <f t="shared" si="759"/>
        <v>7</v>
      </c>
      <c r="AS10" s="4">
        <f t="shared" si="759"/>
        <v>7</v>
      </c>
      <c r="AT10" s="4">
        <f t="shared" si="759"/>
        <v>7</v>
      </c>
      <c r="AU10" s="4">
        <f t="shared" si="759"/>
        <v>0</v>
      </c>
      <c r="AV10" s="4">
        <f t="shared" si="759"/>
        <v>7</v>
      </c>
      <c r="AW10" s="4">
        <f t="shared" si="759"/>
        <v>7</v>
      </c>
      <c r="AX10" s="4">
        <f t="shared" si="759"/>
        <v>7</v>
      </c>
      <c r="AY10" s="4">
        <f t="shared" si="759"/>
        <v>0</v>
      </c>
      <c r="AZ10" s="4">
        <f t="shared" si="759"/>
        <v>0</v>
      </c>
      <c r="BA10" s="4">
        <f t="shared" si="759"/>
        <v>0</v>
      </c>
      <c r="BB10" s="4">
        <f t="shared" si="759"/>
        <v>0</v>
      </c>
      <c r="BC10" s="4">
        <f t="shared" si="759"/>
        <v>0</v>
      </c>
      <c r="BD10" s="4">
        <f t="shared" si="759"/>
        <v>7</v>
      </c>
      <c r="BE10" s="4">
        <f t="shared" si="759"/>
        <v>0</v>
      </c>
      <c r="BF10" s="4">
        <f t="shared" si="759"/>
        <v>7</v>
      </c>
      <c r="BG10" s="4">
        <f t="shared" si="759"/>
        <v>0</v>
      </c>
      <c r="BH10" s="4">
        <f t="shared" si="759"/>
        <v>0</v>
      </c>
      <c r="BI10" s="4">
        <f t="shared" si="759"/>
        <v>0</v>
      </c>
      <c r="BJ10" s="4">
        <f t="shared" si="759"/>
        <v>7</v>
      </c>
      <c r="BK10" s="4">
        <f t="shared" si="759"/>
        <v>7</v>
      </c>
      <c r="BL10" s="4">
        <f t="shared" si="759"/>
        <v>7</v>
      </c>
      <c r="BM10" s="4">
        <f t="shared" si="759"/>
        <v>7</v>
      </c>
      <c r="BN10" s="4">
        <f t="shared" si="759"/>
        <v>0</v>
      </c>
      <c r="BO10" s="4">
        <f t="shared" si="759"/>
        <v>13</v>
      </c>
      <c r="BP10" s="4">
        <f t="shared" si="759"/>
        <v>13</v>
      </c>
      <c r="BQ10" s="4">
        <f t="shared" ref="BQ10:EB10" si="760">ROUNDUP(3.08*(STDEV(BO6:BP6)*SQRT(2)),0)</f>
        <v>0</v>
      </c>
      <c r="BR10" s="4">
        <f t="shared" si="760"/>
        <v>0</v>
      </c>
      <c r="BS10" s="4">
        <f t="shared" si="760"/>
        <v>10</v>
      </c>
      <c r="BT10" s="4">
        <f t="shared" si="760"/>
        <v>10</v>
      </c>
      <c r="BU10" s="4">
        <f t="shared" si="760"/>
        <v>0</v>
      </c>
      <c r="BV10" s="4">
        <f t="shared" si="760"/>
        <v>0</v>
      </c>
      <c r="BW10" s="4">
        <f t="shared" si="760"/>
        <v>0</v>
      </c>
      <c r="BX10" s="4">
        <f t="shared" si="760"/>
        <v>7</v>
      </c>
      <c r="BY10" s="4">
        <f t="shared" si="760"/>
        <v>7</v>
      </c>
      <c r="BZ10" s="4">
        <f t="shared" si="760"/>
        <v>13</v>
      </c>
      <c r="CA10" s="4">
        <f t="shared" si="760"/>
        <v>13</v>
      </c>
      <c r="CB10" s="4">
        <f t="shared" si="760"/>
        <v>0</v>
      </c>
      <c r="CC10" s="4">
        <f t="shared" si="760"/>
        <v>7</v>
      </c>
      <c r="CD10" s="4">
        <f t="shared" si="760"/>
        <v>7</v>
      </c>
      <c r="CE10" s="4">
        <f t="shared" si="760"/>
        <v>0</v>
      </c>
      <c r="CF10" s="4">
        <f t="shared" si="760"/>
        <v>0</v>
      </c>
      <c r="CG10" s="4">
        <f t="shared" si="760"/>
        <v>0</v>
      </c>
      <c r="CH10" s="4">
        <f t="shared" si="760"/>
        <v>7</v>
      </c>
      <c r="CI10" s="4">
        <f t="shared" si="760"/>
        <v>7</v>
      </c>
      <c r="CJ10" s="4">
        <f t="shared" si="760"/>
        <v>0</v>
      </c>
      <c r="CK10" s="4">
        <f t="shared" si="760"/>
        <v>0</v>
      </c>
      <c r="CL10" s="4">
        <f t="shared" si="760"/>
        <v>0</v>
      </c>
      <c r="CM10" s="4">
        <f t="shared" si="760"/>
        <v>0</v>
      </c>
      <c r="CN10" s="4">
        <f t="shared" si="760"/>
        <v>7</v>
      </c>
      <c r="CO10" s="4">
        <f t="shared" si="760"/>
        <v>7</v>
      </c>
      <c r="CP10" s="4">
        <f t="shared" si="760"/>
        <v>0</v>
      </c>
      <c r="CQ10" s="4">
        <f t="shared" si="760"/>
        <v>7</v>
      </c>
      <c r="CR10" s="4">
        <f t="shared" si="760"/>
        <v>0</v>
      </c>
      <c r="CS10" s="4">
        <f t="shared" si="760"/>
        <v>0</v>
      </c>
      <c r="CT10" s="4">
        <f t="shared" si="760"/>
        <v>0</v>
      </c>
      <c r="CU10" s="4">
        <f t="shared" si="760"/>
        <v>7</v>
      </c>
      <c r="CV10" s="4">
        <f t="shared" si="760"/>
        <v>13</v>
      </c>
      <c r="CW10" s="4">
        <f t="shared" si="760"/>
        <v>0</v>
      </c>
      <c r="CX10" s="4">
        <f t="shared" si="760"/>
        <v>0</v>
      </c>
      <c r="CY10" s="4">
        <f t="shared" si="760"/>
        <v>7</v>
      </c>
      <c r="CZ10" s="4">
        <f t="shared" si="760"/>
        <v>0</v>
      </c>
      <c r="DA10" s="4">
        <f t="shared" si="760"/>
        <v>7</v>
      </c>
      <c r="DB10" s="4">
        <f t="shared" si="760"/>
        <v>0</v>
      </c>
      <c r="DC10" s="4">
        <f t="shared" si="760"/>
        <v>0</v>
      </c>
      <c r="DD10" s="4">
        <f t="shared" si="760"/>
        <v>0</v>
      </c>
      <c r="DE10" s="4">
        <f t="shared" si="760"/>
        <v>0</v>
      </c>
      <c r="DF10" s="4">
        <f t="shared" si="760"/>
        <v>0</v>
      </c>
      <c r="DG10" s="4">
        <f t="shared" si="760"/>
        <v>0</v>
      </c>
      <c r="DH10" s="4">
        <f t="shared" si="760"/>
        <v>7</v>
      </c>
      <c r="DI10" s="4">
        <f t="shared" si="760"/>
        <v>7</v>
      </c>
      <c r="DJ10" s="4">
        <f t="shared" si="760"/>
        <v>0</v>
      </c>
      <c r="DK10" s="4">
        <f t="shared" si="760"/>
        <v>0</v>
      </c>
      <c r="DL10" s="4">
        <f t="shared" si="760"/>
        <v>0</v>
      </c>
      <c r="DM10" s="4">
        <f t="shared" si="760"/>
        <v>0</v>
      </c>
      <c r="DN10" s="4">
        <f t="shared" si="760"/>
        <v>0</v>
      </c>
      <c r="DO10" s="4">
        <f t="shared" si="760"/>
        <v>7</v>
      </c>
      <c r="DP10" s="4">
        <f t="shared" si="760"/>
        <v>0</v>
      </c>
      <c r="DQ10" s="4">
        <f t="shared" si="760"/>
        <v>7</v>
      </c>
      <c r="DR10" s="4">
        <f t="shared" si="760"/>
        <v>0</v>
      </c>
      <c r="DS10" s="4">
        <f t="shared" si="760"/>
        <v>7</v>
      </c>
      <c r="DT10" s="4">
        <f t="shared" si="760"/>
        <v>7</v>
      </c>
      <c r="DU10" s="4">
        <f t="shared" si="760"/>
        <v>0</v>
      </c>
      <c r="DV10" s="4">
        <f t="shared" si="760"/>
        <v>0</v>
      </c>
      <c r="DW10" s="4">
        <f t="shared" si="760"/>
        <v>0</v>
      </c>
      <c r="DX10" s="4">
        <f t="shared" si="760"/>
        <v>0</v>
      </c>
      <c r="DY10" s="4">
        <f t="shared" si="760"/>
        <v>0</v>
      </c>
      <c r="DZ10" s="4">
        <f t="shared" si="760"/>
        <v>13</v>
      </c>
      <c r="EA10" s="4">
        <f t="shared" si="760"/>
        <v>13</v>
      </c>
      <c r="EB10" s="4">
        <f t="shared" si="760"/>
        <v>0</v>
      </c>
      <c r="EC10" s="4">
        <f t="shared" ref="EC10:GN10" si="761">ROUNDUP(3.08*(STDEV(EA6:EB6)*SQRT(2)),0)</f>
        <v>0</v>
      </c>
      <c r="ED10" s="4">
        <f t="shared" si="761"/>
        <v>0</v>
      </c>
      <c r="EE10" s="4">
        <f t="shared" si="761"/>
        <v>0</v>
      </c>
      <c r="EF10" s="4">
        <f t="shared" si="761"/>
        <v>0</v>
      </c>
      <c r="EG10" s="4">
        <f t="shared" si="761"/>
        <v>7</v>
      </c>
      <c r="EH10" s="4">
        <f t="shared" si="761"/>
        <v>0</v>
      </c>
      <c r="EI10" s="4">
        <f t="shared" si="761"/>
        <v>0</v>
      </c>
      <c r="EJ10" s="4">
        <f t="shared" si="761"/>
        <v>0</v>
      </c>
      <c r="EK10" s="4">
        <f t="shared" si="761"/>
        <v>7</v>
      </c>
      <c r="EL10" s="4">
        <f t="shared" si="761"/>
        <v>0</v>
      </c>
      <c r="EM10" s="4">
        <f t="shared" si="761"/>
        <v>0</v>
      </c>
      <c r="EN10" s="4">
        <f t="shared" si="761"/>
        <v>0</v>
      </c>
      <c r="EO10" s="4">
        <f t="shared" si="761"/>
        <v>0</v>
      </c>
      <c r="EP10" s="4">
        <f t="shared" si="761"/>
        <v>0</v>
      </c>
      <c r="EQ10" s="4">
        <f t="shared" si="761"/>
        <v>0</v>
      </c>
      <c r="ER10" s="4">
        <f t="shared" si="761"/>
        <v>0</v>
      </c>
      <c r="ES10" s="4">
        <f t="shared" si="761"/>
        <v>0</v>
      </c>
      <c r="ET10" s="4">
        <f t="shared" si="761"/>
        <v>0</v>
      </c>
      <c r="EU10" s="4">
        <f t="shared" si="761"/>
        <v>0</v>
      </c>
      <c r="EV10" s="4">
        <f t="shared" si="761"/>
        <v>0</v>
      </c>
      <c r="EW10" s="4">
        <f t="shared" si="761"/>
        <v>0</v>
      </c>
      <c r="EX10" s="4">
        <f t="shared" si="761"/>
        <v>0</v>
      </c>
      <c r="EY10" s="4">
        <f t="shared" si="761"/>
        <v>0</v>
      </c>
      <c r="EZ10" s="4">
        <f t="shared" si="761"/>
        <v>7</v>
      </c>
      <c r="FA10" s="4">
        <f t="shared" si="761"/>
        <v>7</v>
      </c>
      <c r="FB10" s="4">
        <f t="shared" si="761"/>
        <v>10</v>
      </c>
      <c r="FC10" s="4">
        <f t="shared" si="761"/>
        <v>10</v>
      </c>
      <c r="FD10" s="4">
        <f t="shared" si="761"/>
        <v>0</v>
      </c>
      <c r="FE10" s="4">
        <f t="shared" si="761"/>
        <v>0</v>
      </c>
      <c r="FF10" s="4">
        <f t="shared" si="761"/>
        <v>0</v>
      </c>
      <c r="FG10" s="4">
        <f t="shared" si="761"/>
        <v>0</v>
      </c>
      <c r="FH10" s="4">
        <f t="shared" si="761"/>
        <v>0</v>
      </c>
      <c r="FI10" s="4">
        <f t="shared" si="761"/>
        <v>0</v>
      </c>
      <c r="FJ10" s="4">
        <f t="shared" si="761"/>
        <v>7</v>
      </c>
      <c r="FK10" s="4">
        <f t="shared" si="761"/>
        <v>7</v>
      </c>
      <c r="FL10" s="4">
        <f t="shared" si="761"/>
        <v>0</v>
      </c>
      <c r="FM10" s="4">
        <f t="shared" si="761"/>
        <v>0</v>
      </c>
      <c r="FN10" s="4">
        <f t="shared" si="761"/>
        <v>7</v>
      </c>
      <c r="FO10" s="4">
        <f t="shared" si="761"/>
        <v>7</v>
      </c>
      <c r="FP10" s="4">
        <f t="shared" si="761"/>
        <v>7</v>
      </c>
      <c r="FQ10" s="4">
        <f t="shared" si="761"/>
        <v>7</v>
      </c>
      <c r="FR10" s="4">
        <f t="shared" si="761"/>
        <v>0</v>
      </c>
      <c r="FS10" s="4">
        <f t="shared" si="761"/>
        <v>0</v>
      </c>
      <c r="FT10" s="4">
        <f t="shared" si="761"/>
        <v>0</v>
      </c>
      <c r="FU10" s="4">
        <f t="shared" si="761"/>
        <v>0</v>
      </c>
      <c r="FV10" s="4">
        <f t="shared" si="761"/>
        <v>0</v>
      </c>
      <c r="FW10" s="4">
        <f t="shared" si="761"/>
        <v>0</v>
      </c>
      <c r="FX10" s="4">
        <f t="shared" si="761"/>
        <v>0</v>
      </c>
      <c r="FY10" s="4">
        <f t="shared" si="761"/>
        <v>0</v>
      </c>
      <c r="FZ10" s="4">
        <f t="shared" si="761"/>
        <v>0</v>
      </c>
      <c r="GA10" s="4">
        <f t="shared" si="761"/>
        <v>0</v>
      </c>
      <c r="GB10" s="4">
        <f t="shared" si="761"/>
        <v>0</v>
      </c>
      <c r="GC10" s="4">
        <f t="shared" si="761"/>
        <v>0</v>
      </c>
      <c r="GD10" s="4">
        <f t="shared" si="761"/>
        <v>7</v>
      </c>
      <c r="GE10" s="4">
        <f t="shared" si="761"/>
        <v>0</v>
      </c>
      <c r="GF10" s="4">
        <f t="shared" si="761"/>
        <v>0</v>
      </c>
      <c r="GG10" s="4">
        <f t="shared" si="761"/>
        <v>7</v>
      </c>
      <c r="GH10" s="4">
        <f t="shared" si="761"/>
        <v>0</v>
      </c>
      <c r="GI10" s="4">
        <f t="shared" si="761"/>
        <v>7</v>
      </c>
      <c r="GJ10" s="4">
        <f t="shared" si="761"/>
        <v>7</v>
      </c>
      <c r="GK10" s="4">
        <f t="shared" si="761"/>
        <v>7</v>
      </c>
      <c r="GL10" s="4">
        <f t="shared" si="761"/>
        <v>7</v>
      </c>
      <c r="GM10" s="4">
        <f t="shared" si="761"/>
        <v>0</v>
      </c>
      <c r="GN10" s="4">
        <f t="shared" si="761"/>
        <v>0</v>
      </c>
      <c r="GO10" s="4">
        <f t="shared" ref="GO10:IZ10" si="762">ROUNDUP(3.08*(STDEV(GM6:GN6)*SQRT(2)),0)</f>
        <v>0</v>
      </c>
      <c r="GP10" s="4">
        <f t="shared" si="762"/>
        <v>0</v>
      </c>
      <c r="GQ10" s="4">
        <f t="shared" si="762"/>
        <v>0</v>
      </c>
      <c r="GR10" s="4">
        <f t="shared" si="762"/>
        <v>0</v>
      </c>
      <c r="GS10" s="4">
        <f t="shared" si="762"/>
        <v>0</v>
      </c>
      <c r="GT10" s="4">
        <f t="shared" si="762"/>
        <v>0</v>
      </c>
      <c r="GU10" s="4">
        <f t="shared" si="762"/>
        <v>0</v>
      </c>
      <c r="GV10" s="4">
        <f t="shared" si="762"/>
        <v>0</v>
      </c>
      <c r="GW10" s="4">
        <f t="shared" si="762"/>
        <v>0</v>
      </c>
      <c r="GX10" s="4">
        <f t="shared" si="762"/>
        <v>0</v>
      </c>
      <c r="GY10" s="4">
        <f t="shared" si="762"/>
        <v>7</v>
      </c>
      <c r="GZ10" s="4">
        <f t="shared" si="762"/>
        <v>7</v>
      </c>
      <c r="HA10" s="4">
        <f t="shared" si="762"/>
        <v>0</v>
      </c>
      <c r="HB10" s="4">
        <f t="shared" si="762"/>
        <v>0</v>
      </c>
      <c r="HC10" s="4">
        <f t="shared" si="762"/>
        <v>0</v>
      </c>
      <c r="HD10" s="4">
        <f t="shared" si="762"/>
        <v>0</v>
      </c>
      <c r="HE10" s="4">
        <f t="shared" si="762"/>
        <v>0</v>
      </c>
      <c r="HF10" s="4">
        <f t="shared" si="762"/>
        <v>7</v>
      </c>
      <c r="HG10" s="4">
        <f t="shared" si="762"/>
        <v>7</v>
      </c>
      <c r="HH10" s="4">
        <f t="shared" si="762"/>
        <v>13</v>
      </c>
      <c r="HI10" s="4">
        <f t="shared" si="762"/>
        <v>0</v>
      </c>
      <c r="HJ10" s="4">
        <f t="shared" si="762"/>
        <v>0</v>
      </c>
      <c r="HK10" s="4">
        <f t="shared" si="762"/>
        <v>0</v>
      </c>
      <c r="HL10" s="4">
        <f t="shared" si="762"/>
        <v>0</v>
      </c>
      <c r="HM10" s="4">
        <f t="shared" si="762"/>
        <v>13</v>
      </c>
      <c r="HN10" s="4">
        <f t="shared" si="762"/>
        <v>13</v>
      </c>
      <c r="HO10" s="4">
        <f t="shared" si="762"/>
        <v>0</v>
      </c>
      <c r="HP10" s="4">
        <f t="shared" si="762"/>
        <v>0</v>
      </c>
      <c r="HQ10" s="4">
        <f t="shared" si="762"/>
        <v>0</v>
      </c>
      <c r="HR10" s="4">
        <f t="shared" si="762"/>
        <v>0</v>
      </c>
      <c r="HS10" s="4">
        <f t="shared" si="762"/>
        <v>0</v>
      </c>
      <c r="HT10" s="4">
        <f t="shared" si="762"/>
        <v>0</v>
      </c>
      <c r="HU10" s="4">
        <f t="shared" si="762"/>
        <v>0</v>
      </c>
      <c r="HV10" s="4">
        <f t="shared" si="762"/>
        <v>0</v>
      </c>
      <c r="HW10" s="4">
        <f t="shared" si="762"/>
        <v>7</v>
      </c>
      <c r="HX10" s="4">
        <f t="shared" si="762"/>
        <v>0</v>
      </c>
      <c r="HY10" s="4">
        <f t="shared" si="762"/>
        <v>7</v>
      </c>
      <c r="HZ10" s="4">
        <f t="shared" si="762"/>
        <v>0</v>
      </c>
      <c r="IA10" s="4">
        <f t="shared" si="762"/>
        <v>7</v>
      </c>
      <c r="IB10" s="4">
        <f t="shared" si="762"/>
        <v>7</v>
      </c>
      <c r="IC10" s="4">
        <f t="shared" si="762"/>
        <v>0</v>
      </c>
      <c r="ID10" s="4">
        <f t="shared" si="762"/>
        <v>0</v>
      </c>
      <c r="IE10" s="4">
        <f t="shared" si="762"/>
        <v>0</v>
      </c>
      <c r="IF10" s="4">
        <f t="shared" si="762"/>
        <v>0</v>
      </c>
      <c r="IG10" s="4">
        <f t="shared" si="762"/>
        <v>0</v>
      </c>
      <c r="IH10" s="4">
        <f t="shared" si="762"/>
        <v>0</v>
      </c>
      <c r="II10" s="4">
        <f t="shared" si="762"/>
        <v>0</v>
      </c>
      <c r="IJ10" s="4">
        <f t="shared" si="762"/>
        <v>0</v>
      </c>
      <c r="IK10" s="4">
        <f t="shared" si="762"/>
        <v>0</v>
      </c>
      <c r="IL10" s="4">
        <f t="shared" si="762"/>
        <v>7</v>
      </c>
      <c r="IM10" s="4">
        <f t="shared" si="762"/>
        <v>7</v>
      </c>
      <c r="IN10" s="4">
        <f t="shared" si="762"/>
        <v>0</v>
      </c>
      <c r="IO10" s="4">
        <f t="shared" si="762"/>
        <v>0</v>
      </c>
      <c r="IP10" s="4">
        <f t="shared" si="762"/>
        <v>0</v>
      </c>
      <c r="IQ10" s="4">
        <f t="shared" si="762"/>
        <v>0</v>
      </c>
      <c r="IR10" s="4">
        <f t="shared" si="762"/>
        <v>0</v>
      </c>
      <c r="IS10" s="4">
        <f t="shared" si="762"/>
        <v>0</v>
      </c>
      <c r="IT10" s="4">
        <f t="shared" si="762"/>
        <v>0</v>
      </c>
      <c r="IU10" s="4">
        <f t="shared" si="762"/>
        <v>0</v>
      </c>
      <c r="IV10" s="4">
        <f t="shared" si="762"/>
        <v>0</v>
      </c>
      <c r="IW10" s="4">
        <f t="shared" si="762"/>
        <v>0</v>
      </c>
      <c r="IX10" s="4">
        <f t="shared" si="762"/>
        <v>7</v>
      </c>
      <c r="IY10" s="4">
        <f t="shared" si="762"/>
        <v>0</v>
      </c>
      <c r="IZ10" s="4">
        <f t="shared" si="762"/>
        <v>7</v>
      </c>
      <c r="JA10" s="4">
        <f t="shared" ref="JA10:LL10" si="763">ROUNDUP(3.08*(STDEV(IY6:IZ6)*SQRT(2)),0)</f>
        <v>7</v>
      </c>
      <c r="JB10" s="4">
        <f t="shared" si="763"/>
        <v>7</v>
      </c>
      <c r="JC10" s="4">
        <f t="shared" si="763"/>
        <v>7</v>
      </c>
      <c r="JD10" s="4">
        <f t="shared" si="763"/>
        <v>7</v>
      </c>
      <c r="JE10" s="4">
        <f t="shared" si="763"/>
        <v>0</v>
      </c>
      <c r="JF10" s="4">
        <f t="shared" si="763"/>
        <v>0</v>
      </c>
      <c r="JG10" s="4">
        <f t="shared" si="763"/>
        <v>0</v>
      </c>
      <c r="JH10" s="4">
        <f t="shared" si="763"/>
        <v>0</v>
      </c>
      <c r="JI10" s="4">
        <f t="shared" si="763"/>
        <v>0</v>
      </c>
      <c r="JJ10" s="4">
        <f t="shared" si="763"/>
        <v>0</v>
      </c>
      <c r="JK10" s="4">
        <f t="shared" si="763"/>
        <v>0</v>
      </c>
      <c r="JL10" s="4">
        <f t="shared" si="763"/>
        <v>0</v>
      </c>
      <c r="JM10" s="4">
        <f t="shared" si="763"/>
        <v>0</v>
      </c>
      <c r="JN10" s="4">
        <f t="shared" si="763"/>
        <v>0</v>
      </c>
      <c r="JO10" s="4">
        <f t="shared" si="763"/>
        <v>0</v>
      </c>
      <c r="JP10" s="4">
        <f t="shared" si="763"/>
        <v>0</v>
      </c>
      <c r="JQ10" s="4">
        <f t="shared" si="763"/>
        <v>0</v>
      </c>
      <c r="JR10" s="4">
        <f t="shared" si="763"/>
        <v>7</v>
      </c>
      <c r="JS10" s="4">
        <f t="shared" si="763"/>
        <v>7</v>
      </c>
      <c r="JT10" s="4">
        <f t="shared" si="763"/>
        <v>19</v>
      </c>
      <c r="JU10" s="4">
        <f t="shared" si="763"/>
        <v>19</v>
      </c>
      <c r="JV10" s="4">
        <f t="shared" si="763"/>
        <v>0</v>
      </c>
      <c r="JW10" s="4">
        <f t="shared" si="763"/>
        <v>0</v>
      </c>
      <c r="JX10" s="4">
        <f t="shared" si="763"/>
        <v>7</v>
      </c>
      <c r="JY10" s="4">
        <f t="shared" si="763"/>
        <v>7</v>
      </c>
      <c r="JZ10" s="4">
        <f t="shared" si="763"/>
        <v>7</v>
      </c>
      <c r="KA10" s="4">
        <f t="shared" si="763"/>
        <v>7</v>
      </c>
      <c r="KB10" s="4">
        <f t="shared" si="763"/>
        <v>0</v>
      </c>
      <c r="KC10" s="4">
        <f t="shared" si="763"/>
        <v>7</v>
      </c>
      <c r="KD10" s="4">
        <f t="shared" si="763"/>
        <v>7</v>
      </c>
      <c r="KE10" s="4">
        <f t="shared" si="763"/>
        <v>7</v>
      </c>
      <c r="KF10" s="4">
        <f t="shared" si="763"/>
        <v>7</v>
      </c>
      <c r="KG10" s="4">
        <f t="shared" si="763"/>
        <v>0</v>
      </c>
      <c r="KH10" s="4">
        <f t="shared" si="763"/>
        <v>7</v>
      </c>
      <c r="KI10" s="4">
        <f t="shared" si="763"/>
        <v>7</v>
      </c>
      <c r="KJ10" s="4">
        <f t="shared" si="763"/>
        <v>7</v>
      </c>
      <c r="KK10" s="4">
        <f t="shared" si="763"/>
        <v>7</v>
      </c>
      <c r="KL10" s="4">
        <f t="shared" si="763"/>
        <v>7</v>
      </c>
      <c r="KM10" s="4">
        <f t="shared" si="763"/>
        <v>7</v>
      </c>
      <c r="KN10" s="4">
        <f t="shared" si="763"/>
        <v>0</v>
      </c>
      <c r="KO10" s="4">
        <f t="shared" si="763"/>
        <v>7</v>
      </c>
      <c r="KP10" s="4">
        <f t="shared" si="763"/>
        <v>7</v>
      </c>
      <c r="KQ10" s="4">
        <f t="shared" si="763"/>
        <v>0</v>
      </c>
      <c r="KR10" s="4">
        <f t="shared" si="763"/>
        <v>0</v>
      </c>
      <c r="KS10" s="4">
        <f t="shared" si="763"/>
        <v>7</v>
      </c>
      <c r="KT10" s="4">
        <f t="shared" si="763"/>
        <v>7</v>
      </c>
      <c r="KU10" s="4">
        <f t="shared" si="763"/>
        <v>0</v>
      </c>
      <c r="KV10" s="4">
        <f t="shared" si="763"/>
        <v>7</v>
      </c>
      <c r="KW10" s="4">
        <f t="shared" si="763"/>
        <v>7</v>
      </c>
      <c r="KX10" s="4">
        <f t="shared" si="763"/>
        <v>7</v>
      </c>
      <c r="KY10" s="4">
        <f t="shared" si="763"/>
        <v>7</v>
      </c>
      <c r="KZ10" s="4">
        <f t="shared" si="763"/>
        <v>13</v>
      </c>
      <c r="LA10" s="4">
        <f t="shared" si="763"/>
        <v>13</v>
      </c>
      <c r="LB10" s="4">
        <f t="shared" si="763"/>
        <v>0</v>
      </c>
      <c r="LC10" s="4">
        <f t="shared" si="763"/>
        <v>0</v>
      </c>
      <c r="LD10" s="4">
        <f t="shared" si="763"/>
        <v>7</v>
      </c>
      <c r="LE10" s="4">
        <f t="shared" si="763"/>
        <v>0</v>
      </c>
      <c r="LF10" s="4">
        <f t="shared" si="763"/>
        <v>7</v>
      </c>
      <c r="LG10" s="4">
        <f t="shared" si="763"/>
        <v>7</v>
      </c>
      <c r="LH10" s="4">
        <f t="shared" si="763"/>
        <v>7</v>
      </c>
      <c r="LI10" s="4">
        <f t="shared" si="763"/>
        <v>7</v>
      </c>
      <c r="LJ10" s="4">
        <f t="shared" si="763"/>
        <v>7</v>
      </c>
      <c r="LK10" s="4">
        <f t="shared" si="763"/>
        <v>7</v>
      </c>
      <c r="LL10" s="4">
        <f t="shared" si="763"/>
        <v>0</v>
      </c>
      <c r="LM10" s="4">
        <f t="shared" ref="LM10:NH10" si="764">ROUNDUP(3.08*(STDEV(LK6:LL6)*SQRT(2)),0)</f>
        <v>7</v>
      </c>
      <c r="LN10" s="4">
        <f t="shared" si="764"/>
        <v>19</v>
      </c>
      <c r="LO10" s="4">
        <f t="shared" si="764"/>
        <v>19</v>
      </c>
      <c r="LP10" s="4">
        <f t="shared" si="764"/>
        <v>0</v>
      </c>
      <c r="LQ10" s="4">
        <f t="shared" si="764"/>
        <v>0</v>
      </c>
      <c r="LR10" s="4">
        <f t="shared" si="764"/>
        <v>0</v>
      </c>
      <c r="LS10" s="4">
        <f t="shared" si="764"/>
        <v>0</v>
      </c>
      <c r="LT10" s="4">
        <f t="shared" si="764"/>
        <v>0</v>
      </c>
      <c r="LU10" s="4">
        <f t="shared" si="764"/>
        <v>16</v>
      </c>
      <c r="LV10" s="4">
        <f t="shared" si="764"/>
        <v>16</v>
      </c>
      <c r="LW10" s="4">
        <f t="shared" si="764"/>
        <v>7</v>
      </c>
      <c r="LX10" s="4">
        <f t="shared" si="764"/>
        <v>7</v>
      </c>
      <c r="LY10" s="4">
        <f t="shared" si="764"/>
        <v>0</v>
      </c>
      <c r="LZ10" s="4">
        <f t="shared" si="764"/>
        <v>7</v>
      </c>
      <c r="MA10" s="4">
        <f t="shared" si="764"/>
        <v>7</v>
      </c>
      <c r="MB10" s="4">
        <f t="shared" si="764"/>
        <v>7</v>
      </c>
      <c r="MC10" s="4">
        <f t="shared" si="764"/>
        <v>7</v>
      </c>
      <c r="MD10" s="4">
        <f t="shared" si="764"/>
        <v>16</v>
      </c>
      <c r="ME10" s="4">
        <f t="shared" si="764"/>
        <v>16</v>
      </c>
      <c r="MF10" s="4">
        <f t="shared" si="764"/>
        <v>7</v>
      </c>
      <c r="MG10" s="4">
        <f t="shared" si="764"/>
        <v>7</v>
      </c>
      <c r="MH10" s="4">
        <f t="shared" si="764"/>
        <v>0</v>
      </c>
      <c r="MI10" s="4">
        <f t="shared" si="764"/>
        <v>13</v>
      </c>
      <c r="MJ10" s="4">
        <f t="shared" si="764"/>
        <v>13</v>
      </c>
      <c r="MK10" s="4">
        <f t="shared" si="764"/>
        <v>13</v>
      </c>
      <c r="ML10" s="4">
        <f t="shared" si="764"/>
        <v>13</v>
      </c>
      <c r="MM10" s="4">
        <f t="shared" si="764"/>
        <v>0</v>
      </c>
      <c r="MN10" s="4">
        <f t="shared" si="764"/>
        <v>0</v>
      </c>
      <c r="MO10" s="4">
        <f t="shared" si="764"/>
        <v>0</v>
      </c>
      <c r="MP10" s="4">
        <f t="shared" si="764"/>
        <v>22</v>
      </c>
      <c r="MQ10" s="4">
        <f t="shared" si="764"/>
        <v>16</v>
      </c>
      <c r="MR10" s="4">
        <f t="shared" si="764"/>
        <v>7</v>
      </c>
      <c r="MS10" s="4">
        <f t="shared" si="764"/>
        <v>7</v>
      </c>
      <c r="MT10" s="4">
        <f t="shared" si="764"/>
        <v>7</v>
      </c>
      <c r="MU10" s="4">
        <f t="shared" si="764"/>
        <v>0</v>
      </c>
      <c r="MV10" s="4">
        <f t="shared" si="764"/>
        <v>0</v>
      </c>
      <c r="MW10" s="4">
        <f t="shared" si="764"/>
        <v>0</v>
      </c>
      <c r="MX10" s="4">
        <f t="shared" si="764"/>
        <v>0</v>
      </c>
      <c r="MY10" s="4">
        <f t="shared" si="764"/>
        <v>0</v>
      </c>
      <c r="MZ10" s="4">
        <f t="shared" si="764"/>
        <v>0</v>
      </c>
      <c r="NA10" s="4">
        <f t="shared" si="764"/>
        <v>0</v>
      </c>
      <c r="NB10" s="4">
        <f t="shared" si="764"/>
        <v>0</v>
      </c>
      <c r="NC10" s="4">
        <f t="shared" si="764"/>
        <v>0</v>
      </c>
      <c r="ND10" s="4">
        <f t="shared" si="764"/>
        <v>0</v>
      </c>
      <c r="NE10" s="4">
        <f t="shared" si="764"/>
        <v>0</v>
      </c>
      <c r="NF10" s="4">
        <f t="shared" si="764"/>
        <v>0</v>
      </c>
      <c r="NG10" s="4">
        <f t="shared" si="764"/>
        <v>0</v>
      </c>
      <c r="NH10" s="4">
        <f t="shared" si="764"/>
        <v>13</v>
      </c>
    </row>
    <row r="11" spans="1:377" x14ac:dyDescent="0.3">
      <c r="A11" s="4" t="s">
        <v>71</v>
      </c>
      <c r="B11" s="4">
        <f>SUM(B9:B10)</f>
        <v>0</v>
      </c>
      <c r="C11" s="4">
        <f t="shared" ref="C11" si="765">SUM(C9:C10)</f>
        <v>9</v>
      </c>
      <c r="D11" s="4">
        <f t="shared" ref="D11" si="766">SUM(D9:D10)</f>
        <v>9</v>
      </c>
      <c r="E11" s="4">
        <f t="shared" ref="E11" si="767">SUM(E9:E10)</f>
        <v>9</v>
      </c>
      <c r="F11" s="4">
        <f t="shared" ref="F11" si="768">SUM(F9:F10)</f>
        <v>0</v>
      </c>
      <c r="G11" s="4">
        <f t="shared" ref="G11" si="769">SUM(G9:G10)</f>
        <v>0</v>
      </c>
      <c r="H11" s="4">
        <f t="shared" ref="H11" si="770">SUM(H9:H10)</f>
        <v>0</v>
      </c>
      <c r="I11" s="4">
        <f t="shared" ref="I11" si="771">SUM(I9:I10)</f>
        <v>0</v>
      </c>
      <c r="J11" s="4">
        <f t="shared" ref="J11" si="772">SUM(J9:J10)</f>
        <v>0</v>
      </c>
      <c r="K11" s="4">
        <f t="shared" ref="K11" si="773">SUM(K9:K10)</f>
        <v>0</v>
      </c>
      <c r="L11" s="4">
        <f t="shared" ref="L11" si="774">SUM(L9:L10)</f>
        <v>0</v>
      </c>
      <c r="M11" s="4">
        <f t="shared" ref="M11" si="775">SUM(M9:M10)</f>
        <v>49</v>
      </c>
      <c r="N11" s="4">
        <f t="shared" ref="N11" si="776">SUM(N9:N10)</f>
        <v>49</v>
      </c>
      <c r="O11" s="4">
        <f t="shared" ref="O11" si="777">SUM(O9:O10)</f>
        <v>0</v>
      </c>
      <c r="P11" s="4">
        <f t="shared" ref="P11" si="778">SUM(P9:P10)</f>
        <v>0</v>
      </c>
      <c r="Q11" s="4">
        <f t="shared" ref="Q11" si="779">SUM(Q9:Q10)</f>
        <v>0</v>
      </c>
      <c r="R11" s="4">
        <f t="shared" ref="R11" si="780">SUM(R9:R10)</f>
        <v>0</v>
      </c>
      <c r="S11" s="4">
        <f t="shared" ref="S11" si="781">SUM(S9:S10)</f>
        <v>0</v>
      </c>
      <c r="T11" s="4">
        <f t="shared" ref="T11" si="782">SUM(T9:T10)</f>
        <v>0</v>
      </c>
      <c r="U11" s="4">
        <f t="shared" ref="U11" si="783">SUM(U9:U10)</f>
        <v>9</v>
      </c>
      <c r="V11" s="4">
        <f t="shared" ref="V11" si="784">SUM(V9:V10)</f>
        <v>4</v>
      </c>
      <c r="W11" s="4">
        <f t="shared" ref="W11" si="785">SUM(W9:W10)</f>
        <v>4</v>
      </c>
      <c r="X11" s="4">
        <f t="shared" ref="X11" si="786">SUM(X9:X10)</f>
        <v>9</v>
      </c>
      <c r="Y11" s="4">
        <f t="shared" ref="Y11" si="787">SUM(Y9:Y10)</f>
        <v>0</v>
      </c>
      <c r="Z11" s="4">
        <f t="shared" ref="Z11" si="788">SUM(Z9:Z10)</f>
        <v>0</v>
      </c>
      <c r="AA11" s="4">
        <f t="shared" ref="AA11" si="789">SUM(AA9:AA10)</f>
        <v>17</v>
      </c>
      <c r="AB11" s="4">
        <f t="shared" ref="AB11" si="790">SUM(AB9:AB10)</f>
        <v>17</v>
      </c>
      <c r="AC11" s="4">
        <f t="shared" ref="AC11" si="791">SUM(AC9:AC10)</f>
        <v>9</v>
      </c>
      <c r="AD11" s="4">
        <f t="shared" ref="AD11" si="792">SUM(AD9:AD10)</f>
        <v>9</v>
      </c>
      <c r="AE11" s="4">
        <f t="shared" ref="AE11" si="793">SUM(AE9:AE10)</f>
        <v>0</v>
      </c>
      <c r="AF11" s="4">
        <f t="shared" ref="AF11" si="794">SUM(AF9:AF10)</f>
        <v>41</v>
      </c>
      <c r="AG11" s="4">
        <f t="shared" ref="AG11" si="795">SUM(AG9:AG10)</f>
        <v>41</v>
      </c>
      <c r="AH11" s="4">
        <f t="shared" ref="AH11" si="796">SUM(AH9:AH10)</f>
        <v>0</v>
      </c>
      <c r="AI11" s="4">
        <f t="shared" ref="AI11" si="797">SUM(AI9:AI10)</f>
        <v>0</v>
      </c>
      <c r="AJ11" s="4">
        <f t="shared" ref="AJ11" si="798">SUM(AJ9:AJ10)</f>
        <v>0</v>
      </c>
      <c r="AK11" s="4">
        <f t="shared" ref="AK11" si="799">SUM(AK9:AK10)</f>
        <v>0</v>
      </c>
      <c r="AL11" s="4">
        <f t="shared" ref="AL11" si="800">SUM(AL9:AL10)</f>
        <v>0</v>
      </c>
      <c r="AM11" s="4">
        <f t="shared" ref="AM11" si="801">SUM(AM9:AM10)</f>
        <v>0</v>
      </c>
      <c r="AN11" s="4">
        <f t="shared" ref="AN11" si="802">SUM(AN9:AN10)</f>
        <v>9</v>
      </c>
      <c r="AO11" s="4">
        <f t="shared" ref="AO11" si="803">SUM(AO9:AO10)</f>
        <v>9</v>
      </c>
      <c r="AP11" s="4">
        <f t="shared" ref="AP11" si="804">SUM(AP9:AP10)</f>
        <v>0</v>
      </c>
      <c r="AQ11" s="4">
        <f t="shared" ref="AQ11" si="805">SUM(AQ9:AQ10)</f>
        <v>0</v>
      </c>
      <c r="AR11" s="4">
        <f t="shared" ref="AR11" si="806">SUM(AR9:AR10)</f>
        <v>9</v>
      </c>
      <c r="AS11" s="4">
        <f t="shared" ref="AS11" si="807">SUM(AS9:AS10)</f>
        <v>9</v>
      </c>
      <c r="AT11" s="4">
        <f t="shared" ref="AT11" si="808">SUM(AT9:AT10)</f>
        <v>9</v>
      </c>
      <c r="AU11" s="4">
        <f t="shared" ref="AU11" si="809">SUM(AU9:AU10)</f>
        <v>4</v>
      </c>
      <c r="AV11" s="4">
        <f t="shared" ref="AV11" si="810">SUM(AV9:AV10)</f>
        <v>9</v>
      </c>
      <c r="AW11" s="4">
        <f t="shared" ref="AW11" si="811">SUM(AW9:AW10)</f>
        <v>9</v>
      </c>
      <c r="AX11" s="4">
        <f t="shared" ref="AX11" si="812">SUM(AX9:AX10)</f>
        <v>9</v>
      </c>
      <c r="AY11" s="4">
        <f t="shared" ref="AY11" si="813">SUM(AY9:AY10)</f>
        <v>0</v>
      </c>
      <c r="AZ11" s="4">
        <f t="shared" ref="AZ11" si="814">SUM(AZ9:AZ10)</f>
        <v>0</v>
      </c>
      <c r="BA11" s="4">
        <f t="shared" ref="BA11" si="815">SUM(BA9:BA10)</f>
        <v>0</v>
      </c>
      <c r="BB11" s="4">
        <f t="shared" ref="BB11" si="816">SUM(BB9:BB10)</f>
        <v>0</v>
      </c>
      <c r="BC11" s="4">
        <f t="shared" ref="BC11" si="817">SUM(BC9:BC10)</f>
        <v>0</v>
      </c>
      <c r="BD11" s="4">
        <f t="shared" ref="BD11" si="818">SUM(BD9:BD10)</f>
        <v>9</v>
      </c>
      <c r="BE11" s="4">
        <f t="shared" ref="BE11" si="819">SUM(BE9:BE10)</f>
        <v>4</v>
      </c>
      <c r="BF11" s="4">
        <f t="shared" ref="BF11" si="820">SUM(BF9:BF10)</f>
        <v>9</v>
      </c>
      <c r="BG11" s="4">
        <f t="shared" ref="BG11" si="821">SUM(BG9:BG10)</f>
        <v>0</v>
      </c>
      <c r="BH11" s="4">
        <f t="shared" ref="BH11" si="822">SUM(BH9:BH10)</f>
        <v>0</v>
      </c>
      <c r="BI11" s="4">
        <f t="shared" ref="BI11" si="823">SUM(BI9:BI10)</f>
        <v>0</v>
      </c>
      <c r="BJ11" s="4">
        <f t="shared" ref="BJ11" si="824">SUM(BJ9:BJ10)</f>
        <v>9</v>
      </c>
      <c r="BK11" s="4">
        <f t="shared" ref="BK11" si="825">SUM(BK9:BK10)</f>
        <v>9</v>
      </c>
      <c r="BL11" s="4">
        <f t="shared" ref="BL11" si="826">SUM(BL9:BL10)</f>
        <v>9</v>
      </c>
      <c r="BM11" s="4">
        <f t="shared" ref="BM11" si="827">SUM(BM9:BM10)</f>
        <v>9</v>
      </c>
      <c r="BN11" s="4">
        <f t="shared" ref="BN11" si="828">SUM(BN9:BN10)</f>
        <v>0</v>
      </c>
      <c r="BO11" s="4">
        <f t="shared" ref="BO11" si="829">SUM(BO9:BO10)</f>
        <v>17</v>
      </c>
      <c r="BP11" s="4">
        <f t="shared" ref="BP11" si="830">SUM(BP9:BP10)</f>
        <v>17</v>
      </c>
      <c r="BQ11" s="4">
        <f t="shared" ref="BQ11" si="831">SUM(BQ9:BQ10)</f>
        <v>0</v>
      </c>
      <c r="BR11" s="4">
        <f t="shared" ref="BR11" si="832">SUM(BR9:BR10)</f>
        <v>0</v>
      </c>
      <c r="BS11" s="4">
        <f t="shared" ref="BS11" si="833">SUM(BS9:BS10)</f>
        <v>13</v>
      </c>
      <c r="BT11" s="4">
        <f t="shared" ref="BT11" si="834">SUM(BT9:BT10)</f>
        <v>13</v>
      </c>
      <c r="BU11" s="4">
        <f t="shared" ref="BU11" si="835">SUM(BU9:BU10)</f>
        <v>0</v>
      </c>
      <c r="BV11" s="4">
        <f t="shared" ref="BV11" si="836">SUM(BV9:BV10)</f>
        <v>0</v>
      </c>
      <c r="BW11" s="4">
        <f t="shared" ref="BW11" si="837">SUM(BW9:BW10)</f>
        <v>0</v>
      </c>
      <c r="BX11" s="4">
        <f t="shared" ref="BX11" si="838">SUM(BX9:BX10)</f>
        <v>9</v>
      </c>
      <c r="BY11" s="4">
        <f t="shared" ref="BY11" si="839">SUM(BY9:BY10)</f>
        <v>9</v>
      </c>
      <c r="BZ11" s="4">
        <f t="shared" ref="BZ11" si="840">SUM(BZ9:BZ10)</f>
        <v>17</v>
      </c>
      <c r="CA11" s="4">
        <f t="shared" ref="CA11" si="841">SUM(CA9:CA10)</f>
        <v>17</v>
      </c>
      <c r="CB11" s="4">
        <f t="shared" ref="CB11" si="842">SUM(CB9:CB10)</f>
        <v>0</v>
      </c>
      <c r="CC11" s="4">
        <f t="shared" ref="CC11" si="843">SUM(CC9:CC10)</f>
        <v>9</v>
      </c>
      <c r="CD11" s="4">
        <f t="shared" ref="CD11" si="844">SUM(CD9:CD10)</f>
        <v>9</v>
      </c>
      <c r="CE11" s="4">
        <f t="shared" ref="CE11" si="845">SUM(CE9:CE10)</f>
        <v>0</v>
      </c>
      <c r="CF11" s="4">
        <f t="shared" ref="CF11" si="846">SUM(CF9:CF10)</f>
        <v>0</v>
      </c>
      <c r="CG11" s="4">
        <f t="shared" ref="CG11" si="847">SUM(CG9:CG10)</f>
        <v>0</v>
      </c>
      <c r="CH11" s="4">
        <f t="shared" ref="CH11" si="848">SUM(CH9:CH10)</f>
        <v>9</v>
      </c>
      <c r="CI11" s="4">
        <f t="shared" ref="CI11" si="849">SUM(CI9:CI10)</f>
        <v>9</v>
      </c>
      <c r="CJ11" s="4">
        <f t="shared" ref="CJ11" si="850">SUM(CJ9:CJ10)</f>
        <v>0</v>
      </c>
      <c r="CK11" s="4">
        <f t="shared" ref="CK11" si="851">SUM(CK9:CK10)</f>
        <v>0</v>
      </c>
      <c r="CL11" s="4">
        <f t="shared" ref="CL11" si="852">SUM(CL9:CL10)</f>
        <v>0</v>
      </c>
      <c r="CM11" s="4">
        <f t="shared" ref="CM11" si="853">SUM(CM9:CM10)</f>
        <v>0</v>
      </c>
      <c r="CN11" s="4">
        <f t="shared" ref="CN11" si="854">SUM(CN9:CN10)</f>
        <v>9</v>
      </c>
      <c r="CO11" s="4">
        <f t="shared" ref="CO11" si="855">SUM(CO9:CO10)</f>
        <v>9</v>
      </c>
      <c r="CP11" s="4">
        <f t="shared" ref="CP11" si="856">SUM(CP9:CP10)</f>
        <v>0</v>
      </c>
      <c r="CQ11" s="4">
        <f t="shared" ref="CQ11" si="857">SUM(CQ9:CQ10)</f>
        <v>9</v>
      </c>
      <c r="CR11" s="4">
        <f t="shared" ref="CR11" si="858">SUM(CR9:CR10)</f>
        <v>4</v>
      </c>
      <c r="CS11" s="4">
        <f t="shared" ref="CS11" si="859">SUM(CS9:CS10)</f>
        <v>4</v>
      </c>
      <c r="CT11" s="4">
        <f t="shared" ref="CT11" si="860">SUM(CT9:CT10)</f>
        <v>4</v>
      </c>
      <c r="CU11" s="4">
        <f t="shared" ref="CU11" si="861">SUM(CU9:CU10)</f>
        <v>13</v>
      </c>
      <c r="CV11" s="4">
        <f t="shared" ref="CV11" si="862">SUM(CV9:CV10)</f>
        <v>17</v>
      </c>
      <c r="CW11" s="4">
        <f t="shared" ref="CW11" si="863">SUM(CW9:CW10)</f>
        <v>0</v>
      </c>
      <c r="CX11" s="4">
        <f t="shared" ref="CX11" si="864">SUM(CX9:CX10)</f>
        <v>0</v>
      </c>
      <c r="CY11" s="4">
        <f t="shared" ref="CY11" si="865">SUM(CY9:CY10)</f>
        <v>9</v>
      </c>
      <c r="CZ11" s="4">
        <f t="shared" ref="CZ11" si="866">SUM(CZ9:CZ10)</f>
        <v>4</v>
      </c>
      <c r="DA11" s="4">
        <f t="shared" ref="DA11" si="867">SUM(DA9:DA10)</f>
        <v>9</v>
      </c>
      <c r="DB11" s="4">
        <f t="shared" ref="DB11" si="868">SUM(DB9:DB10)</f>
        <v>0</v>
      </c>
      <c r="DC11" s="4">
        <f t="shared" ref="DC11" si="869">SUM(DC9:DC10)</f>
        <v>0</v>
      </c>
      <c r="DD11" s="4">
        <f t="shared" ref="DD11" si="870">SUM(DD9:DD10)</f>
        <v>0</v>
      </c>
      <c r="DE11" s="4">
        <f t="shared" ref="DE11" si="871">SUM(DE9:DE10)</f>
        <v>0</v>
      </c>
      <c r="DF11" s="4">
        <f t="shared" ref="DF11" si="872">SUM(DF9:DF10)</f>
        <v>0</v>
      </c>
      <c r="DG11" s="4">
        <f t="shared" ref="DG11" si="873">SUM(DG9:DG10)</f>
        <v>0</v>
      </c>
      <c r="DH11" s="4">
        <f t="shared" ref="DH11" si="874">SUM(DH9:DH10)</f>
        <v>9</v>
      </c>
      <c r="DI11" s="4">
        <f t="shared" ref="DI11" si="875">SUM(DI9:DI10)</f>
        <v>9</v>
      </c>
      <c r="DJ11" s="4">
        <f t="shared" ref="DJ11" si="876">SUM(DJ9:DJ10)</f>
        <v>0</v>
      </c>
      <c r="DK11" s="4">
        <f t="shared" ref="DK11" si="877">SUM(DK9:DK10)</f>
        <v>0</v>
      </c>
      <c r="DL11" s="4">
        <f t="shared" ref="DL11" si="878">SUM(DL9:DL10)</f>
        <v>0</v>
      </c>
      <c r="DM11" s="4">
        <f t="shared" ref="DM11" si="879">SUM(DM9:DM10)</f>
        <v>0</v>
      </c>
      <c r="DN11" s="4">
        <f t="shared" ref="DN11" si="880">SUM(DN9:DN10)</f>
        <v>0</v>
      </c>
      <c r="DO11" s="4">
        <f t="shared" ref="DO11" si="881">SUM(DO9:DO10)</f>
        <v>9</v>
      </c>
      <c r="DP11" s="4">
        <f t="shared" ref="DP11" si="882">SUM(DP9:DP10)</f>
        <v>4</v>
      </c>
      <c r="DQ11" s="4">
        <f t="shared" ref="DQ11" si="883">SUM(DQ9:DQ10)</f>
        <v>9</v>
      </c>
      <c r="DR11" s="4">
        <f t="shared" ref="DR11" si="884">SUM(DR9:DR10)</f>
        <v>0</v>
      </c>
      <c r="DS11" s="4">
        <f t="shared" ref="DS11" si="885">SUM(DS9:DS10)</f>
        <v>9</v>
      </c>
      <c r="DT11" s="4">
        <f t="shared" ref="DT11" si="886">SUM(DT9:DT10)</f>
        <v>9</v>
      </c>
      <c r="DU11" s="4">
        <f t="shared" ref="DU11" si="887">SUM(DU9:DU10)</f>
        <v>0</v>
      </c>
      <c r="DV11" s="4">
        <f t="shared" ref="DV11" si="888">SUM(DV9:DV10)</f>
        <v>0</v>
      </c>
      <c r="DW11" s="4">
        <f t="shared" ref="DW11" si="889">SUM(DW9:DW10)</f>
        <v>0</v>
      </c>
      <c r="DX11" s="4">
        <f t="shared" ref="DX11" si="890">SUM(DX9:DX10)</f>
        <v>0</v>
      </c>
      <c r="DY11" s="4">
        <f t="shared" ref="DY11" si="891">SUM(DY9:DY10)</f>
        <v>0</v>
      </c>
      <c r="DZ11" s="4">
        <f t="shared" ref="DZ11" si="892">SUM(DZ9:DZ10)</f>
        <v>17</v>
      </c>
      <c r="EA11" s="4">
        <f t="shared" ref="EA11" si="893">SUM(EA9:EA10)</f>
        <v>17</v>
      </c>
      <c r="EB11" s="4">
        <f t="shared" ref="EB11" si="894">SUM(EB9:EB10)</f>
        <v>0</v>
      </c>
      <c r="EC11" s="4">
        <f t="shared" ref="EC11" si="895">SUM(EC9:EC10)</f>
        <v>0</v>
      </c>
      <c r="ED11" s="4">
        <f t="shared" ref="ED11" si="896">SUM(ED9:ED10)</f>
        <v>0</v>
      </c>
      <c r="EE11" s="4">
        <f t="shared" ref="EE11" si="897">SUM(EE9:EE10)</f>
        <v>0</v>
      </c>
      <c r="EF11" s="4">
        <f t="shared" ref="EF11" si="898">SUM(EF9:EF10)</f>
        <v>0</v>
      </c>
      <c r="EG11" s="4">
        <f t="shared" ref="EG11" si="899">SUM(EG9:EG10)</f>
        <v>9</v>
      </c>
      <c r="EH11" s="4">
        <f t="shared" ref="EH11" si="900">SUM(EH9:EH10)</f>
        <v>4</v>
      </c>
      <c r="EI11" s="4">
        <f t="shared" ref="EI11" si="901">SUM(EI9:EI10)</f>
        <v>4</v>
      </c>
      <c r="EJ11" s="4">
        <f t="shared" ref="EJ11" si="902">SUM(EJ9:EJ10)</f>
        <v>4</v>
      </c>
      <c r="EK11" s="4">
        <f t="shared" ref="EK11" si="903">SUM(EK9:EK10)</f>
        <v>9</v>
      </c>
      <c r="EL11" s="4">
        <f t="shared" ref="EL11" si="904">SUM(EL9:EL10)</f>
        <v>0</v>
      </c>
      <c r="EM11" s="4">
        <f t="shared" ref="EM11" si="905">SUM(EM9:EM10)</f>
        <v>0</v>
      </c>
      <c r="EN11" s="4">
        <f t="shared" ref="EN11" si="906">SUM(EN9:EN10)</f>
        <v>0</v>
      </c>
      <c r="EO11" s="4">
        <f t="shared" ref="EO11" si="907">SUM(EO9:EO10)</f>
        <v>0</v>
      </c>
      <c r="EP11" s="4">
        <f t="shared" ref="EP11" si="908">SUM(EP9:EP10)</f>
        <v>0</v>
      </c>
      <c r="EQ11" s="4">
        <f t="shared" ref="EQ11" si="909">SUM(EQ9:EQ10)</f>
        <v>0</v>
      </c>
      <c r="ER11" s="4">
        <f t="shared" ref="ER11" si="910">SUM(ER9:ER10)</f>
        <v>0</v>
      </c>
      <c r="ES11" s="4">
        <f t="shared" ref="ES11" si="911">SUM(ES9:ES10)</f>
        <v>0</v>
      </c>
      <c r="ET11" s="4">
        <f t="shared" ref="ET11" si="912">SUM(ET9:ET10)</f>
        <v>0</v>
      </c>
      <c r="EU11" s="4">
        <f t="shared" ref="EU11" si="913">SUM(EU9:EU10)</f>
        <v>0</v>
      </c>
      <c r="EV11" s="4">
        <f t="shared" ref="EV11" si="914">SUM(EV9:EV10)</f>
        <v>0</v>
      </c>
      <c r="EW11" s="4">
        <f t="shared" ref="EW11" si="915">SUM(EW9:EW10)</f>
        <v>0</v>
      </c>
      <c r="EX11" s="4">
        <f t="shared" ref="EX11" si="916">SUM(EX9:EX10)</f>
        <v>0</v>
      </c>
      <c r="EY11" s="4">
        <f t="shared" ref="EY11" si="917">SUM(EY9:EY10)</f>
        <v>0</v>
      </c>
      <c r="EZ11" s="4">
        <f t="shared" ref="EZ11" si="918">SUM(EZ9:EZ10)</f>
        <v>9</v>
      </c>
      <c r="FA11" s="4">
        <f t="shared" ref="FA11" si="919">SUM(FA9:FA10)</f>
        <v>9</v>
      </c>
      <c r="FB11" s="4">
        <f t="shared" ref="FB11" si="920">SUM(FB9:FB10)</f>
        <v>13</v>
      </c>
      <c r="FC11" s="4">
        <f t="shared" ref="FC11" si="921">SUM(FC9:FC10)</f>
        <v>13</v>
      </c>
      <c r="FD11" s="4">
        <f t="shared" ref="FD11" si="922">SUM(FD9:FD10)</f>
        <v>0</v>
      </c>
      <c r="FE11" s="4">
        <f t="shared" ref="FE11" si="923">SUM(FE9:FE10)</f>
        <v>0</v>
      </c>
      <c r="FF11" s="4">
        <f t="shared" ref="FF11" si="924">SUM(FF9:FF10)</f>
        <v>0</v>
      </c>
      <c r="FG11" s="4">
        <f t="shared" ref="FG11" si="925">SUM(FG9:FG10)</f>
        <v>0</v>
      </c>
      <c r="FH11" s="4">
        <f t="shared" ref="FH11" si="926">SUM(FH9:FH10)</f>
        <v>0</v>
      </c>
      <c r="FI11" s="4">
        <f t="shared" ref="FI11" si="927">SUM(FI9:FI10)</f>
        <v>0</v>
      </c>
      <c r="FJ11" s="4">
        <f t="shared" ref="FJ11" si="928">SUM(FJ9:FJ10)</f>
        <v>9</v>
      </c>
      <c r="FK11" s="4">
        <f t="shared" ref="FK11" si="929">SUM(FK9:FK10)</f>
        <v>9</v>
      </c>
      <c r="FL11" s="4">
        <f t="shared" ref="FL11" si="930">SUM(FL9:FL10)</f>
        <v>0</v>
      </c>
      <c r="FM11" s="4">
        <f t="shared" ref="FM11" si="931">SUM(FM9:FM10)</f>
        <v>0</v>
      </c>
      <c r="FN11" s="4">
        <f t="shared" ref="FN11" si="932">SUM(FN9:FN10)</f>
        <v>9</v>
      </c>
      <c r="FO11" s="4">
        <f t="shared" ref="FO11" si="933">SUM(FO9:FO10)</f>
        <v>9</v>
      </c>
      <c r="FP11" s="4">
        <f t="shared" ref="FP11" si="934">SUM(FP9:FP10)</f>
        <v>9</v>
      </c>
      <c r="FQ11" s="4">
        <f t="shared" ref="FQ11" si="935">SUM(FQ9:FQ10)</f>
        <v>9</v>
      </c>
      <c r="FR11" s="4">
        <f t="shared" ref="FR11" si="936">SUM(FR9:FR10)</f>
        <v>0</v>
      </c>
      <c r="FS11" s="4">
        <f t="shared" ref="FS11" si="937">SUM(FS9:FS10)</f>
        <v>0</v>
      </c>
      <c r="FT11" s="4">
        <f t="shared" ref="FT11" si="938">SUM(FT9:FT10)</f>
        <v>0</v>
      </c>
      <c r="FU11" s="4">
        <f t="shared" ref="FU11" si="939">SUM(FU9:FU10)</f>
        <v>0</v>
      </c>
      <c r="FV11" s="4">
        <f t="shared" ref="FV11" si="940">SUM(FV9:FV10)</f>
        <v>0</v>
      </c>
      <c r="FW11" s="4">
        <f t="shared" ref="FW11" si="941">SUM(FW9:FW10)</f>
        <v>0</v>
      </c>
      <c r="FX11" s="4">
        <f t="shared" ref="FX11" si="942">SUM(FX9:FX10)</f>
        <v>0</v>
      </c>
      <c r="FY11" s="4">
        <f t="shared" ref="FY11" si="943">SUM(FY9:FY10)</f>
        <v>0</v>
      </c>
      <c r="FZ11" s="4">
        <f t="shared" ref="FZ11" si="944">SUM(FZ9:FZ10)</f>
        <v>0</v>
      </c>
      <c r="GA11" s="4">
        <f t="shared" ref="GA11" si="945">SUM(GA9:GA10)</f>
        <v>0</v>
      </c>
      <c r="GB11" s="4">
        <f t="shared" ref="GB11" si="946">SUM(GB9:GB10)</f>
        <v>0</v>
      </c>
      <c r="GC11" s="4">
        <f t="shared" ref="GC11" si="947">SUM(GC9:GC10)</f>
        <v>0</v>
      </c>
      <c r="GD11" s="4">
        <f t="shared" ref="GD11" si="948">SUM(GD9:GD10)</f>
        <v>9</v>
      </c>
      <c r="GE11" s="4">
        <f t="shared" ref="GE11" si="949">SUM(GE9:GE10)</f>
        <v>4</v>
      </c>
      <c r="GF11" s="4">
        <f t="shared" ref="GF11" si="950">SUM(GF9:GF10)</f>
        <v>4</v>
      </c>
      <c r="GG11" s="4">
        <f t="shared" ref="GG11" si="951">SUM(GG9:GG10)</f>
        <v>9</v>
      </c>
      <c r="GH11" s="4">
        <f t="shared" ref="GH11" si="952">SUM(GH9:GH10)</f>
        <v>0</v>
      </c>
      <c r="GI11" s="4">
        <f t="shared" ref="GI11" si="953">SUM(GI9:GI10)</f>
        <v>9</v>
      </c>
      <c r="GJ11" s="4">
        <f t="shared" ref="GJ11" si="954">SUM(GJ9:GJ10)</f>
        <v>9</v>
      </c>
      <c r="GK11" s="4">
        <f t="shared" ref="GK11" si="955">SUM(GK9:GK10)</f>
        <v>9</v>
      </c>
      <c r="GL11" s="4">
        <f t="shared" ref="GL11" si="956">SUM(GL9:GL10)</f>
        <v>9</v>
      </c>
      <c r="GM11" s="4">
        <f t="shared" ref="GM11" si="957">SUM(GM9:GM10)</f>
        <v>0</v>
      </c>
      <c r="GN11" s="4">
        <f t="shared" ref="GN11" si="958">SUM(GN9:GN10)</f>
        <v>0</v>
      </c>
      <c r="GO11" s="4">
        <f t="shared" ref="GO11" si="959">SUM(GO9:GO10)</f>
        <v>0</v>
      </c>
      <c r="GP11" s="4">
        <f t="shared" ref="GP11" si="960">SUM(GP9:GP10)</f>
        <v>0</v>
      </c>
      <c r="GQ11" s="4">
        <f t="shared" ref="GQ11" si="961">SUM(GQ9:GQ10)</f>
        <v>0</v>
      </c>
      <c r="GR11" s="4">
        <f t="shared" ref="GR11" si="962">SUM(GR9:GR10)</f>
        <v>0</v>
      </c>
      <c r="GS11" s="4">
        <f t="shared" ref="GS11" si="963">SUM(GS9:GS10)</f>
        <v>0</v>
      </c>
      <c r="GT11" s="4">
        <f t="shared" ref="GT11" si="964">SUM(GT9:GT10)</f>
        <v>0</v>
      </c>
      <c r="GU11" s="4">
        <f t="shared" ref="GU11" si="965">SUM(GU9:GU10)</f>
        <v>0</v>
      </c>
      <c r="GV11" s="4">
        <f t="shared" ref="GV11" si="966">SUM(GV9:GV10)</f>
        <v>0</v>
      </c>
      <c r="GW11" s="4">
        <f t="shared" ref="GW11" si="967">SUM(GW9:GW10)</f>
        <v>0</v>
      </c>
      <c r="GX11" s="4">
        <f t="shared" ref="GX11" si="968">SUM(GX9:GX10)</f>
        <v>0</v>
      </c>
      <c r="GY11" s="4">
        <f t="shared" ref="GY11" si="969">SUM(GY9:GY10)</f>
        <v>9</v>
      </c>
      <c r="GZ11" s="4">
        <f t="shared" ref="GZ11" si="970">SUM(GZ9:GZ10)</f>
        <v>9</v>
      </c>
      <c r="HA11" s="4">
        <f t="shared" ref="HA11" si="971">SUM(HA9:HA10)</f>
        <v>0</v>
      </c>
      <c r="HB11" s="4">
        <f t="shared" ref="HB11" si="972">SUM(HB9:HB10)</f>
        <v>0</v>
      </c>
      <c r="HC11" s="4">
        <f t="shared" ref="HC11" si="973">SUM(HC9:HC10)</f>
        <v>0</v>
      </c>
      <c r="HD11" s="4">
        <f t="shared" ref="HD11" si="974">SUM(HD9:HD10)</f>
        <v>0</v>
      </c>
      <c r="HE11" s="4">
        <f t="shared" ref="HE11" si="975">SUM(HE9:HE10)</f>
        <v>0</v>
      </c>
      <c r="HF11" s="4">
        <f t="shared" ref="HF11" si="976">SUM(HF9:HF10)</f>
        <v>9</v>
      </c>
      <c r="HG11" s="4">
        <f t="shared" ref="HG11" si="977">SUM(HG9:HG10)</f>
        <v>13</v>
      </c>
      <c r="HH11" s="4">
        <f t="shared" ref="HH11" si="978">SUM(HH9:HH10)</f>
        <v>17</v>
      </c>
      <c r="HI11" s="4">
        <f t="shared" ref="HI11" si="979">SUM(HI9:HI10)</f>
        <v>0</v>
      </c>
      <c r="HJ11" s="4">
        <f t="shared" ref="HJ11" si="980">SUM(HJ9:HJ10)</f>
        <v>0</v>
      </c>
      <c r="HK11" s="4">
        <f t="shared" ref="HK11" si="981">SUM(HK9:HK10)</f>
        <v>0</v>
      </c>
      <c r="HL11" s="4">
        <f t="shared" ref="HL11" si="982">SUM(HL9:HL10)</f>
        <v>0</v>
      </c>
      <c r="HM11" s="4">
        <f t="shared" ref="HM11" si="983">SUM(HM9:HM10)</f>
        <v>17</v>
      </c>
      <c r="HN11" s="4">
        <f t="shared" ref="HN11" si="984">SUM(HN9:HN10)</f>
        <v>17</v>
      </c>
      <c r="HO11" s="4">
        <f t="shared" ref="HO11" si="985">SUM(HO9:HO10)</f>
        <v>0</v>
      </c>
      <c r="HP11" s="4">
        <f t="shared" ref="HP11" si="986">SUM(HP9:HP10)</f>
        <v>0</v>
      </c>
      <c r="HQ11" s="4">
        <f t="shared" ref="HQ11" si="987">SUM(HQ9:HQ10)</f>
        <v>0</v>
      </c>
      <c r="HR11" s="4">
        <f t="shared" ref="HR11" si="988">SUM(HR9:HR10)</f>
        <v>0</v>
      </c>
      <c r="HS11" s="4">
        <f t="shared" ref="HS11" si="989">SUM(HS9:HS10)</f>
        <v>0</v>
      </c>
      <c r="HT11" s="4">
        <f t="shared" ref="HT11" si="990">SUM(HT9:HT10)</f>
        <v>0</v>
      </c>
      <c r="HU11" s="4">
        <f t="shared" ref="HU11" si="991">SUM(HU9:HU10)</f>
        <v>0</v>
      </c>
      <c r="HV11" s="4">
        <f t="shared" ref="HV11" si="992">SUM(HV9:HV10)</f>
        <v>0</v>
      </c>
      <c r="HW11" s="4">
        <f t="shared" ref="HW11" si="993">SUM(HW9:HW10)</f>
        <v>9</v>
      </c>
      <c r="HX11" s="4">
        <f t="shared" ref="HX11" si="994">SUM(HX9:HX10)</f>
        <v>4</v>
      </c>
      <c r="HY11" s="4">
        <f t="shared" ref="HY11" si="995">SUM(HY9:HY10)</f>
        <v>9</v>
      </c>
      <c r="HZ11" s="4">
        <f t="shared" ref="HZ11" si="996">SUM(HZ9:HZ10)</f>
        <v>0</v>
      </c>
      <c r="IA11" s="4">
        <f t="shared" ref="IA11" si="997">SUM(IA9:IA10)</f>
        <v>9</v>
      </c>
      <c r="IB11" s="4">
        <f t="shared" ref="IB11" si="998">SUM(IB9:IB10)</f>
        <v>9</v>
      </c>
      <c r="IC11" s="4">
        <f t="shared" ref="IC11" si="999">SUM(IC9:IC10)</f>
        <v>0</v>
      </c>
      <c r="ID11" s="4">
        <f t="shared" ref="ID11" si="1000">SUM(ID9:ID10)</f>
        <v>0</v>
      </c>
      <c r="IE11" s="4">
        <f t="shared" ref="IE11" si="1001">SUM(IE9:IE10)</f>
        <v>0</v>
      </c>
      <c r="IF11" s="4">
        <f t="shared" ref="IF11" si="1002">SUM(IF9:IF10)</f>
        <v>0</v>
      </c>
      <c r="IG11" s="4">
        <f t="shared" ref="IG11" si="1003">SUM(IG9:IG10)</f>
        <v>0</v>
      </c>
      <c r="IH11" s="4">
        <f t="shared" ref="IH11" si="1004">SUM(IH9:IH10)</f>
        <v>0</v>
      </c>
      <c r="II11" s="4">
        <f t="shared" ref="II11" si="1005">SUM(II9:II10)</f>
        <v>0</v>
      </c>
      <c r="IJ11" s="4">
        <f t="shared" ref="IJ11" si="1006">SUM(IJ9:IJ10)</f>
        <v>0</v>
      </c>
      <c r="IK11" s="4">
        <f t="shared" ref="IK11" si="1007">SUM(IK9:IK10)</f>
        <v>0</v>
      </c>
      <c r="IL11" s="4">
        <f t="shared" ref="IL11" si="1008">SUM(IL9:IL10)</f>
        <v>9</v>
      </c>
      <c r="IM11" s="4">
        <f t="shared" ref="IM11" si="1009">SUM(IM9:IM10)</f>
        <v>9</v>
      </c>
      <c r="IN11" s="4">
        <f t="shared" ref="IN11" si="1010">SUM(IN9:IN10)</f>
        <v>0</v>
      </c>
      <c r="IO11" s="4">
        <f t="shared" ref="IO11" si="1011">SUM(IO9:IO10)</f>
        <v>0</v>
      </c>
      <c r="IP11" s="4">
        <f t="shared" ref="IP11" si="1012">SUM(IP9:IP10)</f>
        <v>0</v>
      </c>
      <c r="IQ11" s="4">
        <f t="shared" ref="IQ11" si="1013">SUM(IQ9:IQ10)</f>
        <v>0</v>
      </c>
      <c r="IR11" s="4">
        <f t="shared" ref="IR11" si="1014">SUM(IR9:IR10)</f>
        <v>0</v>
      </c>
      <c r="IS11" s="4">
        <f t="shared" ref="IS11" si="1015">SUM(IS9:IS10)</f>
        <v>0</v>
      </c>
      <c r="IT11" s="4">
        <f t="shared" ref="IT11" si="1016">SUM(IT9:IT10)</f>
        <v>0</v>
      </c>
      <c r="IU11" s="4">
        <f t="shared" ref="IU11" si="1017">SUM(IU9:IU10)</f>
        <v>0</v>
      </c>
      <c r="IV11" s="4">
        <f t="shared" ref="IV11" si="1018">SUM(IV9:IV10)</f>
        <v>0</v>
      </c>
      <c r="IW11" s="4">
        <f t="shared" ref="IW11" si="1019">SUM(IW9:IW10)</f>
        <v>0</v>
      </c>
      <c r="IX11" s="4">
        <f t="shared" ref="IX11" si="1020">SUM(IX9:IX10)</f>
        <v>9</v>
      </c>
      <c r="IY11" s="4">
        <f t="shared" ref="IY11" si="1021">SUM(IY9:IY10)</f>
        <v>4</v>
      </c>
      <c r="IZ11" s="4">
        <f t="shared" ref="IZ11" si="1022">SUM(IZ9:IZ10)</f>
        <v>9</v>
      </c>
      <c r="JA11" s="4">
        <f t="shared" ref="JA11" si="1023">SUM(JA9:JA10)</f>
        <v>9</v>
      </c>
      <c r="JB11" s="4">
        <f t="shared" ref="JB11" si="1024">SUM(JB9:JB10)</f>
        <v>9</v>
      </c>
      <c r="JC11" s="4">
        <f t="shared" ref="JC11" si="1025">SUM(JC9:JC10)</f>
        <v>9</v>
      </c>
      <c r="JD11" s="4">
        <f t="shared" ref="JD11" si="1026">SUM(JD9:JD10)</f>
        <v>9</v>
      </c>
      <c r="JE11" s="4">
        <f t="shared" ref="JE11" si="1027">SUM(JE9:JE10)</f>
        <v>0</v>
      </c>
      <c r="JF11" s="4">
        <f t="shared" ref="JF11" si="1028">SUM(JF9:JF10)</f>
        <v>0</v>
      </c>
      <c r="JG11" s="4">
        <f t="shared" ref="JG11" si="1029">SUM(JG9:JG10)</f>
        <v>0</v>
      </c>
      <c r="JH11" s="4">
        <f t="shared" ref="JH11" si="1030">SUM(JH9:JH10)</f>
        <v>0</v>
      </c>
      <c r="JI11" s="4">
        <f t="shared" ref="JI11" si="1031">SUM(JI9:JI10)</f>
        <v>0</v>
      </c>
      <c r="JJ11" s="4">
        <f t="shared" ref="JJ11" si="1032">SUM(JJ9:JJ10)</f>
        <v>0</v>
      </c>
      <c r="JK11" s="4">
        <f t="shared" ref="JK11" si="1033">SUM(JK9:JK10)</f>
        <v>0</v>
      </c>
      <c r="JL11" s="4">
        <f t="shared" ref="JL11" si="1034">SUM(JL9:JL10)</f>
        <v>0</v>
      </c>
      <c r="JM11" s="4">
        <f t="shared" ref="JM11" si="1035">SUM(JM9:JM10)</f>
        <v>0</v>
      </c>
      <c r="JN11" s="4">
        <f t="shared" ref="JN11" si="1036">SUM(JN9:JN10)</f>
        <v>0</v>
      </c>
      <c r="JO11" s="4">
        <f t="shared" ref="JO11" si="1037">SUM(JO9:JO10)</f>
        <v>0</v>
      </c>
      <c r="JP11" s="4">
        <f t="shared" ref="JP11" si="1038">SUM(JP9:JP10)</f>
        <v>0</v>
      </c>
      <c r="JQ11" s="4">
        <f t="shared" ref="JQ11" si="1039">SUM(JQ9:JQ10)</f>
        <v>0</v>
      </c>
      <c r="JR11" s="4">
        <f t="shared" ref="JR11" si="1040">SUM(JR9:JR10)</f>
        <v>9</v>
      </c>
      <c r="JS11" s="4">
        <f t="shared" ref="JS11" si="1041">SUM(JS9:JS10)</f>
        <v>9</v>
      </c>
      <c r="JT11" s="4">
        <f t="shared" ref="JT11" si="1042">SUM(JT9:JT10)</f>
        <v>25</v>
      </c>
      <c r="JU11" s="4">
        <f t="shared" ref="JU11" si="1043">SUM(JU9:JU10)</f>
        <v>25</v>
      </c>
      <c r="JV11" s="4">
        <f t="shared" ref="JV11" si="1044">SUM(JV9:JV10)</f>
        <v>0</v>
      </c>
      <c r="JW11" s="4">
        <f t="shared" ref="JW11" si="1045">SUM(JW9:JW10)</f>
        <v>0</v>
      </c>
      <c r="JX11" s="4">
        <f t="shared" ref="JX11" si="1046">SUM(JX9:JX10)</f>
        <v>9</v>
      </c>
      <c r="JY11" s="4">
        <f t="shared" ref="JY11" si="1047">SUM(JY9:JY10)</f>
        <v>9</v>
      </c>
      <c r="JZ11" s="4">
        <f t="shared" ref="JZ11" si="1048">SUM(JZ9:JZ10)</f>
        <v>9</v>
      </c>
      <c r="KA11" s="4">
        <f t="shared" ref="KA11" si="1049">SUM(KA9:KA10)</f>
        <v>9</v>
      </c>
      <c r="KB11" s="4">
        <f t="shared" ref="KB11" si="1050">SUM(KB9:KB10)</f>
        <v>0</v>
      </c>
      <c r="KC11" s="4">
        <f t="shared" ref="KC11" si="1051">SUM(KC9:KC10)</f>
        <v>9</v>
      </c>
      <c r="KD11" s="4">
        <f t="shared" ref="KD11" si="1052">SUM(KD9:KD10)</f>
        <v>9</v>
      </c>
      <c r="KE11" s="4">
        <f t="shared" ref="KE11" si="1053">SUM(KE9:KE10)</f>
        <v>9</v>
      </c>
      <c r="KF11" s="4">
        <f t="shared" ref="KF11" si="1054">SUM(KF9:KF10)</f>
        <v>9</v>
      </c>
      <c r="KG11" s="4">
        <f t="shared" ref="KG11" si="1055">SUM(KG9:KG10)</f>
        <v>0</v>
      </c>
      <c r="KH11" s="4">
        <f t="shared" ref="KH11" si="1056">SUM(KH9:KH10)</f>
        <v>9</v>
      </c>
      <c r="KI11" s="4">
        <f t="shared" ref="KI11" si="1057">SUM(KI9:KI10)</f>
        <v>9</v>
      </c>
      <c r="KJ11" s="4">
        <f t="shared" ref="KJ11" si="1058">SUM(KJ9:KJ10)</f>
        <v>9</v>
      </c>
      <c r="KK11" s="4">
        <f t="shared" ref="KK11" si="1059">SUM(KK9:KK10)</f>
        <v>9</v>
      </c>
      <c r="KL11" s="4">
        <f t="shared" ref="KL11" si="1060">SUM(KL9:KL10)</f>
        <v>9</v>
      </c>
      <c r="KM11" s="4">
        <f t="shared" ref="KM11" si="1061">SUM(KM9:KM10)</f>
        <v>9</v>
      </c>
      <c r="KN11" s="4">
        <f t="shared" ref="KN11" si="1062">SUM(KN9:KN10)</f>
        <v>0</v>
      </c>
      <c r="KO11" s="4">
        <f t="shared" ref="KO11" si="1063">SUM(KO9:KO10)</f>
        <v>9</v>
      </c>
      <c r="KP11" s="4">
        <f t="shared" ref="KP11" si="1064">SUM(KP9:KP10)</f>
        <v>9</v>
      </c>
      <c r="KQ11" s="4">
        <f t="shared" ref="KQ11" si="1065">SUM(KQ9:KQ10)</f>
        <v>0</v>
      </c>
      <c r="KR11" s="4">
        <f t="shared" ref="KR11" si="1066">SUM(KR9:KR10)</f>
        <v>0</v>
      </c>
      <c r="KS11" s="4">
        <f t="shared" ref="KS11" si="1067">SUM(KS9:KS10)</f>
        <v>9</v>
      </c>
      <c r="KT11" s="4">
        <f t="shared" ref="KT11" si="1068">SUM(KT9:KT10)</f>
        <v>9</v>
      </c>
      <c r="KU11" s="4">
        <f t="shared" ref="KU11" si="1069">SUM(KU9:KU10)</f>
        <v>0</v>
      </c>
      <c r="KV11" s="4">
        <f t="shared" ref="KV11" si="1070">SUM(KV9:KV10)</f>
        <v>9</v>
      </c>
      <c r="KW11" s="4">
        <f t="shared" ref="KW11" si="1071">SUM(KW9:KW10)</f>
        <v>9</v>
      </c>
      <c r="KX11" s="4">
        <f t="shared" ref="KX11" si="1072">SUM(KX9:KX10)</f>
        <v>9</v>
      </c>
      <c r="KY11" s="4">
        <f t="shared" ref="KY11" si="1073">SUM(KY9:KY10)</f>
        <v>9</v>
      </c>
      <c r="KZ11" s="4">
        <f t="shared" ref="KZ11" si="1074">SUM(KZ9:KZ10)</f>
        <v>17</v>
      </c>
      <c r="LA11" s="4">
        <f t="shared" ref="LA11" si="1075">SUM(LA9:LA10)</f>
        <v>17</v>
      </c>
      <c r="LB11" s="4">
        <f t="shared" ref="LB11" si="1076">SUM(LB9:LB10)</f>
        <v>0</v>
      </c>
      <c r="LC11" s="4">
        <f t="shared" ref="LC11" si="1077">SUM(LC9:LC10)</f>
        <v>0</v>
      </c>
      <c r="LD11" s="4">
        <f t="shared" ref="LD11" si="1078">SUM(LD9:LD10)</f>
        <v>9</v>
      </c>
      <c r="LE11" s="4">
        <f t="shared" ref="LE11" si="1079">SUM(LE9:LE10)</f>
        <v>4</v>
      </c>
      <c r="LF11" s="4">
        <f t="shared" ref="LF11" si="1080">SUM(LF9:LF10)</f>
        <v>9</v>
      </c>
      <c r="LG11" s="4">
        <f t="shared" ref="LG11" si="1081">SUM(LG9:LG10)</f>
        <v>9</v>
      </c>
      <c r="LH11" s="4">
        <f t="shared" ref="LH11" si="1082">SUM(LH9:LH10)</f>
        <v>9</v>
      </c>
      <c r="LI11" s="4">
        <f t="shared" ref="LI11" si="1083">SUM(LI9:LI10)</f>
        <v>9</v>
      </c>
      <c r="LJ11" s="4">
        <f t="shared" ref="LJ11" si="1084">SUM(LJ9:LJ10)</f>
        <v>13</v>
      </c>
      <c r="LK11" s="4">
        <f t="shared" ref="LK11" si="1085">SUM(LK9:LK10)</f>
        <v>13</v>
      </c>
      <c r="LL11" s="4">
        <f t="shared" ref="LL11" si="1086">SUM(LL9:LL10)</f>
        <v>4</v>
      </c>
      <c r="LM11" s="4">
        <f t="shared" ref="LM11" si="1087">SUM(LM9:LM10)</f>
        <v>9</v>
      </c>
      <c r="LN11" s="4">
        <f t="shared" ref="LN11" si="1088">SUM(LN9:LN10)</f>
        <v>25</v>
      </c>
      <c r="LO11" s="4">
        <f t="shared" ref="LO11" si="1089">SUM(LO9:LO10)</f>
        <v>25</v>
      </c>
      <c r="LP11" s="4">
        <f t="shared" ref="LP11" si="1090">SUM(LP9:LP10)</f>
        <v>0</v>
      </c>
      <c r="LQ11" s="4">
        <f t="shared" ref="LQ11" si="1091">SUM(LQ9:LQ10)</f>
        <v>0</v>
      </c>
      <c r="LR11" s="4">
        <f t="shared" ref="LR11" si="1092">SUM(LR9:LR10)</f>
        <v>0</v>
      </c>
      <c r="LS11" s="4">
        <f t="shared" ref="LS11" si="1093">SUM(LS9:LS10)</f>
        <v>0</v>
      </c>
      <c r="LT11" s="4">
        <f t="shared" ref="LT11" si="1094">SUM(LT9:LT10)</f>
        <v>0</v>
      </c>
      <c r="LU11" s="4">
        <f t="shared" ref="LU11" si="1095">SUM(LU9:LU10)</f>
        <v>21</v>
      </c>
      <c r="LV11" s="4">
        <f t="shared" ref="LV11" si="1096">SUM(LV9:LV10)</f>
        <v>21</v>
      </c>
      <c r="LW11" s="4">
        <f t="shared" ref="LW11" si="1097">SUM(LW9:LW10)</f>
        <v>9</v>
      </c>
      <c r="LX11" s="4">
        <f t="shared" ref="LX11" si="1098">SUM(LX9:LX10)</f>
        <v>9</v>
      </c>
      <c r="LY11" s="4">
        <f t="shared" ref="LY11" si="1099">SUM(LY9:LY10)</f>
        <v>0</v>
      </c>
      <c r="LZ11" s="4">
        <f t="shared" ref="LZ11" si="1100">SUM(LZ9:LZ10)</f>
        <v>9</v>
      </c>
      <c r="MA11" s="4">
        <f t="shared" ref="MA11" si="1101">SUM(MA9:MA10)</f>
        <v>9</v>
      </c>
      <c r="MB11" s="4">
        <f t="shared" ref="MB11" si="1102">SUM(MB9:MB10)</f>
        <v>9</v>
      </c>
      <c r="MC11" s="4">
        <f t="shared" ref="MC11" si="1103">SUM(MC9:MC10)</f>
        <v>9</v>
      </c>
      <c r="MD11" s="4">
        <f t="shared" ref="MD11" si="1104">SUM(MD9:MD10)</f>
        <v>21</v>
      </c>
      <c r="ME11" s="4">
        <f t="shared" ref="ME11" si="1105">SUM(ME9:ME10)</f>
        <v>21</v>
      </c>
      <c r="MF11" s="4">
        <f t="shared" ref="MF11" si="1106">SUM(MF9:MF10)</f>
        <v>9</v>
      </c>
      <c r="MG11" s="4">
        <f t="shared" ref="MG11" si="1107">SUM(MG9:MG10)</f>
        <v>9</v>
      </c>
      <c r="MH11" s="4">
        <f t="shared" ref="MH11" si="1108">SUM(MH9:MH10)</f>
        <v>0</v>
      </c>
      <c r="MI11" s="4">
        <f t="shared" ref="MI11" si="1109">SUM(MI9:MI10)</f>
        <v>17</v>
      </c>
      <c r="MJ11" s="4">
        <f t="shared" ref="MJ11" si="1110">SUM(MJ9:MJ10)</f>
        <v>17</v>
      </c>
      <c r="MK11" s="4">
        <f t="shared" ref="MK11" si="1111">SUM(MK9:MK10)</f>
        <v>17</v>
      </c>
      <c r="ML11" s="4">
        <f t="shared" ref="ML11" si="1112">SUM(ML9:ML10)</f>
        <v>17</v>
      </c>
      <c r="MM11" s="4">
        <f t="shared" ref="MM11" si="1113">SUM(MM9:MM10)</f>
        <v>0</v>
      </c>
      <c r="MN11" s="4">
        <f t="shared" ref="MN11" si="1114">SUM(MN9:MN10)</f>
        <v>0</v>
      </c>
      <c r="MO11" s="4">
        <f t="shared" ref="MO11" si="1115">SUM(MO9:MO10)</f>
        <v>0</v>
      </c>
      <c r="MP11" s="4">
        <f t="shared" ref="MP11" si="1116">SUM(MP9:MP10)</f>
        <v>29</v>
      </c>
      <c r="MQ11" s="4">
        <f t="shared" ref="MQ11" si="1117">SUM(MQ9:MQ10)</f>
        <v>25</v>
      </c>
      <c r="MR11" s="4">
        <f t="shared" ref="MR11" si="1118">SUM(MR9:MR10)</f>
        <v>9</v>
      </c>
      <c r="MS11" s="4">
        <f t="shared" ref="MS11" si="1119">SUM(MS9:MS10)</f>
        <v>9</v>
      </c>
      <c r="MT11" s="4">
        <f t="shared" ref="MT11" si="1120">SUM(MT9:MT10)</f>
        <v>9</v>
      </c>
      <c r="MU11" s="4">
        <f t="shared" ref="MU11" si="1121">SUM(MU9:MU10)</f>
        <v>0</v>
      </c>
      <c r="MV11" s="4">
        <f t="shared" ref="MV11" si="1122">SUM(MV9:MV10)</f>
        <v>0</v>
      </c>
      <c r="MW11" s="4">
        <f t="shared" ref="MW11" si="1123">SUM(MW9:MW10)</f>
        <v>0</v>
      </c>
      <c r="MX11" s="4">
        <f t="shared" ref="MX11" si="1124">SUM(MX9:MX10)</f>
        <v>0</v>
      </c>
      <c r="MY11" s="4">
        <f t="shared" ref="MY11" si="1125">SUM(MY9:MY10)</f>
        <v>0</v>
      </c>
      <c r="MZ11" s="4">
        <f t="shared" ref="MZ11" si="1126">SUM(MZ9:MZ10)</f>
        <v>0</v>
      </c>
      <c r="NA11" s="4">
        <f t="shared" ref="NA11" si="1127">SUM(NA9:NA10)</f>
        <v>0</v>
      </c>
      <c r="NB11" s="4">
        <f t="shared" ref="NB11" si="1128">SUM(NB9:NB10)</f>
        <v>0</v>
      </c>
      <c r="NC11" s="4">
        <f t="shared" ref="NC11" si="1129">SUM(NC9:NC10)</f>
        <v>0</v>
      </c>
      <c r="ND11" s="4">
        <f t="shared" ref="ND11" si="1130">SUM(ND9:ND10)</f>
        <v>0</v>
      </c>
      <c r="NE11" s="4">
        <f t="shared" ref="NE11" si="1131">SUM(NE9:NE10)</f>
        <v>0</v>
      </c>
      <c r="NF11" s="4">
        <f t="shared" ref="NF11" si="1132">SUM(NF9:NF10)</f>
        <v>0</v>
      </c>
      <c r="NG11" s="4">
        <f t="shared" ref="NG11" si="1133">SUM(NG9:NG10)</f>
        <v>0</v>
      </c>
      <c r="NH11" s="4">
        <f t="shared" ref="NH11" si="1134">SUM(NH9:NH10)</f>
        <v>17</v>
      </c>
    </row>
    <row r="12" spans="1:377" x14ac:dyDescent="0.3">
      <c r="NJ12" s="4">
        <f>SUM(B12:NC12)</f>
        <v>0</v>
      </c>
    </row>
    <row r="13" spans="1:377" x14ac:dyDescent="0.3">
      <c r="B13" s="4">
        <f>IF(B6&gt;10,B6-10,0)</f>
        <v>0</v>
      </c>
      <c r="C13" s="4">
        <f t="shared" ref="C13:BN13" si="1135">IF(C6&gt;10,C6-10,0)</f>
        <v>0</v>
      </c>
      <c r="D13" s="4">
        <f t="shared" si="1135"/>
        <v>0</v>
      </c>
      <c r="E13" s="4">
        <f t="shared" si="1135"/>
        <v>0</v>
      </c>
      <c r="F13" s="4">
        <f t="shared" si="1135"/>
        <v>0</v>
      </c>
      <c r="G13" s="4">
        <f t="shared" si="1135"/>
        <v>0</v>
      </c>
      <c r="H13" s="4">
        <f t="shared" si="1135"/>
        <v>0</v>
      </c>
      <c r="I13" s="4">
        <f t="shared" si="1135"/>
        <v>0</v>
      </c>
      <c r="J13" s="4">
        <f t="shared" si="1135"/>
        <v>0</v>
      </c>
      <c r="K13" s="4">
        <f t="shared" si="1135"/>
        <v>0</v>
      </c>
      <c r="L13" s="4">
        <f t="shared" si="1135"/>
        <v>2</v>
      </c>
      <c r="M13" s="4">
        <f t="shared" si="1135"/>
        <v>0</v>
      </c>
      <c r="N13" s="4">
        <f t="shared" si="1135"/>
        <v>0</v>
      </c>
      <c r="O13" s="4">
        <f t="shared" si="1135"/>
        <v>0</v>
      </c>
      <c r="P13" s="4">
        <f t="shared" si="1135"/>
        <v>0</v>
      </c>
      <c r="Q13" s="4">
        <f t="shared" si="1135"/>
        <v>0</v>
      </c>
      <c r="R13" s="4">
        <f t="shared" si="1135"/>
        <v>0</v>
      </c>
      <c r="S13" s="4">
        <f t="shared" si="1135"/>
        <v>0</v>
      </c>
      <c r="T13" s="4">
        <f t="shared" si="1135"/>
        <v>0</v>
      </c>
      <c r="U13" s="4">
        <f t="shared" si="1135"/>
        <v>0</v>
      </c>
      <c r="V13" s="4">
        <f t="shared" si="1135"/>
        <v>0</v>
      </c>
      <c r="W13" s="4">
        <f t="shared" si="1135"/>
        <v>0</v>
      </c>
      <c r="X13" s="4">
        <f t="shared" si="1135"/>
        <v>0</v>
      </c>
      <c r="Y13" s="4">
        <f t="shared" si="1135"/>
        <v>0</v>
      </c>
      <c r="Z13" s="4">
        <f t="shared" si="1135"/>
        <v>0</v>
      </c>
      <c r="AA13" s="4">
        <f t="shared" si="1135"/>
        <v>0</v>
      </c>
      <c r="AB13" s="4">
        <f t="shared" si="1135"/>
        <v>0</v>
      </c>
      <c r="AC13" s="4">
        <f t="shared" si="1135"/>
        <v>0</v>
      </c>
      <c r="AD13" s="4">
        <f t="shared" si="1135"/>
        <v>0</v>
      </c>
      <c r="AE13" s="4">
        <f t="shared" si="1135"/>
        <v>0</v>
      </c>
      <c r="AF13" s="4">
        <f t="shared" si="1135"/>
        <v>0</v>
      </c>
      <c r="AG13" s="4">
        <f t="shared" si="1135"/>
        <v>0</v>
      </c>
      <c r="AH13" s="4">
        <f t="shared" si="1135"/>
        <v>0</v>
      </c>
      <c r="AI13" s="4">
        <f t="shared" si="1135"/>
        <v>0</v>
      </c>
      <c r="AJ13" s="4">
        <f t="shared" si="1135"/>
        <v>0</v>
      </c>
      <c r="AK13" s="4">
        <f t="shared" si="1135"/>
        <v>0</v>
      </c>
      <c r="AL13" s="4">
        <f t="shared" si="1135"/>
        <v>0</v>
      </c>
      <c r="AM13" s="4">
        <f t="shared" si="1135"/>
        <v>0</v>
      </c>
      <c r="AN13" s="4">
        <f t="shared" si="1135"/>
        <v>0</v>
      </c>
      <c r="AO13" s="4">
        <f t="shared" si="1135"/>
        <v>0</v>
      </c>
      <c r="AP13" s="4">
        <f t="shared" si="1135"/>
        <v>0</v>
      </c>
      <c r="AQ13" s="4">
        <f t="shared" si="1135"/>
        <v>0</v>
      </c>
      <c r="AR13" s="4">
        <f t="shared" si="1135"/>
        <v>0</v>
      </c>
      <c r="AS13" s="4">
        <f t="shared" si="1135"/>
        <v>0</v>
      </c>
      <c r="AT13" s="4">
        <f t="shared" si="1135"/>
        <v>0</v>
      </c>
      <c r="AU13" s="4">
        <f t="shared" si="1135"/>
        <v>0</v>
      </c>
      <c r="AV13" s="4">
        <f t="shared" si="1135"/>
        <v>0</v>
      </c>
      <c r="AW13" s="4">
        <f t="shared" si="1135"/>
        <v>0</v>
      </c>
      <c r="AX13" s="4">
        <f t="shared" si="1135"/>
        <v>0</v>
      </c>
      <c r="AY13" s="4">
        <f t="shared" si="1135"/>
        <v>0</v>
      </c>
      <c r="AZ13" s="4">
        <f t="shared" si="1135"/>
        <v>0</v>
      </c>
      <c r="BA13" s="4">
        <f t="shared" si="1135"/>
        <v>0</v>
      </c>
      <c r="BB13" s="4">
        <f t="shared" si="1135"/>
        <v>0</v>
      </c>
      <c r="BC13" s="4">
        <f t="shared" si="1135"/>
        <v>0</v>
      </c>
      <c r="BD13" s="4">
        <f t="shared" si="1135"/>
        <v>0</v>
      </c>
      <c r="BE13" s="4">
        <f t="shared" si="1135"/>
        <v>0</v>
      </c>
      <c r="BF13" s="4">
        <f t="shared" si="1135"/>
        <v>0</v>
      </c>
      <c r="BG13" s="4">
        <f t="shared" si="1135"/>
        <v>0</v>
      </c>
      <c r="BH13" s="4">
        <f t="shared" si="1135"/>
        <v>0</v>
      </c>
      <c r="BI13" s="4">
        <f t="shared" si="1135"/>
        <v>0</v>
      </c>
      <c r="BJ13" s="4">
        <f t="shared" si="1135"/>
        <v>0</v>
      </c>
      <c r="BK13" s="4">
        <f t="shared" si="1135"/>
        <v>0</v>
      </c>
      <c r="BL13" s="4">
        <f t="shared" si="1135"/>
        <v>0</v>
      </c>
      <c r="BM13" s="4">
        <f t="shared" si="1135"/>
        <v>0</v>
      </c>
      <c r="BN13" s="4">
        <f t="shared" si="1135"/>
        <v>0</v>
      </c>
      <c r="BO13" s="4">
        <f t="shared" ref="BO13:DZ13" si="1136">IF(BO6&gt;10,BO6-10,0)</f>
        <v>0</v>
      </c>
      <c r="BP13" s="4">
        <f t="shared" si="1136"/>
        <v>0</v>
      </c>
      <c r="BQ13" s="4">
        <f t="shared" si="1136"/>
        <v>0</v>
      </c>
      <c r="BR13" s="4">
        <f t="shared" si="1136"/>
        <v>0</v>
      </c>
      <c r="BS13" s="4">
        <f t="shared" si="1136"/>
        <v>0</v>
      </c>
      <c r="BT13" s="4">
        <f t="shared" si="1136"/>
        <v>0</v>
      </c>
      <c r="BU13" s="4">
        <f t="shared" si="1136"/>
        <v>0</v>
      </c>
      <c r="BV13" s="4">
        <f t="shared" si="1136"/>
        <v>0</v>
      </c>
      <c r="BW13" s="4">
        <f t="shared" si="1136"/>
        <v>0</v>
      </c>
      <c r="BX13" s="4">
        <f t="shared" si="1136"/>
        <v>0</v>
      </c>
      <c r="BY13" s="4">
        <f t="shared" si="1136"/>
        <v>0</v>
      </c>
      <c r="BZ13" s="4">
        <f t="shared" si="1136"/>
        <v>0</v>
      </c>
      <c r="CA13" s="4">
        <f t="shared" si="1136"/>
        <v>0</v>
      </c>
      <c r="CB13" s="4">
        <f t="shared" si="1136"/>
        <v>0</v>
      </c>
      <c r="CC13" s="4">
        <f t="shared" si="1136"/>
        <v>0</v>
      </c>
      <c r="CD13" s="4">
        <f t="shared" si="1136"/>
        <v>0</v>
      </c>
      <c r="CE13" s="4">
        <f t="shared" si="1136"/>
        <v>0</v>
      </c>
      <c r="CF13" s="4">
        <f t="shared" si="1136"/>
        <v>0</v>
      </c>
      <c r="CG13" s="4">
        <f t="shared" si="1136"/>
        <v>0</v>
      </c>
      <c r="CH13" s="4">
        <f t="shared" si="1136"/>
        <v>0</v>
      </c>
      <c r="CI13" s="4">
        <f t="shared" si="1136"/>
        <v>0</v>
      </c>
      <c r="CJ13" s="4">
        <f t="shared" si="1136"/>
        <v>0</v>
      </c>
      <c r="CK13" s="4">
        <f t="shared" si="1136"/>
        <v>0</v>
      </c>
      <c r="CL13" s="4">
        <f t="shared" si="1136"/>
        <v>0</v>
      </c>
      <c r="CM13" s="4">
        <f t="shared" si="1136"/>
        <v>0</v>
      </c>
      <c r="CN13" s="4">
        <f t="shared" si="1136"/>
        <v>0</v>
      </c>
      <c r="CO13" s="4">
        <f t="shared" si="1136"/>
        <v>0</v>
      </c>
      <c r="CP13" s="4">
        <f t="shared" si="1136"/>
        <v>0</v>
      </c>
      <c r="CQ13" s="4">
        <f t="shared" si="1136"/>
        <v>0</v>
      </c>
      <c r="CR13" s="4">
        <f t="shared" si="1136"/>
        <v>0</v>
      </c>
      <c r="CS13" s="4">
        <f t="shared" si="1136"/>
        <v>0</v>
      </c>
      <c r="CT13" s="4">
        <f t="shared" si="1136"/>
        <v>0</v>
      </c>
      <c r="CU13" s="4">
        <f t="shared" si="1136"/>
        <v>0</v>
      </c>
      <c r="CV13" s="4">
        <f t="shared" si="1136"/>
        <v>0</v>
      </c>
      <c r="CW13" s="4">
        <f t="shared" si="1136"/>
        <v>0</v>
      </c>
      <c r="CX13" s="4">
        <f t="shared" si="1136"/>
        <v>0</v>
      </c>
      <c r="CY13" s="4">
        <f t="shared" si="1136"/>
        <v>0</v>
      </c>
      <c r="CZ13" s="4">
        <f t="shared" si="1136"/>
        <v>0</v>
      </c>
      <c r="DA13" s="4">
        <f t="shared" si="1136"/>
        <v>0</v>
      </c>
      <c r="DB13" s="4">
        <f t="shared" si="1136"/>
        <v>0</v>
      </c>
      <c r="DC13" s="4">
        <f t="shared" si="1136"/>
        <v>0</v>
      </c>
      <c r="DD13" s="4">
        <f t="shared" si="1136"/>
        <v>0</v>
      </c>
      <c r="DE13" s="4">
        <f t="shared" si="1136"/>
        <v>0</v>
      </c>
      <c r="DF13" s="4">
        <f t="shared" si="1136"/>
        <v>0</v>
      </c>
      <c r="DG13" s="4">
        <f t="shared" si="1136"/>
        <v>0</v>
      </c>
      <c r="DH13" s="4">
        <f t="shared" si="1136"/>
        <v>0</v>
      </c>
      <c r="DI13" s="4">
        <f t="shared" si="1136"/>
        <v>0</v>
      </c>
      <c r="DJ13" s="4">
        <f t="shared" si="1136"/>
        <v>0</v>
      </c>
      <c r="DK13" s="4">
        <f t="shared" si="1136"/>
        <v>0</v>
      </c>
      <c r="DL13" s="4">
        <f t="shared" si="1136"/>
        <v>0</v>
      </c>
      <c r="DM13" s="4">
        <f t="shared" si="1136"/>
        <v>0</v>
      </c>
      <c r="DN13" s="4">
        <f t="shared" si="1136"/>
        <v>0</v>
      </c>
      <c r="DO13" s="4">
        <f t="shared" si="1136"/>
        <v>0</v>
      </c>
      <c r="DP13" s="4">
        <f t="shared" si="1136"/>
        <v>0</v>
      </c>
      <c r="DQ13" s="4">
        <f t="shared" si="1136"/>
        <v>0</v>
      </c>
      <c r="DR13" s="4">
        <f t="shared" si="1136"/>
        <v>0</v>
      </c>
      <c r="DS13" s="4">
        <f t="shared" si="1136"/>
        <v>0</v>
      </c>
      <c r="DT13" s="4">
        <f t="shared" si="1136"/>
        <v>0</v>
      </c>
      <c r="DU13" s="4">
        <f t="shared" si="1136"/>
        <v>0</v>
      </c>
      <c r="DV13" s="4">
        <f t="shared" si="1136"/>
        <v>0</v>
      </c>
      <c r="DW13" s="4">
        <f t="shared" si="1136"/>
        <v>0</v>
      </c>
      <c r="DX13" s="4">
        <f t="shared" si="1136"/>
        <v>0</v>
      </c>
      <c r="DY13" s="4">
        <f t="shared" si="1136"/>
        <v>0</v>
      </c>
      <c r="DZ13" s="4">
        <f t="shared" si="1136"/>
        <v>0</v>
      </c>
      <c r="EA13" s="4">
        <f t="shared" ref="EA13:GL13" si="1137">IF(EA6&gt;10,EA6-10,0)</f>
        <v>0</v>
      </c>
      <c r="EB13" s="4">
        <f t="shared" si="1137"/>
        <v>0</v>
      </c>
      <c r="EC13" s="4">
        <f t="shared" si="1137"/>
        <v>0</v>
      </c>
      <c r="ED13" s="4">
        <f t="shared" si="1137"/>
        <v>0</v>
      </c>
      <c r="EE13" s="4">
        <f t="shared" si="1137"/>
        <v>0</v>
      </c>
      <c r="EF13" s="4">
        <f t="shared" si="1137"/>
        <v>0</v>
      </c>
      <c r="EG13" s="4">
        <f t="shared" si="1137"/>
        <v>0</v>
      </c>
      <c r="EH13" s="4">
        <f t="shared" si="1137"/>
        <v>0</v>
      </c>
      <c r="EI13" s="4">
        <f t="shared" si="1137"/>
        <v>0</v>
      </c>
      <c r="EJ13" s="4">
        <f t="shared" si="1137"/>
        <v>0</v>
      </c>
      <c r="EK13" s="4">
        <f t="shared" si="1137"/>
        <v>0</v>
      </c>
      <c r="EL13" s="4">
        <f t="shared" si="1137"/>
        <v>0</v>
      </c>
      <c r="EM13" s="4">
        <f t="shared" si="1137"/>
        <v>0</v>
      </c>
      <c r="EN13" s="4">
        <f t="shared" si="1137"/>
        <v>0</v>
      </c>
      <c r="EO13" s="4">
        <f t="shared" si="1137"/>
        <v>0</v>
      </c>
      <c r="EP13" s="4">
        <f t="shared" si="1137"/>
        <v>0</v>
      </c>
      <c r="EQ13" s="4">
        <f t="shared" si="1137"/>
        <v>0</v>
      </c>
      <c r="ER13" s="4">
        <f t="shared" si="1137"/>
        <v>0</v>
      </c>
      <c r="ES13" s="4">
        <f t="shared" si="1137"/>
        <v>0</v>
      </c>
      <c r="ET13" s="4">
        <f t="shared" si="1137"/>
        <v>0</v>
      </c>
      <c r="EU13" s="4">
        <f t="shared" si="1137"/>
        <v>0</v>
      </c>
      <c r="EV13" s="4">
        <f t="shared" si="1137"/>
        <v>0</v>
      </c>
      <c r="EW13" s="4">
        <f t="shared" si="1137"/>
        <v>0</v>
      </c>
      <c r="EX13" s="4">
        <f t="shared" si="1137"/>
        <v>0</v>
      </c>
      <c r="EY13" s="4">
        <f t="shared" si="1137"/>
        <v>0</v>
      </c>
      <c r="EZ13" s="4">
        <f t="shared" si="1137"/>
        <v>0</v>
      </c>
      <c r="FA13" s="4">
        <f t="shared" si="1137"/>
        <v>0</v>
      </c>
      <c r="FB13" s="4">
        <f t="shared" si="1137"/>
        <v>0</v>
      </c>
      <c r="FC13" s="4">
        <f t="shared" si="1137"/>
        <v>0</v>
      </c>
      <c r="FD13" s="4">
        <f t="shared" si="1137"/>
        <v>0</v>
      </c>
      <c r="FE13" s="4">
        <f t="shared" si="1137"/>
        <v>0</v>
      </c>
      <c r="FF13" s="4">
        <f t="shared" si="1137"/>
        <v>0</v>
      </c>
      <c r="FG13" s="4">
        <f t="shared" si="1137"/>
        <v>0</v>
      </c>
      <c r="FH13" s="4">
        <f t="shared" si="1137"/>
        <v>0</v>
      </c>
      <c r="FI13" s="4">
        <f t="shared" si="1137"/>
        <v>0</v>
      </c>
      <c r="FJ13" s="4">
        <f t="shared" si="1137"/>
        <v>0</v>
      </c>
      <c r="FK13" s="4">
        <f t="shared" si="1137"/>
        <v>0</v>
      </c>
      <c r="FL13" s="4">
        <f t="shared" si="1137"/>
        <v>0</v>
      </c>
      <c r="FM13" s="4">
        <f t="shared" si="1137"/>
        <v>0</v>
      </c>
      <c r="FN13" s="4">
        <f t="shared" si="1137"/>
        <v>0</v>
      </c>
      <c r="FO13" s="4">
        <f t="shared" si="1137"/>
        <v>0</v>
      </c>
      <c r="FP13" s="4">
        <f t="shared" si="1137"/>
        <v>0</v>
      </c>
      <c r="FQ13" s="4">
        <f t="shared" si="1137"/>
        <v>0</v>
      </c>
      <c r="FR13" s="4">
        <f t="shared" si="1137"/>
        <v>0</v>
      </c>
      <c r="FS13" s="4">
        <f t="shared" si="1137"/>
        <v>0</v>
      </c>
      <c r="FT13" s="4">
        <f t="shared" si="1137"/>
        <v>0</v>
      </c>
      <c r="FU13" s="4">
        <f t="shared" si="1137"/>
        <v>0</v>
      </c>
      <c r="FV13" s="4">
        <f t="shared" si="1137"/>
        <v>0</v>
      </c>
      <c r="FW13" s="4">
        <f t="shared" si="1137"/>
        <v>0</v>
      </c>
      <c r="FX13" s="4">
        <f t="shared" si="1137"/>
        <v>0</v>
      </c>
      <c r="FY13" s="4">
        <f t="shared" si="1137"/>
        <v>0</v>
      </c>
      <c r="FZ13" s="4">
        <f t="shared" si="1137"/>
        <v>0</v>
      </c>
      <c r="GA13" s="4">
        <f t="shared" si="1137"/>
        <v>0</v>
      </c>
      <c r="GB13" s="4">
        <f t="shared" si="1137"/>
        <v>0</v>
      </c>
      <c r="GC13" s="4">
        <f t="shared" si="1137"/>
        <v>0</v>
      </c>
      <c r="GD13" s="4">
        <f t="shared" si="1137"/>
        <v>0</v>
      </c>
      <c r="GE13" s="4">
        <f t="shared" si="1137"/>
        <v>0</v>
      </c>
      <c r="GF13" s="4">
        <f t="shared" si="1137"/>
        <v>0</v>
      </c>
      <c r="GG13" s="4">
        <f t="shared" si="1137"/>
        <v>0</v>
      </c>
      <c r="GH13" s="4">
        <f t="shared" si="1137"/>
        <v>0</v>
      </c>
      <c r="GI13" s="4">
        <f t="shared" si="1137"/>
        <v>0</v>
      </c>
      <c r="GJ13" s="4">
        <f t="shared" si="1137"/>
        <v>0</v>
      </c>
      <c r="GK13" s="4">
        <f t="shared" si="1137"/>
        <v>0</v>
      </c>
      <c r="GL13" s="4">
        <f t="shared" si="1137"/>
        <v>0</v>
      </c>
      <c r="GM13" s="4">
        <f t="shared" ref="GM13:IX13" si="1138">IF(GM6&gt;10,GM6-10,0)</f>
        <v>0</v>
      </c>
      <c r="GN13" s="4">
        <f t="shared" si="1138"/>
        <v>0</v>
      </c>
      <c r="GO13" s="4">
        <f t="shared" si="1138"/>
        <v>0</v>
      </c>
      <c r="GP13" s="4">
        <f t="shared" si="1138"/>
        <v>0</v>
      </c>
      <c r="GQ13" s="4">
        <f t="shared" si="1138"/>
        <v>0</v>
      </c>
      <c r="GR13" s="4">
        <f t="shared" si="1138"/>
        <v>0</v>
      </c>
      <c r="GS13" s="4">
        <f t="shared" si="1138"/>
        <v>0</v>
      </c>
      <c r="GT13" s="4">
        <f t="shared" si="1138"/>
        <v>0</v>
      </c>
      <c r="GU13" s="4">
        <f t="shared" si="1138"/>
        <v>0</v>
      </c>
      <c r="GV13" s="4">
        <f t="shared" si="1138"/>
        <v>0</v>
      </c>
      <c r="GW13" s="4">
        <f t="shared" si="1138"/>
        <v>0</v>
      </c>
      <c r="GX13" s="4">
        <f t="shared" si="1138"/>
        <v>0</v>
      </c>
      <c r="GY13" s="4">
        <f t="shared" si="1138"/>
        <v>0</v>
      </c>
      <c r="GZ13" s="4">
        <f t="shared" si="1138"/>
        <v>0</v>
      </c>
      <c r="HA13" s="4">
        <f t="shared" si="1138"/>
        <v>0</v>
      </c>
      <c r="HB13" s="4">
        <f t="shared" si="1138"/>
        <v>0</v>
      </c>
      <c r="HC13" s="4">
        <f t="shared" si="1138"/>
        <v>0</v>
      </c>
      <c r="HD13" s="4">
        <f t="shared" si="1138"/>
        <v>0</v>
      </c>
      <c r="HE13" s="4">
        <f t="shared" si="1138"/>
        <v>0</v>
      </c>
      <c r="HF13" s="4">
        <f t="shared" si="1138"/>
        <v>0</v>
      </c>
      <c r="HG13" s="4">
        <f t="shared" si="1138"/>
        <v>0</v>
      </c>
      <c r="HH13" s="4">
        <f t="shared" si="1138"/>
        <v>0</v>
      </c>
      <c r="HI13" s="4">
        <f t="shared" si="1138"/>
        <v>0</v>
      </c>
      <c r="HJ13" s="4">
        <f t="shared" si="1138"/>
        <v>0</v>
      </c>
      <c r="HK13" s="4">
        <f t="shared" si="1138"/>
        <v>0</v>
      </c>
      <c r="HL13" s="4">
        <f t="shared" si="1138"/>
        <v>0</v>
      </c>
      <c r="HM13" s="4">
        <f t="shared" si="1138"/>
        <v>0</v>
      </c>
      <c r="HN13" s="4">
        <f t="shared" si="1138"/>
        <v>0</v>
      </c>
      <c r="HO13" s="4">
        <f t="shared" si="1138"/>
        <v>0</v>
      </c>
      <c r="HP13" s="4">
        <f t="shared" si="1138"/>
        <v>0</v>
      </c>
      <c r="HQ13" s="4">
        <f t="shared" si="1138"/>
        <v>0</v>
      </c>
      <c r="HR13" s="4">
        <f t="shared" si="1138"/>
        <v>0</v>
      </c>
      <c r="HS13" s="4">
        <f t="shared" si="1138"/>
        <v>0</v>
      </c>
      <c r="HT13" s="4">
        <f t="shared" si="1138"/>
        <v>0</v>
      </c>
      <c r="HU13" s="4">
        <f t="shared" si="1138"/>
        <v>0</v>
      </c>
      <c r="HV13" s="4">
        <f t="shared" si="1138"/>
        <v>0</v>
      </c>
      <c r="HW13" s="4">
        <f t="shared" si="1138"/>
        <v>0</v>
      </c>
      <c r="HX13" s="4">
        <f t="shared" si="1138"/>
        <v>0</v>
      </c>
      <c r="HY13" s="4">
        <f t="shared" si="1138"/>
        <v>0</v>
      </c>
      <c r="HZ13" s="4">
        <f t="shared" si="1138"/>
        <v>0</v>
      </c>
      <c r="IA13" s="4">
        <f t="shared" si="1138"/>
        <v>0</v>
      </c>
      <c r="IB13" s="4">
        <f t="shared" si="1138"/>
        <v>0</v>
      </c>
      <c r="IC13" s="4">
        <f t="shared" si="1138"/>
        <v>0</v>
      </c>
      <c r="ID13" s="4">
        <f t="shared" si="1138"/>
        <v>0</v>
      </c>
      <c r="IE13" s="4">
        <f t="shared" si="1138"/>
        <v>0</v>
      </c>
      <c r="IF13" s="4">
        <f t="shared" si="1138"/>
        <v>0</v>
      </c>
      <c r="IG13" s="4">
        <f t="shared" si="1138"/>
        <v>0</v>
      </c>
      <c r="IH13" s="4">
        <f t="shared" si="1138"/>
        <v>0</v>
      </c>
      <c r="II13" s="4">
        <f t="shared" si="1138"/>
        <v>0</v>
      </c>
      <c r="IJ13" s="4">
        <f t="shared" si="1138"/>
        <v>0</v>
      </c>
      <c r="IK13" s="4">
        <f t="shared" si="1138"/>
        <v>0</v>
      </c>
      <c r="IL13" s="4">
        <f t="shared" si="1138"/>
        <v>0</v>
      </c>
      <c r="IM13" s="4">
        <f t="shared" si="1138"/>
        <v>0</v>
      </c>
      <c r="IN13" s="4">
        <f t="shared" si="1138"/>
        <v>0</v>
      </c>
      <c r="IO13" s="4">
        <f t="shared" si="1138"/>
        <v>0</v>
      </c>
      <c r="IP13" s="4">
        <f t="shared" si="1138"/>
        <v>0</v>
      </c>
      <c r="IQ13" s="4">
        <f t="shared" si="1138"/>
        <v>0</v>
      </c>
      <c r="IR13" s="4">
        <f t="shared" si="1138"/>
        <v>0</v>
      </c>
      <c r="IS13" s="4">
        <f t="shared" si="1138"/>
        <v>0</v>
      </c>
      <c r="IT13" s="4">
        <f t="shared" si="1138"/>
        <v>0</v>
      </c>
      <c r="IU13" s="4">
        <f t="shared" si="1138"/>
        <v>0</v>
      </c>
      <c r="IV13" s="4">
        <f t="shared" si="1138"/>
        <v>0</v>
      </c>
      <c r="IW13" s="4">
        <f t="shared" si="1138"/>
        <v>0</v>
      </c>
      <c r="IX13" s="4">
        <f t="shared" si="1138"/>
        <v>0</v>
      </c>
      <c r="IY13" s="4">
        <f t="shared" ref="IY13:LJ13" si="1139">IF(IY6&gt;10,IY6-10,0)</f>
        <v>0</v>
      </c>
      <c r="IZ13" s="4">
        <f t="shared" si="1139"/>
        <v>0</v>
      </c>
      <c r="JA13" s="4">
        <f t="shared" si="1139"/>
        <v>0</v>
      </c>
      <c r="JB13" s="4">
        <f t="shared" si="1139"/>
        <v>0</v>
      </c>
      <c r="JC13" s="4">
        <f t="shared" si="1139"/>
        <v>0</v>
      </c>
      <c r="JD13" s="4">
        <f t="shared" si="1139"/>
        <v>0</v>
      </c>
      <c r="JE13" s="4">
        <f t="shared" si="1139"/>
        <v>0</v>
      </c>
      <c r="JF13" s="4">
        <f t="shared" si="1139"/>
        <v>0</v>
      </c>
      <c r="JG13" s="4">
        <f t="shared" si="1139"/>
        <v>0</v>
      </c>
      <c r="JH13" s="4">
        <f t="shared" si="1139"/>
        <v>0</v>
      </c>
      <c r="JI13" s="4">
        <f t="shared" si="1139"/>
        <v>0</v>
      </c>
      <c r="JJ13" s="4">
        <f t="shared" si="1139"/>
        <v>0</v>
      </c>
      <c r="JK13" s="4">
        <f t="shared" si="1139"/>
        <v>0</v>
      </c>
      <c r="JL13" s="4">
        <f t="shared" si="1139"/>
        <v>0</v>
      </c>
      <c r="JM13" s="4">
        <f t="shared" si="1139"/>
        <v>0</v>
      </c>
      <c r="JN13" s="4">
        <f t="shared" si="1139"/>
        <v>0</v>
      </c>
      <c r="JO13" s="4">
        <f t="shared" si="1139"/>
        <v>0</v>
      </c>
      <c r="JP13" s="4">
        <f t="shared" si="1139"/>
        <v>0</v>
      </c>
      <c r="JQ13" s="4">
        <f t="shared" si="1139"/>
        <v>0</v>
      </c>
      <c r="JR13" s="4">
        <f t="shared" si="1139"/>
        <v>0</v>
      </c>
      <c r="JS13" s="4">
        <f t="shared" si="1139"/>
        <v>0</v>
      </c>
      <c r="JT13" s="4">
        <f t="shared" si="1139"/>
        <v>0</v>
      </c>
      <c r="JU13" s="4">
        <f t="shared" si="1139"/>
        <v>0</v>
      </c>
      <c r="JV13" s="4">
        <f t="shared" si="1139"/>
        <v>0</v>
      </c>
      <c r="JW13" s="4">
        <f t="shared" si="1139"/>
        <v>0</v>
      </c>
      <c r="JX13" s="4">
        <f t="shared" si="1139"/>
        <v>0</v>
      </c>
      <c r="JY13" s="4">
        <f t="shared" si="1139"/>
        <v>0</v>
      </c>
      <c r="JZ13" s="4">
        <f t="shared" si="1139"/>
        <v>0</v>
      </c>
      <c r="KA13" s="4">
        <f t="shared" si="1139"/>
        <v>0</v>
      </c>
      <c r="KB13" s="4">
        <f t="shared" si="1139"/>
        <v>0</v>
      </c>
      <c r="KC13" s="4">
        <f t="shared" si="1139"/>
        <v>0</v>
      </c>
      <c r="KD13" s="4">
        <f t="shared" si="1139"/>
        <v>0</v>
      </c>
      <c r="KE13" s="4">
        <f t="shared" si="1139"/>
        <v>0</v>
      </c>
      <c r="KF13" s="4">
        <f t="shared" si="1139"/>
        <v>0</v>
      </c>
      <c r="KG13" s="4">
        <f t="shared" si="1139"/>
        <v>0</v>
      </c>
      <c r="KH13" s="4">
        <f t="shared" si="1139"/>
        <v>0</v>
      </c>
      <c r="KI13" s="4">
        <f t="shared" si="1139"/>
        <v>0</v>
      </c>
      <c r="KJ13" s="4">
        <f t="shared" si="1139"/>
        <v>0</v>
      </c>
      <c r="KK13" s="4">
        <f t="shared" si="1139"/>
        <v>0</v>
      </c>
      <c r="KL13" s="4">
        <f t="shared" si="1139"/>
        <v>0</v>
      </c>
      <c r="KM13" s="4">
        <f t="shared" si="1139"/>
        <v>0</v>
      </c>
      <c r="KN13" s="4">
        <f t="shared" si="1139"/>
        <v>0</v>
      </c>
      <c r="KO13" s="4">
        <f t="shared" si="1139"/>
        <v>0</v>
      </c>
      <c r="KP13" s="4">
        <f t="shared" si="1139"/>
        <v>0</v>
      </c>
      <c r="KQ13" s="4">
        <f t="shared" si="1139"/>
        <v>0</v>
      </c>
      <c r="KR13" s="4">
        <f t="shared" si="1139"/>
        <v>0</v>
      </c>
      <c r="KS13" s="4">
        <f t="shared" si="1139"/>
        <v>0</v>
      </c>
      <c r="KT13" s="4">
        <f t="shared" si="1139"/>
        <v>0</v>
      </c>
      <c r="KU13" s="4">
        <f t="shared" si="1139"/>
        <v>0</v>
      </c>
      <c r="KV13" s="4">
        <f t="shared" si="1139"/>
        <v>0</v>
      </c>
      <c r="KW13" s="4">
        <f t="shared" si="1139"/>
        <v>0</v>
      </c>
      <c r="KX13" s="4">
        <f t="shared" si="1139"/>
        <v>0</v>
      </c>
      <c r="KY13" s="4">
        <f t="shared" si="1139"/>
        <v>0</v>
      </c>
      <c r="KZ13" s="4">
        <f t="shared" si="1139"/>
        <v>0</v>
      </c>
      <c r="LA13" s="4">
        <f t="shared" si="1139"/>
        <v>0</v>
      </c>
      <c r="LB13" s="4">
        <f t="shared" si="1139"/>
        <v>0</v>
      </c>
      <c r="LC13" s="4">
        <f t="shared" si="1139"/>
        <v>0</v>
      </c>
      <c r="LD13" s="4">
        <f t="shared" si="1139"/>
        <v>0</v>
      </c>
      <c r="LE13" s="4">
        <f t="shared" si="1139"/>
        <v>0</v>
      </c>
      <c r="LF13" s="4">
        <f t="shared" si="1139"/>
        <v>0</v>
      </c>
      <c r="LG13" s="4">
        <f t="shared" si="1139"/>
        <v>0</v>
      </c>
      <c r="LH13" s="4">
        <f t="shared" si="1139"/>
        <v>0</v>
      </c>
      <c r="LI13" s="4">
        <f t="shared" si="1139"/>
        <v>0</v>
      </c>
      <c r="LJ13" s="4">
        <f t="shared" si="1139"/>
        <v>0</v>
      </c>
      <c r="LK13" s="4">
        <f t="shared" ref="LK13:NC13" si="1140">IF(LK6&gt;10,LK6-10,0)</f>
        <v>0</v>
      </c>
      <c r="LL13" s="4">
        <f t="shared" si="1140"/>
        <v>0</v>
      </c>
      <c r="LM13" s="4">
        <f t="shared" si="1140"/>
        <v>0</v>
      </c>
      <c r="LN13" s="4">
        <f t="shared" si="1140"/>
        <v>0</v>
      </c>
      <c r="LO13" s="4">
        <f t="shared" si="1140"/>
        <v>0</v>
      </c>
      <c r="LP13" s="4">
        <f t="shared" si="1140"/>
        <v>0</v>
      </c>
      <c r="LQ13" s="4">
        <f t="shared" si="1140"/>
        <v>0</v>
      </c>
      <c r="LR13" s="4">
        <f t="shared" si="1140"/>
        <v>0</v>
      </c>
      <c r="LS13" s="4">
        <f t="shared" si="1140"/>
        <v>0</v>
      </c>
      <c r="LT13" s="4">
        <f t="shared" si="1140"/>
        <v>0</v>
      </c>
      <c r="LU13" s="4">
        <f t="shared" si="1140"/>
        <v>0</v>
      </c>
      <c r="LV13" s="4">
        <f t="shared" si="1140"/>
        <v>0</v>
      </c>
      <c r="LW13" s="4">
        <f t="shared" si="1140"/>
        <v>0</v>
      </c>
      <c r="LX13" s="4">
        <f t="shared" si="1140"/>
        <v>0</v>
      </c>
      <c r="LY13" s="4">
        <f t="shared" si="1140"/>
        <v>0</v>
      </c>
      <c r="LZ13" s="4">
        <f t="shared" si="1140"/>
        <v>0</v>
      </c>
      <c r="MA13" s="4">
        <f t="shared" si="1140"/>
        <v>0</v>
      </c>
      <c r="MB13" s="4">
        <f t="shared" si="1140"/>
        <v>0</v>
      </c>
      <c r="MC13" s="4">
        <f t="shared" si="1140"/>
        <v>0</v>
      </c>
      <c r="MD13" s="4">
        <f t="shared" si="1140"/>
        <v>0</v>
      </c>
      <c r="ME13" s="4">
        <f t="shared" si="1140"/>
        <v>0</v>
      </c>
      <c r="MF13" s="4">
        <f t="shared" si="1140"/>
        <v>0</v>
      </c>
      <c r="MG13" s="4">
        <f t="shared" si="1140"/>
        <v>0</v>
      </c>
      <c r="MH13" s="4">
        <f t="shared" si="1140"/>
        <v>0</v>
      </c>
      <c r="MI13" s="4">
        <f t="shared" si="1140"/>
        <v>0</v>
      </c>
      <c r="MJ13" s="4">
        <f t="shared" si="1140"/>
        <v>0</v>
      </c>
      <c r="MK13" s="4">
        <f t="shared" si="1140"/>
        <v>0</v>
      </c>
      <c r="ML13" s="4">
        <f t="shared" si="1140"/>
        <v>0</v>
      </c>
      <c r="MM13" s="4">
        <f t="shared" si="1140"/>
        <v>0</v>
      </c>
      <c r="MN13" s="4">
        <f t="shared" si="1140"/>
        <v>0</v>
      </c>
      <c r="MO13" s="4">
        <f t="shared" si="1140"/>
        <v>0</v>
      </c>
      <c r="MP13" s="4">
        <f t="shared" si="1140"/>
        <v>0</v>
      </c>
      <c r="MQ13" s="4">
        <f t="shared" si="1140"/>
        <v>0</v>
      </c>
      <c r="MR13" s="4">
        <f t="shared" si="1140"/>
        <v>0</v>
      </c>
      <c r="MS13" s="4">
        <f t="shared" si="1140"/>
        <v>0</v>
      </c>
      <c r="MT13" s="4">
        <f t="shared" si="1140"/>
        <v>0</v>
      </c>
      <c r="MU13" s="4">
        <f t="shared" si="1140"/>
        <v>0</v>
      </c>
      <c r="MV13" s="4">
        <f t="shared" si="1140"/>
        <v>0</v>
      </c>
      <c r="MW13" s="4">
        <f t="shared" si="1140"/>
        <v>0</v>
      </c>
      <c r="MX13" s="4">
        <f t="shared" si="1140"/>
        <v>0</v>
      </c>
      <c r="MY13" s="4">
        <f t="shared" si="1140"/>
        <v>0</v>
      </c>
      <c r="MZ13" s="4">
        <f t="shared" si="1140"/>
        <v>0</v>
      </c>
      <c r="NA13" s="4">
        <f t="shared" si="1140"/>
        <v>0</v>
      </c>
      <c r="NB13" s="4">
        <f t="shared" si="1140"/>
        <v>0</v>
      </c>
      <c r="NC13" s="4">
        <f t="shared" si="1140"/>
        <v>0</v>
      </c>
      <c r="NJ13" s="4">
        <f>SUM(B13:NC13)</f>
        <v>2</v>
      </c>
    </row>
    <row r="14" spans="1:377" x14ac:dyDescent="0.3">
      <c r="B14" s="4">
        <f>IF(B7=0,0,1)</f>
        <v>0</v>
      </c>
      <c r="C14" s="4">
        <f t="shared" ref="C14:BN14" si="1141">IF(C7=0,0,1)</f>
        <v>1</v>
      </c>
      <c r="D14" s="4">
        <f t="shared" si="1141"/>
        <v>1</v>
      </c>
      <c r="E14" s="4">
        <f t="shared" si="1141"/>
        <v>0</v>
      </c>
      <c r="F14" s="4">
        <f t="shared" si="1141"/>
        <v>0</v>
      </c>
      <c r="G14" s="4">
        <f t="shared" si="1141"/>
        <v>0</v>
      </c>
      <c r="H14" s="4">
        <f t="shared" si="1141"/>
        <v>0</v>
      </c>
      <c r="I14" s="4">
        <f t="shared" si="1141"/>
        <v>0</v>
      </c>
      <c r="J14" s="4">
        <f t="shared" si="1141"/>
        <v>0</v>
      </c>
      <c r="K14" s="4">
        <f t="shared" si="1141"/>
        <v>0</v>
      </c>
      <c r="L14" s="4">
        <f t="shared" si="1141"/>
        <v>0</v>
      </c>
      <c r="M14" s="4">
        <f t="shared" si="1141"/>
        <v>1</v>
      </c>
      <c r="N14" s="4">
        <f t="shared" si="1141"/>
        <v>0</v>
      </c>
      <c r="O14" s="4">
        <f t="shared" si="1141"/>
        <v>0</v>
      </c>
      <c r="P14" s="4">
        <f t="shared" si="1141"/>
        <v>0</v>
      </c>
      <c r="Q14" s="4">
        <f t="shared" si="1141"/>
        <v>0</v>
      </c>
      <c r="R14" s="4">
        <f t="shared" si="1141"/>
        <v>0</v>
      </c>
      <c r="S14" s="4">
        <f t="shared" si="1141"/>
        <v>0</v>
      </c>
      <c r="T14" s="4">
        <f t="shared" si="1141"/>
        <v>0</v>
      </c>
      <c r="U14" s="4">
        <f t="shared" si="1141"/>
        <v>0</v>
      </c>
      <c r="V14" s="4">
        <f t="shared" si="1141"/>
        <v>0</v>
      </c>
      <c r="W14" s="4">
        <f t="shared" si="1141"/>
        <v>0</v>
      </c>
      <c r="X14" s="4">
        <f t="shared" si="1141"/>
        <v>0</v>
      </c>
      <c r="Y14" s="4">
        <f t="shared" si="1141"/>
        <v>0</v>
      </c>
      <c r="Z14" s="4">
        <f t="shared" si="1141"/>
        <v>0</v>
      </c>
      <c r="AA14" s="4">
        <f t="shared" si="1141"/>
        <v>0</v>
      </c>
      <c r="AB14" s="4">
        <f t="shared" si="1141"/>
        <v>0</v>
      </c>
      <c r="AC14" s="4">
        <f t="shared" si="1141"/>
        <v>0</v>
      </c>
      <c r="AD14" s="4">
        <f t="shared" si="1141"/>
        <v>0</v>
      </c>
      <c r="AE14" s="4">
        <f t="shared" si="1141"/>
        <v>0</v>
      </c>
      <c r="AF14" s="4">
        <f t="shared" si="1141"/>
        <v>1</v>
      </c>
      <c r="AG14" s="4">
        <f t="shared" si="1141"/>
        <v>0</v>
      </c>
      <c r="AH14" s="4">
        <f t="shared" si="1141"/>
        <v>0</v>
      </c>
      <c r="AI14" s="4">
        <f t="shared" si="1141"/>
        <v>0</v>
      </c>
      <c r="AJ14" s="4">
        <f t="shared" si="1141"/>
        <v>0</v>
      </c>
      <c r="AK14" s="4">
        <f t="shared" si="1141"/>
        <v>0</v>
      </c>
      <c r="AL14" s="4">
        <f t="shared" si="1141"/>
        <v>0</v>
      </c>
      <c r="AM14" s="4">
        <f t="shared" si="1141"/>
        <v>0</v>
      </c>
      <c r="AN14" s="4">
        <f t="shared" si="1141"/>
        <v>0</v>
      </c>
      <c r="AO14" s="4">
        <f t="shared" si="1141"/>
        <v>0</v>
      </c>
      <c r="AP14" s="4">
        <f t="shared" si="1141"/>
        <v>0</v>
      </c>
      <c r="AQ14" s="4">
        <f t="shared" si="1141"/>
        <v>0</v>
      </c>
      <c r="AR14" s="4">
        <f t="shared" si="1141"/>
        <v>0</v>
      </c>
      <c r="AS14" s="4">
        <f t="shared" si="1141"/>
        <v>0</v>
      </c>
      <c r="AT14" s="4">
        <f t="shared" si="1141"/>
        <v>0</v>
      </c>
      <c r="AU14" s="4">
        <f t="shared" si="1141"/>
        <v>0</v>
      </c>
      <c r="AV14" s="4">
        <f t="shared" si="1141"/>
        <v>0</v>
      </c>
      <c r="AW14" s="4">
        <f t="shared" si="1141"/>
        <v>0</v>
      </c>
      <c r="AX14" s="4">
        <f t="shared" si="1141"/>
        <v>0</v>
      </c>
      <c r="AY14" s="4">
        <f t="shared" si="1141"/>
        <v>0</v>
      </c>
      <c r="AZ14" s="4">
        <f t="shared" si="1141"/>
        <v>0</v>
      </c>
      <c r="BA14" s="4">
        <f t="shared" si="1141"/>
        <v>0</v>
      </c>
      <c r="BB14" s="4">
        <f t="shared" si="1141"/>
        <v>0</v>
      </c>
      <c r="BC14" s="4">
        <f t="shared" si="1141"/>
        <v>0</v>
      </c>
      <c r="BD14" s="4">
        <f t="shared" si="1141"/>
        <v>0</v>
      </c>
      <c r="BE14" s="4">
        <f t="shared" si="1141"/>
        <v>0</v>
      </c>
      <c r="BF14" s="4">
        <f t="shared" si="1141"/>
        <v>0</v>
      </c>
      <c r="BG14" s="4">
        <f t="shared" si="1141"/>
        <v>0</v>
      </c>
      <c r="BH14" s="4">
        <f t="shared" si="1141"/>
        <v>0</v>
      </c>
      <c r="BI14" s="4">
        <f t="shared" si="1141"/>
        <v>0</v>
      </c>
      <c r="BJ14" s="4">
        <f t="shared" si="1141"/>
        <v>0</v>
      </c>
      <c r="BK14" s="4">
        <f t="shared" si="1141"/>
        <v>0</v>
      </c>
      <c r="BL14" s="4">
        <f t="shared" si="1141"/>
        <v>0</v>
      </c>
      <c r="BM14" s="4">
        <f t="shared" si="1141"/>
        <v>0</v>
      </c>
      <c r="BN14" s="4">
        <f t="shared" si="1141"/>
        <v>0</v>
      </c>
      <c r="BO14" s="4">
        <f t="shared" ref="BO14:DZ14" si="1142">IF(BO7=0,0,1)</f>
        <v>0</v>
      </c>
      <c r="BP14" s="4">
        <f t="shared" si="1142"/>
        <v>0</v>
      </c>
      <c r="BQ14" s="4">
        <f t="shared" si="1142"/>
        <v>0</v>
      </c>
      <c r="BR14" s="4">
        <f t="shared" si="1142"/>
        <v>0</v>
      </c>
      <c r="BS14" s="4">
        <f t="shared" si="1142"/>
        <v>0</v>
      </c>
      <c r="BT14" s="4">
        <f t="shared" si="1142"/>
        <v>0</v>
      </c>
      <c r="BU14" s="4">
        <f t="shared" si="1142"/>
        <v>0</v>
      </c>
      <c r="BV14" s="4">
        <f t="shared" si="1142"/>
        <v>0</v>
      </c>
      <c r="BW14" s="4">
        <f t="shared" si="1142"/>
        <v>0</v>
      </c>
      <c r="BX14" s="4">
        <f t="shared" si="1142"/>
        <v>0</v>
      </c>
      <c r="BY14" s="4">
        <f t="shared" si="1142"/>
        <v>0</v>
      </c>
      <c r="BZ14" s="4">
        <f t="shared" si="1142"/>
        <v>1</v>
      </c>
      <c r="CA14" s="4">
        <f t="shared" si="1142"/>
        <v>0</v>
      </c>
      <c r="CB14" s="4">
        <f t="shared" si="1142"/>
        <v>0</v>
      </c>
      <c r="CC14" s="4">
        <f t="shared" si="1142"/>
        <v>0</v>
      </c>
      <c r="CD14" s="4">
        <f t="shared" si="1142"/>
        <v>0</v>
      </c>
      <c r="CE14" s="4">
        <f t="shared" si="1142"/>
        <v>0</v>
      </c>
      <c r="CF14" s="4">
        <f t="shared" si="1142"/>
        <v>0</v>
      </c>
      <c r="CG14" s="4">
        <f t="shared" si="1142"/>
        <v>0</v>
      </c>
      <c r="CH14" s="4">
        <f t="shared" si="1142"/>
        <v>0</v>
      </c>
      <c r="CI14" s="4">
        <f t="shared" si="1142"/>
        <v>0</v>
      </c>
      <c r="CJ14" s="4">
        <f t="shared" si="1142"/>
        <v>0</v>
      </c>
      <c r="CK14" s="4">
        <f t="shared" si="1142"/>
        <v>0</v>
      </c>
      <c r="CL14" s="4">
        <f t="shared" si="1142"/>
        <v>0</v>
      </c>
      <c r="CM14" s="4">
        <f t="shared" si="1142"/>
        <v>0</v>
      </c>
      <c r="CN14" s="4">
        <f t="shared" si="1142"/>
        <v>0</v>
      </c>
      <c r="CO14" s="4">
        <f t="shared" si="1142"/>
        <v>0</v>
      </c>
      <c r="CP14" s="4">
        <f t="shared" si="1142"/>
        <v>0</v>
      </c>
      <c r="CQ14" s="4">
        <f t="shared" si="1142"/>
        <v>0</v>
      </c>
      <c r="CR14" s="4">
        <f t="shared" si="1142"/>
        <v>0</v>
      </c>
      <c r="CS14" s="4">
        <f t="shared" si="1142"/>
        <v>0</v>
      </c>
      <c r="CT14" s="4">
        <f t="shared" si="1142"/>
        <v>1</v>
      </c>
      <c r="CU14" s="4">
        <f t="shared" si="1142"/>
        <v>1</v>
      </c>
      <c r="CV14" s="4">
        <f t="shared" si="1142"/>
        <v>1</v>
      </c>
      <c r="CW14" s="4">
        <f t="shared" si="1142"/>
        <v>0</v>
      </c>
      <c r="CX14" s="4">
        <f t="shared" si="1142"/>
        <v>0</v>
      </c>
      <c r="CY14" s="4">
        <f t="shared" si="1142"/>
        <v>0</v>
      </c>
      <c r="CZ14" s="4">
        <f t="shared" si="1142"/>
        <v>0</v>
      </c>
      <c r="DA14" s="4">
        <f t="shared" si="1142"/>
        <v>0</v>
      </c>
      <c r="DB14" s="4">
        <f t="shared" si="1142"/>
        <v>0</v>
      </c>
      <c r="DC14" s="4">
        <f t="shared" si="1142"/>
        <v>0</v>
      </c>
      <c r="DD14" s="4">
        <f t="shared" si="1142"/>
        <v>0</v>
      </c>
      <c r="DE14" s="4">
        <f t="shared" si="1142"/>
        <v>0</v>
      </c>
      <c r="DF14" s="4">
        <f t="shared" si="1142"/>
        <v>0</v>
      </c>
      <c r="DG14" s="4">
        <f t="shared" si="1142"/>
        <v>0</v>
      </c>
      <c r="DH14" s="4">
        <f t="shared" si="1142"/>
        <v>0</v>
      </c>
      <c r="DI14" s="4">
        <f t="shared" si="1142"/>
        <v>0</v>
      </c>
      <c r="DJ14" s="4">
        <f t="shared" si="1142"/>
        <v>0</v>
      </c>
      <c r="DK14" s="4">
        <f t="shared" si="1142"/>
        <v>0</v>
      </c>
      <c r="DL14" s="4">
        <f t="shared" si="1142"/>
        <v>0</v>
      </c>
      <c r="DM14" s="4">
        <f t="shared" si="1142"/>
        <v>0</v>
      </c>
      <c r="DN14" s="4">
        <f t="shared" si="1142"/>
        <v>0</v>
      </c>
      <c r="DO14" s="4">
        <f t="shared" si="1142"/>
        <v>0</v>
      </c>
      <c r="DP14" s="4">
        <f t="shared" si="1142"/>
        <v>0</v>
      </c>
      <c r="DQ14" s="4">
        <f t="shared" si="1142"/>
        <v>1</v>
      </c>
      <c r="DR14" s="4">
        <f t="shared" si="1142"/>
        <v>0</v>
      </c>
      <c r="DS14" s="4">
        <f t="shared" si="1142"/>
        <v>1</v>
      </c>
      <c r="DT14" s="4">
        <f t="shared" si="1142"/>
        <v>0</v>
      </c>
      <c r="DU14" s="4">
        <f t="shared" si="1142"/>
        <v>0</v>
      </c>
      <c r="DV14" s="4">
        <f t="shared" si="1142"/>
        <v>0</v>
      </c>
      <c r="DW14" s="4">
        <f t="shared" si="1142"/>
        <v>0</v>
      </c>
      <c r="DX14" s="4">
        <f t="shared" si="1142"/>
        <v>0</v>
      </c>
      <c r="DY14" s="4">
        <f t="shared" si="1142"/>
        <v>0</v>
      </c>
      <c r="DZ14" s="4">
        <f t="shared" si="1142"/>
        <v>1</v>
      </c>
      <c r="EA14" s="4">
        <f t="shared" ref="EA14:GL14" si="1143">IF(EA7=0,0,1)</f>
        <v>0</v>
      </c>
      <c r="EB14" s="4">
        <f t="shared" si="1143"/>
        <v>0</v>
      </c>
      <c r="EC14" s="4">
        <f t="shared" si="1143"/>
        <v>0</v>
      </c>
      <c r="ED14" s="4">
        <f t="shared" si="1143"/>
        <v>0</v>
      </c>
      <c r="EE14" s="4">
        <f t="shared" si="1143"/>
        <v>0</v>
      </c>
      <c r="EF14" s="4">
        <f t="shared" si="1143"/>
        <v>0</v>
      </c>
      <c r="EG14" s="4">
        <f t="shared" si="1143"/>
        <v>0</v>
      </c>
      <c r="EH14" s="4">
        <f t="shared" si="1143"/>
        <v>0</v>
      </c>
      <c r="EI14" s="4">
        <f t="shared" si="1143"/>
        <v>0</v>
      </c>
      <c r="EJ14" s="4">
        <f t="shared" si="1143"/>
        <v>0</v>
      </c>
      <c r="EK14" s="4">
        <f t="shared" si="1143"/>
        <v>0</v>
      </c>
      <c r="EL14" s="4">
        <f t="shared" si="1143"/>
        <v>0</v>
      </c>
      <c r="EM14" s="4">
        <f t="shared" si="1143"/>
        <v>0</v>
      </c>
      <c r="EN14" s="4">
        <f t="shared" si="1143"/>
        <v>0</v>
      </c>
      <c r="EO14" s="4">
        <f t="shared" si="1143"/>
        <v>0</v>
      </c>
      <c r="EP14" s="4">
        <f t="shared" si="1143"/>
        <v>0</v>
      </c>
      <c r="EQ14" s="4">
        <f t="shared" si="1143"/>
        <v>0</v>
      </c>
      <c r="ER14" s="4">
        <f t="shared" si="1143"/>
        <v>0</v>
      </c>
      <c r="ES14" s="4">
        <f t="shared" si="1143"/>
        <v>0</v>
      </c>
      <c r="ET14" s="4">
        <f t="shared" si="1143"/>
        <v>0</v>
      </c>
      <c r="EU14" s="4">
        <f t="shared" si="1143"/>
        <v>0</v>
      </c>
      <c r="EV14" s="4">
        <f t="shared" si="1143"/>
        <v>0</v>
      </c>
      <c r="EW14" s="4">
        <f t="shared" si="1143"/>
        <v>0</v>
      </c>
      <c r="EX14" s="4">
        <f t="shared" si="1143"/>
        <v>0</v>
      </c>
      <c r="EY14" s="4">
        <f t="shared" si="1143"/>
        <v>0</v>
      </c>
      <c r="EZ14" s="4">
        <f t="shared" si="1143"/>
        <v>1</v>
      </c>
      <c r="FA14" s="4">
        <f t="shared" si="1143"/>
        <v>0</v>
      </c>
      <c r="FB14" s="4">
        <f t="shared" si="1143"/>
        <v>1</v>
      </c>
      <c r="FC14" s="4">
        <f t="shared" si="1143"/>
        <v>0</v>
      </c>
      <c r="FD14" s="4">
        <f t="shared" si="1143"/>
        <v>0</v>
      </c>
      <c r="FE14" s="4">
        <f t="shared" si="1143"/>
        <v>0</v>
      </c>
      <c r="FF14" s="4">
        <f t="shared" si="1143"/>
        <v>0</v>
      </c>
      <c r="FG14" s="4">
        <f t="shared" si="1143"/>
        <v>0</v>
      </c>
      <c r="FH14" s="4">
        <f t="shared" si="1143"/>
        <v>0</v>
      </c>
      <c r="FI14" s="4">
        <f t="shared" si="1143"/>
        <v>0</v>
      </c>
      <c r="FJ14" s="4">
        <f t="shared" si="1143"/>
        <v>0</v>
      </c>
      <c r="FK14" s="4">
        <f t="shared" si="1143"/>
        <v>0</v>
      </c>
      <c r="FL14" s="4">
        <f t="shared" si="1143"/>
        <v>0</v>
      </c>
      <c r="FM14" s="4">
        <f t="shared" si="1143"/>
        <v>0</v>
      </c>
      <c r="FN14" s="4">
        <f t="shared" si="1143"/>
        <v>0</v>
      </c>
      <c r="FO14" s="4">
        <f t="shared" si="1143"/>
        <v>0</v>
      </c>
      <c r="FP14" s="4">
        <f t="shared" si="1143"/>
        <v>1</v>
      </c>
      <c r="FQ14" s="4">
        <f t="shared" si="1143"/>
        <v>0</v>
      </c>
      <c r="FR14" s="4">
        <f t="shared" si="1143"/>
        <v>0</v>
      </c>
      <c r="FS14" s="4">
        <f t="shared" si="1143"/>
        <v>0</v>
      </c>
      <c r="FT14" s="4">
        <f t="shared" si="1143"/>
        <v>0</v>
      </c>
      <c r="FU14" s="4">
        <f t="shared" si="1143"/>
        <v>0</v>
      </c>
      <c r="FV14" s="4">
        <f t="shared" si="1143"/>
        <v>0</v>
      </c>
      <c r="FW14" s="4">
        <f t="shared" si="1143"/>
        <v>0</v>
      </c>
      <c r="FX14" s="4">
        <f t="shared" si="1143"/>
        <v>0</v>
      </c>
      <c r="FY14" s="4">
        <f t="shared" si="1143"/>
        <v>0</v>
      </c>
      <c r="FZ14" s="4">
        <f t="shared" si="1143"/>
        <v>0</v>
      </c>
      <c r="GA14" s="4">
        <f t="shared" si="1143"/>
        <v>0</v>
      </c>
      <c r="GB14" s="4">
        <f t="shared" si="1143"/>
        <v>0</v>
      </c>
      <c r="GC14" s="4">
        <f t="shared" si="1143"/>
        <v>0</v>
      </c>
      <c r="GD14" s="4">
        <f t="shared" si="1143"/>
        <v>1</v>
      </c>
      <c r="GE14" s="4">
        <f t="shared" si="1143"/>
        <v>0</v>
      </c>
      <c r="GF14" s="4">
        <f t="shared" si="1143"/>
        <v>0</v>
      </c>
      <c r="GG14" s="4">
        <f t="shared" si="1143"/>
        <v>1</v>
      </c>
      <c r="GH14" s="4">
        <f t="shared" si="1143"/>
        <v>0</v>
      </c>
      <c r="GI14" s="4">
        <f t="shared" si="1143"/>
        <v>1</v>
      </c>
      <c r="GJ14" s="4">
        <f t="shared" si="1143"/>
        <v>0</v>
      </c>
      <c r="GK14" s="4">
        <f t="shared" si="1143"/>
        <v>1</v>
      </c>
      <c r="GL14" s="4">
        <f t="shared" si="1143"/>
        <v>0</v>
      </c>
      <c r="GM14" s="4">
        <f t="shared" ref="GM14:IX14" si="1144">IF(GM7=0,0,1)</f>
        <v>0</v>
      </c>
      <c r="GN14" s="4">
        <f t="shared" si="1144"/>
        <v>0</v>
      </c>
      <c r="GO14" s="4">
        <f t="shared" si="1144"/>
        <v>0</v>
      </c>
      <c r="GP14" s="4">
        <f t="shared" si="1144"/>
        <v>0</v>
      </c>
      <c r="GQ14" s="4">
        <f t="shared" si="1144"/>
        <v>0</v>
      </c>
      <c r="GR14" s="4">
        <f t="shared" si="1144"/>
        <v>0</v>
      </c>
      <c r="GS14" s="4">
        <f t="shared" si="1144"/>
        <v>0</v>
      </c>
      <c r="GT14" s="4">
        <f t="shared" si="1144"/>
        <v>0</v>
      </c>
      <c r="GU14" s="4">
        <f t="shared" si="1144"/>
        <v>0</v>
      </c>
      <c r="GV14" s="4">
        <f t="shared" si="1144"/>
        <v>0</v>
      </c>
      <c r="GW14" s="4">
        <f t="shared" si="1144"/>
        <v>0</v>
      </c>
      <c r="GX14" s="4">
        <f t="shared" si="1144"/>
        <v>0</v>
      </c>
      <c r="GY14" s="4">
        <f t="shared" si="1144"/>
        <v>1</v>
      </c>
      <c r="GZ14" s="4">
        <f t="shared" si="1144"/>
        <v>0</v>
      </c>
      <c r="HA14" s="4">
        <f t="shared" si="1144"/>
        <v>0</v>
      </c>
      <c r="HB14" s="4">
        <f t="shared" si="1144"/>
        <v>0</v>
      </c>
      <c r="HC14" s="4">
        <f t="shared" si="1144"/>
        <v>0</v>
      </c>
      <c r="HD14" s="4">
        <f t="shared" si="1144"/>
        <v>0</v>
      </c>
      <c r="HE14" s="4">
        <f t="shared" si="1144"/>
        <v>0</v>
      </c>
      <c r="HF14" s="4">
        <f t="shared" si="1144"/>
        <v>1</v>
      </c>
      <c r="HG14" s="4">
        <f t="shared" si="1144"/>
        <v>1</v>
      </c>
      <c r="HH14" s="4">
        <f t="shared" si="1144"/>
        <v>1</v>
      </c>
      <c r="HI14" s="4">
        <f t="shared" si="1144"/>
        <v>0</v>
      </c>
      <c r="HJ14" s="4">
        <f t="shared" si="1144"/>
        <v>0</v>
      </c>
      <c r="HK14" s="4">
        <f t="shared" si="1144"/>
        <v>0</v>
      </c>
      <c r="HL14" s="4">
        <f t="shared" si="1144"/>
        <v>0</v>
      </c>
      <c r="HM14" s="4">
        <f t="shared" si="1144"/>
        <v>1</v>
      </c>
      <c r="HN14" s="4">
        <f t="shared" si="1144"/>
        <v>0</v>
      </c>
      <c r="HO14" s="4">
        <f t="shared" si="1144"/>
        <v>0</v>
      </c>
      <c r="HP14" s="4">
        <f t="shared" si="1144"/>
        <v>0</v>
      </c>
      <c r="HQ14" s="4">
        <f t="shared" si="1144"/>
        <v>0</v>
      </c>
      <c r="HR14" s="4">
        <f t="shared" si="1144"/>
        <v>0</v>
      </c>
      <c r="HS14" s="4">
        <f t="shared" si="1144"/>
        <v>0</v>
      </c>
      <c r="HT14" s="4">
        <f t="shared" si="1144"/>
        <v>0</v>
      </c>
      <c r="HU14" s="4">
        <f t="shared" si="1144"/>
        <v>0</v>
      </c>
      <c r="HV14" s="4">
        <f t="shared" si="1144"/>
        <v>0</v>
      </c>
      <c r="HW14" s="4">
        <f t="shared" si="1144"/>
        <v>0</v>
      </c>
      <c r="HX14" s="4">
        <f t="shared" si="1144"/>
        <v>0</v>
      </c>
      <c r="HY14" s="4">
        <f t="shared" si="1144"/>
        <v>0</v>
      </c>
      <c r="HZ14" s="4">
        <f t="shared" si="1144"/>
        <v>0</v>
      </c>
      <c r="IA14" s="4">
        <f t="shared" si="1144"/>
        <v>0</v>
      </c>
      <c r="IB14" s="4">
        <f t="shared" si="1144"/>
        <v>0</v>
      </c>
      <c r="IC14" s="4">
        <f t="shared" si="1144"/>
        <v>0</v>
      </c>
      <c r="ID14" s="4">
        <f t="shared" si="1144"/>
        <v>0</v>
      </c>
      <c r="IE14" s="4">
        <f t="shared" si="1144"/>
        <v>0</v>
      </c>
      <c r="IF14" s="4">
        <f t="shared" si="1144"/>
        <v>0</v>
      </c>
      <c r="IG14" s="4">
        <f t="shared" si="1144"/>
        <v>0</v>
      </c>
      <c r="IH14" s="4">
        <f t="shared" si="1144"/>
        <v>0</v>
      </c>
      <c r="II14" s="4">
        <f t="shared" si="1144"/>
        <v>0</v>
      </c>
      <c r="IJ14" s="4">
        <f t="shared" si="1144"/>
        <v>0</v>
      </c>
      <c r="IK14" s="4">
        <f t="shared" si="1144"/>
        <v>0</v>
      </c>
      <c r="IL14" s="4">
        <f t="shared" si="1144"/>
        <v>0</v>
      </c>
      <c r="IM14" s="4">
        <f t="shared" si="1144"/>
        <v>0</v>
      </c>
      <c r="IN14" s="4">
        <f t="shared" si="1144"/>
        <v>0</v>
      </c>
      <c r="IO14" s="4">
        <f t="shared" si="1144"/>
        <v>0</v>
      </c>
      <c r="IP14" s="4">
        <f t="shared" si="1144"/>
        <v>0</v>
      </c>
      <c r="IQ14" s="4">
        <f t="shared" si="1144"/>
        <v>0</v>
      </c>
      <c r="IR14" s="4">
        <f t="shared" si="1144"/>
        <v>0</v>
      </c>
      <c r="IS14" s="4">
        <f t="shared" si="1144"/>
        <v>0</v>
      </c>
      <c r="IT14" s="4">
        <f t="shared" si="1144"/>
        <v>0</v>
      </c>
      <c r="IU14" s="4">
        <f t="shared" si="1144"/>
        <v>0</v>
      </c>
      <c r="IV14" s="4">
        <f t="shared" si="1144"/>
        <v>0</v>
      </c>
      <c r="IW14" s="4">
        <f t="shared" si="1144"/>
        <v>0</v>
      </c>
      <c r="IX14" s="4">
        <f t="shared" si="1144"/>
        <v>1</v>
      </c>
      <c r="IY14" s="4">
        <f t="shared" ref="IY14:LJ14" si="1145">IF(IY7=0,0,1)</f>
        <v>0</v>
      </c>
      <c r="IZ14" s="4">
        <f t="shared" si="1145"/>
        <v>1</v>
      </c>
      <c r="JA14" s="4">
        <f t="shared" si="1145"/>
        <v>1</v>
      </c>
      <c r="JB14" s="4">
        <f t="shared" si="1145"/>
        <v>0</v>
      </c>
      <c r="JC14" s="4">
        <f t="shared" si="1145"/>
        <v>1</v>
      </c>
      <c r="JD14" s="4">
        <f t="shared" si="1145"/>
        <v>0</v>
      </c>
      <c r="JE14" s="4">
        <f t="shared" si="1145"/>
        <v>0</v>
      </c>
      <c r="JF14" s="4">
        <f t="shared" si="1145"/>
        <v>0</v>
      </c>
      <c r="JG14" s="4">
        <f t="shared" si="1145"/>
        <v>0</v>
      </c>
      <c r="JH14" s="4">
        <f t="shared" si="1145"/>
        <v>0</v>
      </c>
      <c r="JI14" s="4">
        <f t="shared" si="1145"/>
        <v>0</v>
      </c>
      <c r="JJ14" s="4">
        <f t="shared" si="1145"/>
        <v>0</v>
      </c>
      <c r="JK14" s="4">
        <f t="shared" si="1145"/>
        <v>0</v>
      </c>
      <c r="JL14" s="4">
        <f t="shared" si="1145"/>
        <v>0</v>
      </c>
      <c r="JM14" s="4">
        <f t="shared" si="1145"/>
        <v>0</v>
      </c>
      <c r="JN14" s="4">
        <f t="shared" si="1145"/>
        <v>0</v>
      </c>
      <c r="JO14" s="4">
        <f t="shared" si="1145"/>
        <v>0</v>
      </c>
      <c r="JP14" s="4">
        <f t="shared" si="1145"/>
        <v>0</v>
      </c>
      <c r="JQ14" s="4">
        <f t="shared" si="1145"/>
        <v>0</v>
      </c>
      <c r="JR14" s="4">
        <f t="shared" si="1145"/>
        <v>1</v>
      </c>
      <c r="JS14" s="4">
        <f t="shared" si="1145"/>
        <v>0</v>
      </c>
      <c r="JT14" s="4">
        <f t="shared" si="1145"/>
        <v>1</v>
      </c>
      <c r="JU14" s="4">
        <f t="shared" si="1145"/>
        <v>0</v>
      </c>
      <c r="JV14" s="4">
        <f t="shared" si="1145"/>
        <v>0</v>
      </c>
      <c r="JW14" s="4">
        <f t="shared" si="1145"/>
        <v>0</v>
      </c>
      <c r="JX14" s="4">
        <f t="shared" si="1145"/>
        <v>0</v>
      </c>
      <c r="JY14" s="4">
        <f t="shared" si="1145"/>
        <v>0</v>
      </c>
      <c r="JZ14" s="4">
        <f t="shared" si="1145"/>
        <v>0</v>
      </c>
      <c r="KA14" s="4">
        <f t="shared" si="1145"/>
        <v>0</v>
      </c>
      <c r="KB14" s="4">
        <f t="shared" si="1145"/>
        <v>0</v>
      </c>
      <c r="KC14" s="4">
        <f t="shared" si="1145"/>
        <v>0</v>
      </c>
      <c r="KD14" s="4">
        <f t="shared" si="1145"/>
        <v>0</v>
      </c>
      <c r="KE14" s="4">
        <f t="shared" si="1145"/>
        <v>0</v>
      </c>
      <c r="KF14" s="4">
        <f t="shared" si="1145"/>
        <v>0</v>
      </c>
      <c r="KG14" s="4">
        <f t="shared" si="1145"/>
        <v>0</v>
      </c>
      <c r="KH14" s="4">
        <f t="shared" si="1145"/>
        <v>0</v>
      </c>
      <c r="KI14" s="4">
        <f t="shared" si="1145"/>
        <v>0</v>
      </c>
      <c r="KJ14" s="4">
        <f t="shared" si="1145"/>
        <v>0</v>
      </c>
      <c r="KK14" s="4">
        <f t="shared" si="1145"/>
        <v>0</v>
      </c>
      <c r="KL14" s="4">
        <f t="shared" si="1145"/>
        <v>0</v>
      </c>
      <c r="KM14" s="4">
        <f t="shared" si="1145"/>
        <v>0</v>
      </c>
      <c r="KN14" s="4">
        <f t="shared" si="1145"/>
        <v>0</v>
      </c>
      <c r="KO14" s="4">
        <f t="shared" si="1145"/>
        <v>0</v>
      </c>
      <c r="KP14" s="4">
        <f t="shared" si="1145"/>
        <v>0</v>
      </c>
      <c r="KQ14" s="4">
        <f t="shared" si="1145"/>
        <v>0</v>
      </c>
      <c r="KR14" s="4">
        <f t="shared" si="1145"/>
        <v>0</v>
      </c>
      <c r="KS14" s="4">
        <f t="shared" si="1145"/>
        <v>1</v>
      </c>
      <c r="KT14" s="4">
        <f t="shared" si="1145"/>
        <v>0</v>
      </c>
      <c r="KU14" s="4">
        <f t="shared" si="1145"/>
        <v>0</v>
      </c>
      <c r="KV14" s="4">
        <f t="shared" si="1145"/>
        <v>1</v>
      </c>
      <c r="KW14" s="4">
        <f t="shared" si="1145"/>
        <v>0</v>
      </c>
      <c r="KX14" s="4">
        <f t="shared" si="1145"/>
        <v>1</v>
      </c>
      <c r="KY14" s="4">
        <f t="shared" si="1145"/>
        <v>0</v>
      </c>
      <c r="KZ14" s="4">
        <f t="shared" si="1145"/>
        <v>1</v>
      </c>
      <c r="LA14" s="4">
        <f t="shared" si="1145"/>
        <v>0</v>
      </c>
      <c r="LB14" s="4">
        <f t="shared" si="1145"/>
        <v>0</v>
      </c>
      <c r="LC14" s="4">
        <f t="shared" si="1145"/>
        <v>0</v>
      </c>
      <c r="LD14" s="4">
        <f t="shared" si="1145"/>
        <v>0</v>
      </c>
      <c r="LE14" s="4">
        <f t="shared" si="1145"/>
        <v>0</v>
      </c>
      <c r="LF14" s="4">
        <f t="shared" si="1145"/>
        <v>0</v>
      </c>
      <c r="LG14" s="4">
        <f t="shared" si="1145"/>
        <v>0</v>
      </c>
      <c r="LH14" s="4">
        <f t="shared" si="1145"/>
        <v>0</v>
      </c>
      <c r="LI14" s="4">
        <f t="shared" si="1145"/>
        <v>0</v>
      </c>
      <c r="LJ14" s="4">
        <f t="shared" si="1145"/>
        <v>1</v>
      </c>
      <c r="LK14" s="4">
        <f t="shared" ref="LK14:NH14" si="1146">IF(LK7=0,0,1)</f>
        <v>1</v>
      </c>
      <c r="LL14" s="4">
        <f t="shared" si="1146"/>
        <v>0</v>
      </c>
      <c r="LM14" s="4">
        <f t="shared" si="1146"/>
        <v>0</v>
      </c>
      <c r="LN14" s="4">
        <f t="shared" si="1146"/>
        <v>1</v>
      </c>
      <c r="LO14" s="4">
        <f t="shared" si="1146"/>
        <v>0</v>
      </c>
      <c r="LP14" s="4">
        <f t="shared" si="1146"/>
        <v>0</v>
      </c>
      <c r="LQ14" s="4">
        <f t="shared" si="1146"/>
        <v>0</v>
      </c>
      <c r="LR14" s="4">
        <f t="shared" si="1146"/>
        <v>0</v>
      </c>
      <c r="LS14" s="4">
        <f t="shared" si="1146"/>
        <v>0</v>
      </c>
      <c r="LT14" s="4">
        <f t="shared" si="1146"/>
        <v>0</v>
      </c>
      <c r="LU14" s="4">
        <f t="shared" si="1146"/>
        <v>1</v>
      </c>
      <c r="LV14" s="4">
        <f t="shared" si="1146"/>
        <v>0</v>
      </c>
      <c r="LW14" s="4">
        <f t="shared" si="1146"/>
        <v>0</v>
      </c>
      <c r="LX14" s="4">
        <f t="shared" si="1146"/>
        <v>0</v>
      </c>
      <c r="LY14" s="4">
        <f t="shared" si="1146"/>
        <v>0</v>
      </c>
      <c r="LZ14" s="4">
        <f t="shared" si="1146"/>
        <v>0</v>
      </c>
      <c r="MA14" s="4">
        <f t="shared" si="1146"/>
        <v>0</v>
      </c>
      <c r="MB14" s="4">
        <f t="shared" si="1146"/>
        <v>0</v>
      </c>
      <c r="MC14" s="4">
        <f t="shared" si="1146"/>
        <v>0</v>
      </c>
      <c r="MD14" s="4">
        <f t="shared" si="1146"/>
        <v>1</v>
      </c>
      <c r="ME14" s="4">
        <f t="shared" si="1146"/>
        <v>0</v>
      </c>
      <c r="MF14" s="4">
        <f t="shared" si="1146"/>
        <v>0</v>
      </c>
      <c r="MG14" s="4">
        <f t="shared" si="1146"/>
        <v>0</v>
      </c>
      <c r="MH14" s="4">
        <f t="shared" si="1146"/>
        <v>0</v>
      </c>
      <c r="MI14" s="4">
        <f t="shared" si="1146"/>
        <v>1</v>
      </c>
      <c r="MJ14" s="4">
        <f t="shared" si="1146"/>
        <v>0</v>
      </c>
      <c r="MK14" s="4">
        <f t="shared" si="1146"/>
        <v>1</v>
      </c>
      <c r="ML14" s="4">
        <f t="shared" si="1146"/>
        <v>0</v>
      </c>
      <c r="MM14" s="4">
        <f t="shared" si="1146"/>
        <v>0</v>
      </c>
      <c r="MN14" s="4">
        <f t="shared" si="1146"/>
        <v>0</v>
      </c>
      <c r="MO14" s="4">
        <f t="shared" si="1146"/>
        <v>0</v>
      </c>
      <c r="MP14" s="4">
        <f t="shared" si="1146"/>
        <v>1</v>
      </c>
      <c r="MQ14" s="4">
        <f t="shared" si="1146"/>
        <v>0</v>
      </c>
      <c r="MR14" s="4">
        <f t="shared" si="1146"/>
        <v>0</v>
      </c>
      <c r="MS14" s="4">
        <f t="shared" si="1146"/>
        <v>0</v>
      </c>
      <c r="MT14" s="4">
        <f t="shared" si="1146"/>
        <v>0</v>
      </c>
      <c r="MU14" s="4">
        <f t="shared" si="1146"/>
        <v>0</v>
      </c>
      <c r="MV14" s="4">
        <f t="shared" si="1146"/>
        <v>0</v>
      </c>
      <c r="MW14" s="4">
        <f t="shared" si="1146"/>
        <v>0</v>
      </c>
      <c r="MX14" s="4">
        <f t="shared" si="1146"/>
        <v>0</v>
      </c>
      <c r="MY14" s="4">
        <f t="shared" si="1146"/>
        <v>0</v>
      </c>
      <c r="MZ14" s="4">
        <f t="shared" si="1146"/>
        <v>0</v>
      </c>
      <c r="NA14" s="4">
        <f t="shared" si="1146"/>
        <v>0</v>
      </c>
      <c r="NB14" s="4">
        <f t="shared" si="1146"/>
        <v>0</v>
      </c>
      <c r="NC14" s="4">
        <f t="shared" si="1146"/>
        <v>0</v>
      </c>
      <c r="ND14" s="4">
        <f t="shared" si="1146"/>
        <v>0</v>
      </c>
      <c r="NE14" s="4">
        <f t="shared" si="1146"/>
        <v>0</v>
      </c>
      <c r="NF14" s="4">
        <f t="shared" si="1146"/>
        <v>0</v>
      </c>
      <c r="NG14" s="4">
        <f t="shared" si="1146"/>
        <v>0</v>
      </c>
      <c r="NH14" s="4">
        <f t="shared" si="1146"/>
        <v>0</v>
      </c>
      <c r="NJ14" s="4">
        <f>NJ6-NJ13</f>
        <v>253</v>
      </c>
      <c r="NK14" s="4">
        <f>SUM(B14:NH14)</f>
        <v>41</v>
      </c>
    </row>
    <row r="15" spans="1:377" x14ac:dyDescent="0.3">
      <c r="A15" s="4">
        <v>8644</v>
      </c>
      <c r="B15" s="4">
        <f>IF(B8=0,0,($A$15*B8)+25000)</f>
        <v>0</v>
      </c>
      <c r="C15" s="4">
        <f t="shared" ref="C15:BN15" si="1147">IF(C8=0,0,($A$15*C8)+25000)</f>
        <v>120084</v>
      </c>
      <c r="D15" s="4">
        <f t="shared" si="1147"/>
        <v>0</v>
      </c>
      <c r="E15" s="4">
        <f t="shared" si="1147"/>
        <v>0</v>
      </c>
      <c r="F15" s="4">
        <f t="shared" si="1147"/>
        <v>0</v>
      </c>
      <c r="G15" s="4">
        <f t="shared" si="1147"/>
        <v>0</v>
      </c>
      <c r="H15" s="4">
        <f t="shared" si="1147"/>
        <v>0</v>
      </c>
      <c r="I15" s="4">
        <f t="shared" si="1147"/>
        <v>0</v>
      </c>
      <c r="J15" s="4">
        <f t="shared" si="1147"/>
        <v>0</v>
      </c>
      <c r="K15" s="4">
        <f t="shared" si="1147"/>
        <v>0</v>
      </c>
      <c r="L15" s="4">
        <f t="shared" si="1147"/>
        <v>50932</v>
      </c>
      <c r="M15" s="4">
        <f t="shared" si="1147"/>
        <v>500420</v>
      </c>
      <c r="N15" s="4">
        <f t="shared" si="1147"/>
        <v>0</v>
      </c>
      <c r="O15" s="4">
        <f t="shared" si="1147"/>
        <v>0</v>
      </c>
      <c r="P15" s="4">
        <f t="shared" si="1147"/>
        <v>0</v>
      </c>
      <c r="Q15" s="4">
        <f t="shared" si="1147"/>
        <v>0</v>
      </c>
      <c r="R15" s="4">
        <f t="shared" si="1147"/>
        <v>0</v>
      </c>
      <c r="S15" s="4">
        <f t="shared" si="1147"/>
        <v>0</v>
      </c>
      <c r="T15" s="4">
        <f t="shared" si="1147"/>
        <v>0</v>
      </c>
      <c r="U15" s="4">
        <f t="shared" si="1147"/>
        <v>0</v>
      </c>
      <c r="V15" s="4">
        <f t="shared" si="1147"/>
        <v>0</v>
      </c>
      <c r="W15" s="4">
        <f t="shared" si="1147"/>
        <v>0</v>
      </c>
      <c r="X15" s="4">
        <f t="shared" si="1147"/>
        <v>0</v>
      </c>
      <c r="Y15" s="4">
        <f t="shared" si="1147"/>
        <v>0</v>
      </c>
      <c r="Z15" s="4">
        <f t="shared" si="1147"/>
        <v>0</v>
      </c>
      <c r="AA15" s="4">
        <f t="shared" si="1147"/>
        <v>0</v>
      </c>
      <c r="AB15" s="4">
        <f t="shared" si="1147"/>
        <v>0</v>
      </c>
      <c r="AC15" s="4">
        <f t="shared" si="1147"/>
        <v>0</v>
      </c>
      <c r="AD15" s="4">
        <f t="shared" si="1147"/>
        <v>0</v>
      </c>
      <c r="AE15" s="4">
        <f t="shared" si="1147"/>
        <v>0</v>
      </c>
      <c r="AF15" s="4">
        <f t="shared" si="1147"/>
        <v>0</v>
      </c>
      <c r="AG15" s="4">
        <f t="shared" si="1147"/>
        <v>0</v>
      </c>
      <c r="AH15" s="4">
        <f t="shared" si="1147"/>
        <v>0</v>
      </c>
      <c r="AI15" s="4">
        <f t="shared" si="1147"/>
        <v>0</v>
      </c>
      <c r="AJ15" s="4">
        <f t="shared" si="1147"/>
        <v>0</v>
      </c>
      <c r="AK15" s="4">
        <f t="shared" si="1147"/>
        <v>0</v>
      </c>
      <c r="AL15" s="4">
        <f t="shared" si="1147"/>
        <v>0</v>
      </c>
      <c r="AM15" s="4">
        <f t="shared" si="1147"/>
        <v>0</v>
      </c>
      <c r="AN15" s="4">
        <f t="shared" si="1147"/>
        <v>0</v>
      </c>
      <c r="AO15" s="4">
        <f t="shared" si="1147"/>
        <v>0</v>
      </c>
      <c r="AP15" s="4">
        <f t="shared" si="1147"/>
        <v>0</v>
      </c>
      <c r="AQ15" s="4">
        <f t="shared" si="1147"/>
        <v>0</v>
      </c>
      <c r="AR15" s="4">
        <f t="shared" si="1147"/>
        <v>0</v>
      </c>
      <c r="AS15" s="4">
        <f t="shared" si="1147"/>
        <v>0</v>
      </c>
      <c r="AT15" s="4">
        <f t="shared" si="1147"/>
        <v>0</v>
      </c>
      <c r="AU15" s="4">
        <f t="shared" si="1147"/>
        <v>0</v>
      </c>
      <c r="AV15" s="4">
        <f t="shared" si="1147"/>
        <v>0</v>
      </c>
      <c r="AW15" s="4">
        <f t="shared" si="1147"/>
        <v>0</v>
      </c>
      <c r="AX15" s="4">
        <f t="shared" si="1147"/>
        <v>0</v>
      </c>
      <c r="AY15" s="4">
        <f t="shared" si="1147"/>
        <v>0</v>
      </c>
      <c r="AZ15" s="4">
        <f t="shared" si="1147"/>
        <v>0</v>
      </c>
      <c r="BA15" s="4">
        <f t="shared" si="1147"/>
        <v>0</v>
      </c>
      <c r="BB15" s="4">
        <f t="shared" si="1147"/>
        <v>0</v>
      </c>
      <c r="BC15" s="4">
        <f t="shared" si="1147"/>
        <v>0</v>
      </c>
      <c r="BD15" s="4">
        <f t="shared" si="1147"/>
        <v>0</v>
      </c>
      <c r="BE15" s="4">
        <f t="shared" si="1147"/>
        <v>0</v>
      </c>
      <c r="BF15" s="4">
        <f t="shared" si="1147"/>
        <v>0</v>
      </c>
      <c r="BG15" s="4">
        <f t="shared" si="1147"/>
        <v>0</v>
      </c>
      <c r="BH15" s="4">
        <f t="shared" si="1147"/>
        <v>0</v>
      </c>
      <c r="BI15" s="4">
        <f t="shared" si="1147"/>
        <v>0</v>
      </c>
      <c r="BJ15" s="4">
        <f t="shared" si="1147"/>
        <v>0</v>
      </c>
      <c r="BK15" s="4">
        <f t="shared" si="1147"/>
        <v>0</v>
      </c>
      <c r="BL15" s="4">
        <f t="shared" si="1147"/>
        <v>0</v>
      </c>
      <c r="BM15" s="4">
        <f t="shared" si="1147"/>
        <v>0</v>
      </c>
      <c r="BN15" s="4">
        <f t="shared" si="1147"/>
        <v>0</v>
      </c>
      <c r="BO15" s="4">
        <f t="shared" ref="BO15:DZ15" si="1148">IF(BO8=0,0,($A$15*BO8)+25000)</f>
        <v>0</v>
      </c>
      <c r="BP15" s="4">
        <f t="shared" si="1148"/>
        <v>0</v>
      </c>
      <c r="BQ15" s="4">
        <f t="shared" si="1148"/>
        <v>0</v>
      </c>
      <c r="BR15" s="4">
        <f t="shared" si="1148"/>
        <v>0</v>
      </c>
      <c r="BS15" s="4">
        <f t="shared" si="1148"/>
        <v>0</v>
      </c>
      <c r="BT15" s="4">
        <f t="shared" si="1148"/>
        <v>0</v>
      </c>
      <c r="BU15" s="4">
        <f t="shared" si="1148"/>
        <v>0</v>
      </c>
      <c r="BV15" s="4">
        <f t="shared" si="1148"/>
        <v>0</v>
      </c>
      <c r="BW15" s="4">
        <f t="shared" si="1148"/>
        <v>0</v>
      </c>
      <c r="BX15" s="4">
        <f t="shared" si="1148"/>
        <v>0</v>
      </c>
      <c r="BY15" s="4">
        <f t="shared" si="1148"/>
        <v>0</v>
      </c>
      <c r="BZ15" s="4">
        <f t="shared" si="1148"/>
        <v>0</v>
      </c>
      <c r="CA15" s="4">
        <f t="shared" si="1148"/>
        <v>0</v>
      </c>
      <c r="CB15" s="4">
        <f t="shared" si="1148"/>
        <v>0</v>
      </c>
      <c r="CC15" s="4">
        <f t="shared" si="1148"/>
        <v>0</v>
      </c>
      <c r="CD15" s="4">
        <f t="shared" si="1148"/>
        <v>0</v>
      </c>
      <c r="CE15" s="4">
        <f t="shared" si="1148"/>
        <v>0</v>
      </c>
      <c r="CF15" s="4">
        <f t="shared" si="1148"/>
        <v>0</v>
      </c>
      <c r="CG15" s="4">
        <f t="shared" si="1148"/>
        <v>0</v>
      </c>
      <c r="CH15" s="4">
        <f t="shared" si="1148"/>
        <v>0</v>
      </c>
      <c r="CI15" s="4">
        <f t="shared" si="1148"/>
        <v>0</v>
      </c>
      <c r="CJ15" s="4">
        <f t="shared" si="1148"/>
        <v>0</v>
      </c>
      <c r="CK15" s="4">
        <f t="shared" si="1148"/>
        <v>0</v>
      </c>
      <c r="CL15" s="4">
        <f t="shared" si="1148"/>
        <v>0</v>
      </c>
      <c r="CM15" s="4">
        <f t="shared" si="1148"/>
        <v>0</v>
      </c>
      <c r="CN15" s="4">
        <f t="shared" si="1148"/>
        <v>0</v>
      </c>
      <c r="CO15" s="4">
        <f t="shared" si="1148"/>
        <v>0</v>
      </c>
      <c r="CP15" s="4">
        <f t="shared" si="1148"/>
        <v>0</v>
      </c>
      <c r="CQ15" s="4">
        <f t="shared" si="1148"/>
        <v>0</v>
      </c>
      <c r="CR15" s="4">
        <f t="shared" si="1148"/>
        <v>0</v>
      </c>
      <c r="CS15" s="4">
        <f t="shared" si="1148"/>
        <v>0</v>
      </c>
      <c r="CT15" s="4">
        <f t="shared" si="1148"/>
        <v>42288</v>
      </c>
      <c r="CU15" s="4">
        <f t="shared" si="1148"/>
        <v>137372</v>
      </c>
      <c r="CV15" s="4">
        <f t="shared" si="1148"/>
        <v>0</v>
      </c>
      <c r="CW15" s="4">
        <f t="shared" si="1148"/>
        <v>0</v>
      </c>
      <c r="CX15" s="4">
        <f t="shared" si="1148"/>
        <v>0</v>
      </c>
      <c r="CY15" s="4">
        <f t="shared" si="1148"/>
        <v>0</v>
      </c>
      <c r="CZ15" s="4">
        <f t="shared" si="1148"/>
        <v>0</v>
      </c>
      <c r="DA15" s="4">
        <f t="shared" si="1148"/>
        <v>0</v>
      </c>
      <c r="DB15" s="4">
        <f t="shared" si="1148"/>
        <v>0</v>
      </c>
      <c r="DC15" s="4">
        <f t="shared" si="1148"/>
        <v>0</v>
      </c>
      <c r="DD15" s="4">
        <f t="shared" si="1148"/>
        <v>0</v>
      </c>
      <c r="DE15" s="4">
        <f t="shared" si="1148"/>
        <v>0</v>
      </c>
      <c r="DF15" s="4">
        <f t="shared" si="1148"/>
        <v>0</v>
      </c>
      <c r="DG15" s="4">
        <f t="shared" si="1148"/>
        <v>0</v>
      </c>
      <c r="DH15" s="4">
        <f t="shared" si="1148"/>
        <v>0</v>
      </c>
      <c r="DI15" s="4">
        <f t="shared" si="1148"/>
        <v>0</v>
      </c>
      <c r="DJ15" s="4">
        <f t="shared" si="1148"/>
        <v>0</v>
      </c>
      <c r="DK15" s="4">
        <f t="shared" si="1148"/>
        <v>0</v>
      </c>
      <c r="DL15" s="4">
        <f t="shared" si="1148"/>
        <v>0</v>
      </c>
      <c r="DM15" s="4">
        <f t="shared" si="1148"/>
        <v>0</v>
      </c>
      <c r="DN15" s="4">
        <f t="shared" si="1148"/>
        <v>0</v>
      </c>
      <c r="DO15" s="4">
        <f t="shared" si="1148"/>
        <v>0</v>
      </c>
      <c r="DP15" s="4">
        <f t="shared" si="1148"/>
        <v>0</v>
      </c>
      <c r="DQ15" s="4">
        <f t="shared" si="1148"/>
        <v>0</v>
      </c>
      <c r="DR15" s="4">
        <f t="shared" si="1148"/>
        <v>0</v>
      </c>
      <c r="DS15" s="4">
        <f t="shared" si="1148"/>
        <v>0</v>
      </c>
      <c r="DT15" s="4">
        <f t="shared" si="1148"/>
        <v>0</v>
      </c>
      <c r="DU15" s="4">
        <f t="shared" si="1148"/>
        <v>0</v>
      </c>
      <c r="DV15" s="4">
        <f t="shared" si="1148"/>
        <v>0</v>
      </c>
      <c r="DW15" s="4">
        <f t="shared" si="1148"/>
        <v>0</v>
      </c>
      <c r="DX15" s="4">
        <f t="shared" si="1148"/>
        <v>0</v>
      </c>
      <c r="DY15" s="4">
        <f t="shared" si="1148"/>
        <v>0</v>
      </c>
      <c r="DZ15" s="4">
        <f t="shared" si="1148"/>
        <v>85508</v>
      </c>
      <c r="EA15" s="4">
        <f t="shared" ref="EA15:GL15" si="1149">IF(EA8=0,0,($A$15*EA8)+25000)</f>
        <v>0</v>
      </c>
      <c r="EB15" s="4">
        <f t="shared" si="1149"/>
        <v>0</v>
      </c>
      <c r="EC15" s="4">
        <f t="shared" si="1149"/>
        <v>0</v>
      </c>
      <c r="ED15" s="4">
        <f t="shared" si="1149"/>
        <v>0</v>
      </c>
      <c r="EE15" s="4">
        <f t="shared" si="1149"/>
        <v>0</v>
      </c>
      <c r="EF15" s="4">
        <f t="shared" si="1149"/>
        <v>0</v>
      </c>
      <c r="EG15" s="4">
        <f t="shared" si="1149"/>
        <v>0</v>
      </c>
      <c r="EH15" s="4">
        <f t="shared" si="1149"/>
        <v>0</v>
      </c>
      <c r="EI15" s="4">
        <f t="shared" si="1149"/>
        <v>0</v>
      </c>
      <c r="EJ15" s="4">
        <f t="shared" si="1149"/>
        <v>0</v>
      </c>
      <c r="EK15" s="4">
        <f t="shared" si="1149"/>
        <v>0</v>
      </c>
      <c r="EL15" s="4">
        <f t="shared" si="1149"/>
        <v>0</v>
      </c>
      <c r="EM15" s="4">
        <f t="shared" si="1149"/>
        <v>0</v>
      </c>
      <c r="EN15" s="4">
        <f t="shared" si="1149"/>
        <v>0</v>
      </c>
      <c r="EO15" s="4">
        <f t="shared" si="1149"/>
        <v>0</v>
      </c>
      <c r="EP15" s="4">
        <f t="shared" si="1149"/>
        <v>0</v>
      </c>
      <c r="EQ15" s="4">
        <f t="shared" si="1149"/>
        <v>0</v>
      </c>
      <c r="ER15" s="4">
        <f t="shared" si="1149"/>
        <v>0</v>
      </c>
      <c r="ES15" s="4">
        <f t="shared" si="1149"/>
        <v>0</v>
      </c>
      <c r="ET15" s="4">
        <f t="shared" si="1149"/>
        <v>0</v>
      </c>
      <c r="EU15" s="4">
        <f t="shared" si="1149"/>
        <v>0</v>
      </c>
      <c r="EV15" s="4">
        <f t="shared" si="1149"/>
        <v>0</v>
      </c>
      <c r="EW15" s="4">
        <f t="shared" si="1149"/>
        <v>0</v>
      </c>
      <c r="EX15" s="4">
        <f t="shared" si="1149"/>
        <v>0</v>
      </c>
      <c r="EY15" s="4">
        <f t="shared" si="1149"/>
        <v>0</v>
      </c>
      <c r="EZ15" s="4">
        <f t="shared" si="1149"/>
        <v>0</v>
      </c>
      <c r="FA15" s="4">
        <f t="shared" si="1149"/>
        <v>0</v>
      </c>
      <c r="FB15" s="4">
        <f t="shared" si="1149"/>
        <v>33644</v>
      </c>
      <c r="FC15" s="4">
        <f t="shared" si="1149"/>
        <v>0</v>
      </c>
      <c r="FD15" s="4">
        <f t="shared" si="1149"/>
        <v>0</v>
      </c>
      <c r="FE15" s="4">
        <f t="shared" si="1149"/>
        <v>0</v>
      </c>
      <c r="FF15" s="4">
        <f t="shared" si="1149"/>
        <v>0</v>
      </c>
      <c r="FG15" s="4">
        <f t="shared" si="1149"/>
        <v>0</v>
      </c>
      <c r="FH15" s="4">
        <f t="shared" si="1149"/>
        <v>0</v>
      </c>
      <c r="FI15" s="4">
        <f t="shared" si="1149"/>
        <v>0</v>
      </c>
      <c r="FJ15" s="4">
        <f t="shared" si="1149"/>
        <v>0</v>
      </c>
      <c r="FK15" s="4">
        <f t="shared" si="1149"/>
        <v>0</v>
      </c>
      <c r="FL15" s="4">
        <f t="shared" si="1149"/>
        <v>0</v>
      </c>
      <c r="FM15" s="4">
        <f t="shared" si="1149"/>
        <v>0</v>
      </c>
      <c r="FN15" s="4">
        <f t="shared" si="1149"/>
        <v>0</v>
      </c>
      <c r="FO15" s="4">
        <f t="shared" si="1149"/>
        <v>0</v>
      </c>
      <c r="FP15" s="4">
        <f t="shared" si="1149"/>
        <v>0</v>
      </c>
      <c r="FQ15" s="4">
        <f t="shared" si="1149"/>
        <v>0</v>
      </c>
      <c r="FR15" s="4">
        <f t="shared" si="1149"/>
        <v>0</v>
      </c>
      <c r="FS15" s="4">
        <f t="shared" si="1149"/>
        <v>0</v>
      </c>
      <c r="FT15" s="4">
        <f t="shared" si="1149"/>
        <v>0</v>
      </c>
      <c r="FU15" s="4">
        <f t="shared" si="1149"/>
        <v>0</v>
      </c>
      <c r="FV15" s="4">
        <f t="shared" si="1149"/>
        <v>0</v>
      </c>
      <c r="FW15" s="4">
        <f t="shared" si="1149"/>
        <v>0</v>
      </c>
      <c r="FX15" s="4">
        <f t="shared" si="1149"/>
        <v>0</v>
      </c>
      <c r="FY15" s="4">
        <f t="shared" si="1149"/>
        <v>0</v>
      </c>
      <c r="FZ15" s="4">
        <f t="shared" si="1149"/>
        <v>0</v>
      </c>
      <c r="GA15" s="4">
        <f t="shared" si="1149"/>
        <v>0</v>
      </c>
      <c r="GB15" s="4">
        <f t="shared" si="1149"/>
        <v>0</v>
      </c>
      <c r="GC15" s="4">
        <f t="shared" si="1149"/>
        <v>0</v>
      </c>
      <c r="GD15" s="4">
        <f t="shared" si="1149"/>
        <v>0</v>
      </c>
      <c r="GE15" s="4">
        <f t="shared" si="1149"/>
        <v>0</v>
      </c>
      <c r="GF15" s="4">
        <f t="shared" si="1149"/>
        <v>0</v>
      </c>
      <c r="GG15" s="4">
        <f t="shared" si="1149"/>
        <v>0</v>
      </c>
      <c r="GH15" s="4">
        <f t="shared" si="1149"/>
        <v>0</v>
      </c>
      <c r="GI15" s="4">
        <f t="shared" si="1149"/>
        <v>0</v>
      </c>
      <c r="GJ15" s="4">
        <f t="shared" si="1149"/>
        <v>0</v>
      </c>
      <c r="GK15" s="4">
        <f t="shared" si="1149"/>
        <v>0</v>
      </c>
      <c r="GL15" s="4">
        <f t="shared" si="1149"/>
        <v>0</v>
      </c>
      <c r="GM15" s="4">
        <f t="shared" ref="GM15:IX15" si="1150">IF(GM8=0,0,($A$15*GM8)+25000)</f>
        <v>0</v>
      </c>
      <c r="GN15" s="4">
        <f t="shared" si="1150"/>
        <v>0</v>
      </c>
      <c r="GO15" s="4">
        <f t="shared" si="1150"/>
        <v>0</v>
      </c>
      <c r="GP15" s="4">
        <f t="shared" si="1150"/>
        <v>0</v>
      </c>
      <c r="GQ15" s="4">
        <f t="shared" si="1150"/>
        <v>0</v>
      </c>
      <c r="GR15" s="4">
        <f t="shared" si="1150"/>
        <v>0</v>
      </c>
      <c r="GS15" s="4">
        <f t="shared" si="1150"/>
        <v>0</v>
      </c>
      <c r="GT15" s="4">
        <f t="shared" si="1150"/>
        <v>0</v>
      </c>
      <c r="GU15" s="4">
        <f t="shared" si="1150"/>
        <v>0</v>
      </c>
      <c r="GV15" s="4">
        <f t="shared" si="1150"/>
        <v>0</v>
      </c>
      <c r="GW15" s="4">
        <f t="shared" si="1150"/>
        <v>0</v>
      </c>
      <c r="GX15" s="4">
        <f t="shared" si="1150"/>
        <v>0</v>
      </c>
      <c r="GY15" s="4">
        <f t="shared" si="1150"/>
        <v>0</v>
      </c>
      <c r="GZ15" s="4">
        <f t="shared" si="1150"/>
        <v>0</v>
      </c>
      <c r="HA15" s="4">
        <f t="shared" si="1150"/>
        <v>0</v>
      </c>
      <c r="HB15" s="4">
        <f t="shared" si="1150"/>
        <v>0</v>
      </c>
      <c r="HC15" s="4">
        <f t="shared" si="1150"/>
        <v>0</v>
      </c>
      <c r="HD15" s="4">
        <f t="shared" si="1150"/>
        <v>0</v>
      </c>
      <c r="HE15" s="4">
        <f t="shared" si="1150"/>
        <v>0</v>
      </c>
      <c r="HF15" s="4">
        <f t="shared" si="1150"/>
        <v>0</v>
      </c>
      <c r="HG15" s="4">
        <f t="shared" si="1150"/>
        <v>50932</v>
      </c>
      <c r="HH15" s="4">
        <f t="shared" si="1150"/>
        <v>0</v>
      </c>
      <c r="HI15" s="4">
        <f t="shared" si="1150"/>
        <v>0</v>
      </c>
      <c r="HJ15" s="4">
        <f t="shared" si="1150"/>
        <v>0</v>
      </c>
      <c r="HK15" s="4">
        <f t="shared" si="1150"/>
        <v>0</v>
      </c>
      <c r="HL15" s="4">
        <f t="shared" si="1150"/>
        <v>0</v>
      </c>
      <c r="HM15" s="4">
        <f t="shared" si="1150"/>
        <v>0</v>
      </c>
      <c r="HN15" s="4">
        <f t="shared" si="1150"/>
        <v>0</v>
      </c>
      <c r="HO15" s="4">
        <f t="shared" si="1150"/>
        <v>0</v>
      </c>
      <c r="HP15" s="4">
        <f t="shared" si="1150"/>
        <v>0</v>
      </c>
      <c r="HQ15" s="4">
        <f t="shared" si="1150"/>
        <v>0</v>
      </c>
      <c r="HR15" s="4">
        <f t="shared" si="1150"/>
        <v>0</v>
      </c>
      <c r="HS15" s="4">
        <f t="shared" si="1150"/>
        <v>0</v>
      </c>
      <c r="HT15" s="4">
        <f t="shared" si="1150"/>
        <v>0</v>
      </c>
      <c r="HU15" s="4">
        <f t="shared" si="1150"/>
        <v>0</v>
      </c>
      <c r="HV15" s="4">
        <f t="shared" si="1150"/>
        <v>0</v>
      </c>
      <c r="HW15" s="4">
        <f t="shared" si="1150"/>
        <v>0</v>
      </c>
      <c r="HX15" s="4">
        <f t="shared" si="1150"/>
        <v>0</v>
      </c>
      <c r="HY15" s="4">
        <f t="shared" si="1150"/>
        <v>0</v>
      </c>
      <c r="HZ15" s="4">
        <f t="shared" si="1150"/>
        <v>0</v>
      </c>
      <c r="IA15" s="4">
        <f t="shared" si="1150"/>
        <v>0</v>
      </c>
      <c r="IB15" s="4">
        <f t="shared" si="1150"/>
        <v>0</v>
      </c>
      <c r="IC15" s="4">
        <f t="shared" si="1150"/>
        <v>0</v>
      </c>
      <c r="ID15" s="4">
        <f t="shared" si="1150"/>
        <v>0</v>
      </c>
      <c r="IE15" s="4">
        <f t="shared" si="1150"/>
        <v>0</v>
      </c>
      <c r="IF15" s="4">
        <f t="shared" si="1150"/>
        <v>0</v>
      </c>
      <c r="IG15" s="4">
        <f t="shared" si="1150"/>
        <v>0</v>
      </c>
      <c r="IH15" s="4">
        <f t="shared" si="1150"/>
        <v>0</v>
      </c>
      <c r="II15" s="4">
        <f t="shared" si="1150"/>
        <v>0</v>
      </c>
      <c r="IJ15" s="4">
        <f t="shared" si="1150"/>
        <v>0</v>
      </c>
      <c r="IK15" s="4">
        <f t="shared" si="1150"/>
        <v>0</v>
      </c>
      <c r="IL15" s="4">
        <f t="shared" si="1150"/>
        <v>0</v>
      </c>
      <c r="IM15" s="4">
        <f t="shared" si="1150"/>
        <v>0</v>
      </c>
      <c r="IN15" s="4">
        <f t="shared" si="1150"/>
        <v>0</v>
      </c>
      <c r="IO15" s="4">
        <f t="shared" si="1150"/>
        <v>0</v>
      </c>
      <c r="IP15" s="4">
        <f t="shared" si="1150"/>
        <v>0</v>
      </c>
      <c r="IQ15" s="4">
        <f t="shared" si="1150"/>
        <v>0</v>
      </c>
      <c r="IR15" s="4">
        <f t="shared" si="1150"/>
        <v>0</v>
      </c>
      <c r="IS15" s="4">
        <f t="shared" si="1150"/>
        <v>0</v>
      </c>
      <c r="IT15" s="4">
        <f t="shared" si="1150"/>
        <v>0</v>
      </c>
      <c r="IU15" s="4">
        <f t="shared" si="1150"/>
        <v>0</v>
      </c>
      <c r="IV15" s="4">
        <f t="shared" si="1150"/>
        <v>0</v>
      </c>
      <c r="IW15" s="4">
        <f t="shared" si="1150"/>
        <v>0</v>
      </c>
      <c r="IX15" s="4">
        <f t="shared" si="1150"/>
        <v>0</v>
      </c>
      <c r="IY15" s="4">
        <f t="shared" ref="IY15:LJ15" si="1151">IF(IY8=0,0,($A$15*IY8)+25000)</f>
        <v>0</v>
      </c>
      <c r="IZ15" s="4">
        <f t="shared" si="1151"/>
        <v>0</v>
      </c>
      <c r="JA15" s="4">
        <f t="shared" si="1151"/>
        <v>0</v>
      </c>
      <c r="JB15" s="4">
        <f t="shared" si="1151"/>
        <v>0</v>
      </c>
      <c r="JC15" s="4">
        <f t="shared" si="1151"/>
        <v>0</v>
      </c>
      <c r="JD15" s="4">
        <f t="shared" si="1151"/>
        <v>0</v>
      </c>
      <c r="JE15" s="4">
        <f t="shared" si="1151"/>
        <v>0</v>
      </c>
      <c r="JF15" s="4">
        <f t="shared" si="1151"/>
        <v>0</v>
      </c>
      <c r="JG15" s="4">
        <f t="shared" si="1151"/>
        <v>0</v>
      </c>
      <c r="JH15" s="4">
        <f t="shared" si="1151"/>
        <v>0</v>
      </c>
      <c r="JI15" s="4">
        <f t="shared" si="1151"/>
        <v>0</v>
      </c>
      <c r="JJ15" s="4">
        <f t="shared" si="1151"/>
        <v>0</v>
      </c>
      <c r="JK15" s="4">
        <f t="shared" si="1151"/>
        <v>0</v>
      </c>
      <c r="JL15" s="4">
        <f t="shared" si="1151"/>
        <v>0</v>
      </c>
      <c r="JM15" s="4">
        <f t="shared" si="1151"/>
        <v>0</v>
      </c>
      <c r="JN15" s="4">
        <f t="shared" si="1151"/>
        <v>0</v>
      </c>
      <c r="JO15" s="4">
        <f t="shared" si="1151"/>
        <v>0</v>
      </c>
      <c r="JP15" s="4">
        <f t="shared" si="1151"/>
        <v>0</v>
      </c>
      <c r="JQ15" s="4">
        <f t="shared" si="1151"/>
        <v>0</v>
      </c>
      <c r="JR15" s="4">
        <f t="shared" si="1151"/>
        <v>0</v>
      </c>
      <c r="JS15" s="4">
        <f t="shared" si="1151"/>
        <v>0</v>
      </c>
      <c r="JT15" s="4">
        <f t="shared" si="1151"/>
        <v>189236</v>
      </c>
      <c r="JU15" s="4">
        <f t="shared" si="1151"/>
        <v>0</v>
      </c>
      <c r="JV15" s="4">
        <f t="shared" si="1151"/>
        <v>0</v>
      </c>
      <c r="JW15" s="4">
        <f t="shared" si="1151"/>
        <v>0</v>
      </c>
      <c r="JX15" s="4">
        <f t="shared" si="1151"/>
        <v>0</v>
      </c>
      <c r="JY15" s="4">
        <f t="shared" si="1151"/>
        <v>0</v>
      </c>
      <c r="JZ15" s="4">
        <f t="shared" si="1151"/>
        <v>0</v>
      </c>
      <c r="KA15" s="4">
        <f t="shared" si="1151"/>
        <v>0</v>
      </c>
      <c r="KB15" s="4">
        <f t="shared" si="1151"/>
        <v>0</v>
      </c>
      <c r="KC15" s="4">
        <f t="shared" si="1151"/>
        <v>0</v>
      </c>
      <c r="KD15" s="4">
        <f t="shared" si="1151"/>
        <v>0</v>
      </c>
      <c r="KE15" s="4">
        <f t="shared" si="1151"/>
        <v>0</v>
      </c>
      <c r="KF15" s="4">
        <f t="shared" si="1151"/>
        <v>0</v>
      </c>
      <c r="KG15" s="4">
        <f t="shared" si="1151"/>
        <v>0</v>
      </c>
      <c r="KH15" s="4">
        <f t="shared" si="1151"/>
        <v>0</v>
      </c>
      <c r="KI15" s="4">
        <f t="shared" si="1151"/>
        <v>0</v>
      </c>
      <c r="KJ15" s="4">
        <f t="shared" si="1151"/>
        <v>0</v>
      </c>
      <c r="KK15" s="4">
        <f t="shared" si="1151"/>
        <v>0</v>
      </c>
      <c r="KL15" s="4">
        <f t="shared" si="1151"/>
        <v>0</v>
      </c>
      <c r="KM15" s="4">
        <f t="shared" si="1151"/>
        <v>0</v>
      </c>
      <c r="KN15" s="4">
        <f t="shared" si="1151"/>
        <v>0</v>
      </c>
      <c r="KO15" s="4">
        <f t="shared" si="1151"/>
        <v>0</v>
      </c>
      <c r="KP15" s="4">
        <f t="shared" si="1151"/>
        <v>0</v>
      </c>
      <c r="KQ15" s="4">
        <f t="shared" si="1151"/>
        <v>0</v>
      </c>
      <c r="KR15" s="4">
        <f t="shared" si="1151"/>
        <v>0</v>
      </c>
      <c r="KS15" s="4">
        <f t="shared" si="1151"/>
        <v>0</v>
      </c>
      <c r="KT15" s="4">
        <f t="shared" si="1151"/>
        <v>0</v>
      </c>
      <c r="KU15" s="4">
        <f t="shared" si="1151"/>
        <v>0</v>
      </c>
      <c r="KV15" s="4">
        <f t="shared" si="1151"/>
        <v>0</v>
      </c>
      <c r="KW15" s="4">
        <f t="shared" si="1151"/>
        <v>0</v>
      </c>
      <c r="KX15" s="4">
        <f t="shared" si="1151"/>
        <v>0</v>
      </c>
      <c r="KY15" s="4">
        <f t="shared" si="1151"/>
        <v>0</v>
      </c>
      <c r="KZ15" s="4">
        <f t="shared" si="1151"/>
        <v>85508</v>
      </c>
      <c r="LA15" s="4">
        <f t="shared" si="1151"/>
        <v>0</v>
      </c>
      <c r="LB15" s="4">
        <f t="shared" si="1151"/>
        <v>0</v>
      </c>
      <c r="LC15" s="4">
        <f t="shared" si="1151"/>
        <v>0</v>
      </c>
      <c r="LD15" s="4">
        <f t="shared" si="1151"/>
        <v>0</v>
      </c>
      <c r="LE15" s="4">
        <f t="shared" si="1151"/>
        <v>0</v>
      </c>
      <c r="LF15" s="4">
        <f t="shared" si="1151"/>
        <v>0</v>
      </c>
      <c r="LG15" s="4">
        <f t="shared" si="1151"/>
        <v>0</v>
      </c>
      <c r="LH15" s="4">
        <f t="shared" si="1151"/>
        <v>0</v>
      </c>
      <c r="LI15" s="4">
        <f t="shared" si="1151"/>
        <v>0</v>
      </c>
      <c r="LJ15" s="4">
        <f t="shared" si="1151"/>
        <v>68220</v>
      </c>
      <c r="LK15" s="4">
        <f t="shared" ref="LK15:NH15" si="1152">IF(LK8=0,0,($A$15*LK8)+25000)</f>
        <v>0</v>
      </c>
      <c r="LL15" s="4">
        <f t="shared" si="1152"/>
        <v>0</v>
      </c>
      <c r="LM15" s="4">
        <f t="shared" si="1152"/>
        <v>0</v>
      </c>
      <c r="LN15" s="4">
        <f t="shared" si="1152"/>
        <v>154660</v>
      </c>
      <c r="LO15" s="4">
        <f t="shared" si="1152"/>
        <v>0</v>
      </c>
      <c r="LP15" s="4">
        <f t="shared" si="1152"/>
        <v>0</v>
      </c>
      <c r="LQ15" s="4">
        <f t="shared" si="1152"/>
        <v>0</v>
      </c>
      <c r="LR15" s="4">
        <f t="shared" si="1152"/>
        <v>0</v>
      </c>
      <c r="LS15" s="4">
        <f t="shared" si="1152"/>
        <v>0</v>
      </c>
      <c r="LT15" s="4">
        <f t="shared" si="1152"/>
        <v>0</v>
      </c>
      <c r="LU15" s="4">
        <f t="shared" si="1152"/>
        <v>0</v>
      </c>
      <c r="LV15" s="4">
        <f t="shared" si="1152"/>
        <v>0</v>
      </c>
      <c r="LW15" s="4">
        <f t="shared" si="1152"/>
        <v>0</v>
      </c>
      <c r="LX15" s="4">
        <f t="shared" si="1152"/>
        <v>0</v>
      </c>
      <c r="LY15" s="4">
        <f t="shared" si="1152"/>
        <v>0</v>
      </c>
      <c r="LZ15" s="4">
        <f t="shared" si="1152"/>
        <v>0</v>
      </c>
      <c r="MA15" s="4">
        <f t="shared" si="1152"/>
        <v>0</v>
      </c>
      <c r="MB15" s="4">
        <f t="shared" si="1152"/>
        <v>0</v>
      </c>
      <c r="MC15" s="4">
        <f t="shared" si="1152"/>
        <v>0</v>
      </c>
      <c r="MD15" s="4">
        <f t="shared" si="1152"/>
        <v>33644</v>
      </c>
      <c r="ME15" s="4">
        <f t="shared" si="1152"/>
        <v>0</v>
      </c>
      <c r="MF15" s="4">
        <f t="shared" si="1152"/>
        <v>0</v>
      </c>
      <c r="MG15" s="4">
        <f t="shared" si="1152"/>
        <v>0</v>
      </c>
      <c r="MH15" s="4">
        <f t="shared" si="1152"/>
        <v>0</v>
      </c>
      <c r="MI15" s="4">
        <f t="shared" si="1152"/>
        <v>0</v>
      </c>
      <c r="MJ15" s="4">
        <f t="shared" si="1152"/>
        <v>0</v>
      </c>
      <c r="MK15" s="4">
        <f t="shared" si="1152"/>
        <v>0</v>
      </c>
      <c r="ML15" s="4">
        <f t="shared" si="1152"/>
        <v>0</v>
      </c>
      <c r="MM15" s="4">
        <f t="shared" si="1152"/>
        <v>0</v>
      </c>
      <c r="MN15" s="4">
        <f t="shared" si="1152"/>
        <v>0</v>
      </c>
      <c r="MO15" s="4">
        <f t="shared" si="1152"/>
        <v>0</v>
      </c>
      <c r="MP15" s="4">
        <f t="shared" si="1152"/>
        <v>120084</v>
      </c>
      <c r="MQ15" s="4">
        <f t="shared" si="1152"/>
        <v>0</v>
      </c>
      <c r="MR15" s="4">
        <f t="shared" si="1152"/>
        <v>0</v>
      </c>
      <c r="MS15" s="4">
        <f t="shared" si="1152"/>
        <v>0</v>
      </c>
      <c r="MT15" s="4">
        <f t="shared" si="1152"/>
        <v>0</v>
      </c>
      <c r="MU15" s="4">
        <f t="shared" si="1152"/>
        <v>0</v>
      </c>
      <c r="MV15" s="4">
        <f t="shared" si="1152"/>
        <v>0</v>
      </c>
      <c r="MW15" s="4">
        <f t="shared" si="1152"/>
        <v>0</v>
      </c>
      <c r="MX15" s="4">
        <f t="shared" si="1152"/>
        <v>0</v>
      </c>
      <c r="MY15" s="4">
        <f t="shared" si="1152"/>
        <v>0</v>
      </c>
      <c r="MZ15" s="4">
        <f t="shared" si="1152"/>
        <v>0</v>
      </c>
      <c r="NA15" s="4">
        <f t="shared" si="1152"/>
        <v>0</v>
      </c>
      <c r="NB15" s="4">
        <f t="shared" si="1152"/>
        <v>0</v>
      </c>
      <c r="NC15" s="4">
        <f t="shared" si="1152"/>
        <v>0</v>
      </c>
      <c r="ND15" s="4">
        <f t="shared" si="1152"/>
        <v>0</v>
      </c>
      <c r="NE15" s="4">
        <f t="shared" si="1152"/>
        <v>0</v>
      </c>
      <c r="NF15" s="4">
        <f t="shared" si="1152"/>
        <v>0</v>
      </c>
      <c r="NG15" s="4">
        <f t="shared" si="1152"/>
        <v>0</v>
      </c>
      <c r="NH15" s="4">
        <f t="shared" si="1152"/>
        <v>0</v>
      </c>
      <c r="NJ15" s="45">
        <f>SUM(B15:NH15)</f>
        <v>1672532</v>
      </c>
    </row>
    <row r="16" spans="1:377" x14ac:dyDescent="0.3">
      <c r="A16" s="4" t="s">
        <v>204</v>
      </c>
      <c r="B16" s="4">
        <f>IF(B8=0,0,25000)</f>
        <v>0</v>
      </c>
      <c r="C16" s="4">
        <f t="shared" ref="C16:BN16" si="1153">IF(C8=0,0,25000)</f>
        <v>25000</v>
      </c>
      <c r="D16" s="4">
        <f t="shared" si="1153"/>
        <v>0</v>
      </c>
      <c r="E16" s="4">
        <f t="shared" si="1153"/>
        <v>0</v>
      </c>
      <c r="F16" s="4">
        <f t="shared" si="1153"/>
        <v>0</v>
      </c>
      <c r="G16" s="4">
        <f t="shared" si="1153"/>
        <v>0</v>
      </c>
      <c r="H16" s="4">
        <f t="shared" si="1153"/>
        <v>0</v>
      </c>
      <c r="I16" s="4">
        <f t="shared" si="1153"/>
        <v>0</v>
      </c>
      <c r="J16" s="4">
        <f t="shared" si="1153"/>
        <v>0</v>
      </c>
      <c r="K16" s="4">
        <f t="shared" si="1153"/>
        <v>0</v>
      </c>
      <c r="L16" s="4">
        <f t="shared" si="1153"/>
        <v>25000</v>
      </c>
      <c r="M16" s="4">
        <f t="shared" si="1153"/>
        <v>25000</v>
      </c>
      <c r="N16" s="4">
        <f t="shared" si="1153"/>
        <v>0</v>
      </c>
      <c r="O16" s="4">
        <f t="shared" si="1153"/>
        <v>0</v>
      </c>
      <c r="P16" s="4">
        <f t="shared" si="1153"/>
        <v>0</v>
      </c>
      <c r="Q16" s="4">
        <f t="shared" si="1153"/>
        <v>0</v>
      </c>
      <c r="R16" s="4">
        <f t="shared" si="1153"/>
        <v>0</v>
      </c>
      <c r="S16" s="4">
        <f t="shared" si="1153"/>
        <v>0</v>
      </c>
      <c r="T16" s="4">
        <f t="shared" si="1153"/>
        <v>0</v>
      </c>
      <c r="U16" s="4">
        <f t="shared" si="1153"/>
        <v>0</v>
      </c>
      <c r="V16" s="4">
        <f t="shared" si="1153"/>
        <v>0</v>
      </c>
      <c r="W16" s="4">
        <f t="shared" si="1153"/>
        <v>0</v>
      </c>
      <c r="X16" s="4">
        <f t="shared" si="1153"/>
        <v>0</v>
      </c>
      <c r="Y16" s="4">
        <f t="shared" si="1153"/>
        <v>0</v>
      </c>
      <c r="Z16" s="4">
        <f t="shared" si="1153"/>
        <v>0</v>
      </c>
      <c r="AA16" s="4">
        <f t="shared" si="1153"/>
        <v>0</v>
      </c>
      <c r="AB16" s="4">
        <f t="shared" si="1153"/>
        <v>0</v>
      </c>
      <c r="AC16" s="4">
        <f t="shared" si="1153"/>
        <v>0</v>
      </c>
      <c r="AD16" s="4">
        <f t="shared" si="1153"/>
        <v>0</v>
      </c>
      <c r="AE16" s="4">
        <f t="shared" si="1153"/>
        <v>0</v>
      </c>
      <c r="AF16" s="4">
        <f t="shared" si="1153"/>
        <v>0</v>
      </c>
      <c r="AG16" s="4">
        <f t="shared" si="1153"/>
        <v>0</v>
      </c>
      <c r="AH16" s="4">
        <f t="shared" si="1153"/>
        <v>0</v>
      </c>
      <c r="AI16" s="4">
        <f t="shared" si="1153"/>
        <v>0</v>
      </c>
      <c r="AJ16" s="4">
        <f t="shared" si="1153"/>
        <v>0</v>
      </c>
      <c r="AK16" s="4">
        <f t="shared" si="1153"/>
        <v>0</v>
      </c>
      <c r="AL16" s="4">
        <f t="shared" si="1153"/>
        <v>0</v>
      </c>
      <c r="AM16" s="4">
        <f t="shared" si="1153"/>
        <v>0</v>
      </c>
      <c r="AN16" s="4">
        <f t="shared" si="1153"/>
        <v>0</v>
      </c>
      <c r="AO16" s="4">
        <f t="shared" si="1153"/>
        <v>0</v>
      </c>
      <c r="AP16" s="4">
        <f t="shared" si="1153"/>
        <v>0</v>
      </c>
      <c r="AQ16" s="4">
        <f t="shared" si="1153"/>
        <v>0</v>
      </c>
      <c r="AR16" s="4">
        <f t="shared" si="1153"/>
        <v>0</v>
      </c>
      <c r="AS16" s="4">
        <f t="shared" si="1153"/>
        <v>0</v>
      </c>
      <c r="AT16" s="4">
        <f t="shared" si="1153"/>
        <v>0</v>
      </c>
      <c r="AU16" s="4">
        <f t="shared" si="1153"/>
        <v>0</v>
      </c>
      <c r="AV16" s="4">
        <f t="shared" si="1153"/>
        <v>0</v>
      </c>
      <c r="AW16" s="4">
        <f t="shared" si="1153"/>
        <v>0</v>
      </c>
      <c r="AX16" s="4">
        <f t="shared" si="1153"/>
        <v>0</v>
      </c>
      <c r="AY16" s="4">
        <f t="shared" si="1153"/>
        <v>0</v>
      </c>
      <c r="AZ16" s="4">
        <f t="shared" si="1153"/>
        <v>0</v>
      </c>
      <c r="BA16" s="4">
        <f t="shared" si="1153"/>
        <v>0</v>
      </c>
      <c r="BB16" s="4">
        <f t="shared" si="1153"/>
        <v>0</v>
      </c>
      <c r="BC16" s="4">
        <f t="shared" si="1153"/>
        <v>0</v>
      </c>
      <c r="BD16" s="4">
        <f t="shared" si="1153"/>
        <v>0</v>
      </c>
      <c r="BE16" s="4">
        <f t="shared" si="1153"/>
        <v>0</v>
      </c>
      <c r="BF16" s="4">
        <f t="shared" si="1153"/>
        <v>0</v>
      </c>
      <c r="BG16" s="4">
        <f t="shared" si="1153"/>
        <v>0</v>
      </c>
      <c r="BH16" s="4">
        <f t="shared" si="1153"/>
        <v>0</v>
      </c>
      <c r="BI16" s="4">
        <f t="shared" si="1153"/>
        <v>0</v>
      </c>
      <c r="BJ16" s="4">
        <f t="shared" si="1153"/>
        <v>0</v>
      </c>
      <c r="BK16" s="4">
        <f t="shared" si="1153"/>
        <v>0</v>
      </c>
      <c r="BL16" s="4">
        <f t="shared" si="1153"/>
        <v>0</v>
      </c>
      <c r="BM16" s="4">
        <f t="shared" si="1153"/>
        <v>0</v>
      </c>
      <c r="BN16" s="4">
        <f t="shared" si="1153"/>
        <v>0</v>
      </c>
      <c r="BO16" s="4">
        <f t="shared" ref="BO16:DZ16" si="1154">IF(BO8=0,0,25000)</f>
        <v>0</v>
      </c>
      <c r="BP16" s="4">
        <f t="shared" si="1154"/>
        <v>0</v>
      </c>
      <c r="BQ16" s="4">
        <f t="shared" si="1154"/>
        <v>0</v>
      </c>
      <c r="BR16" s="4">
        <f t="shared" si="1154"/>
        <v>0</v>
      </c>
      <c r="BS16" s="4">
        <f t="shared" si="1154"/>
        <v>0</v>
      </c>
      <c r="BT16" s="4">
        <f t="shared" si="1154"/>
        <v>0</v>
      </c>
      <c r="BU16" s="4">
        <f t="shared" si="1154"/>
        <v>0</v>
      </c>
      <c r="BV16" s="4">
        <f t="shared" si="1154"/>
        <v>0</v>
      </c>
      <c r="BW16" s="4">
        <f t="shared" si="1154"/>
        <v>0</v>
      </c>
      <c r="BX16" s="4">
        <f t="shared" si="1154"/>
        <v>0</v>
      </c>
      <c r="BY16" s="4">
        <f t="shared" si="1154"/>
        <v>0</v>
      </c>
      <c r="BZ16" s="4">
        <f t="shared" si="1154"/>
        <v>0</v>
      </c>
      <c r="CA16" s="4">
        <f t="shared" si="1154"/>
        <v>0</v>
      </c>
      <c r="CB16" s="4">
        <f t="shared" si="1154"/>
        <v>0</v>
      </c>
      <c r="CC16" s="4">
        <f t="shared" si="1154"/>
        <v>0</v>
      </c>
      <c r="CD16" s="4">
        <f t="shared" si="1154"/>
        <v>0</v>
      </c>
      <c r="CE16" s="4">
        <f t="shared" si="1154"/>
        <v>0</v>
      </c>
      <c r="CF16" s="4">
        <f t="shared" si="1154"/>
        <v>0</v>
      </c>
      <c r="CG16" s="4">
        <f t="shared" si="1154"/>
        <v>0</v>
      </c>
      <c r="CH16" s="4">
        <f t="shared" si="1154"/>
        <v>0</v>
      </c>
      <c r="CI16" s="4">
        <f t="shared" si="1154"/>
        <v>0</v>
      </c>
      <c r="CJ16" s="4">
        <f t="shared" si="1154"/>
        <v>0</v>
      </c>
      <c r="CK16" s="4">
        <f t="shared" si="1154"/>
        <v>0</v>
      </c>
      <c r="CL16" s="4">
        <f t="shared" si="1154"/>
        <v>0</v>
      </c>
      <c r="CM16" s="4">
        <f t="shared" si="1154"/>
        <v>0</v>
      </c>
      <c r="CN16" s="4">
        <f t="shared" si="1154"/>
        <v>0</v>
      </c>
      <c r="CO16" s="4">
        <f t="shared" si="1154"/>
        <v>0</v>
      </c>
      <c r="CP16" s="4">
        <f t="shared" si="1154"/>
        <v>0</v>
      </c>
      <c r="CQ16" s="4">
        <f t="shared" si="1154"/>
        <v>0</v>
      </c>
      <c r="CR16" s="4">
        <f t="shared" si="1154"/>
        <v>0</v>
      </c>
      <c r="CS16" s="4">
        <f t="shared" si="1154"/>
        <v>0</v>
      </c>
      <c r="CT16" s="4">
        <f t="shared" si="1154"/>
        <v>25000</v>
      </c>
      <c r="CU16" s="4">
        <f t="shared" si="1154"/>
        <v>25000</v>
      </c>
      <c r="CV16" s="4">
        <f t="shared" si="1154"/>
        <v>0</v>
      </c>
      <c r="CW16" s="4">
        <f t="shared" si="1154"/>
        <v>0</v>
      </c>
      <c r="CX16" s="4">
        <f t="shared" si="1154"/>
        <v>0</v>
      </c>
      <c r="CY16" s="4">
        <f t="shared" si="1154"/>
        <v>0</v>
      </c>
      <c r="CZ16" s="4">
        <f t="shared" si="1154"/>
        <v>0</v>
      </c>
      <c r="DA16" s="4">
        <f t="shared" si="1154"/>
        <v>0</v>
      </c>
      <c r="DB16" s="4">
        <f t="shared" si="1154"/>
        <v>0</v>
      </c>
      <c r="DC16" s="4">
        <f t="shared" si="1154"/>
        <v>0</v>
      </c>
      <c r="DD16" s="4">
        <f t="shared" si="1154"/>
        <v>0</v>
      </c>
      <c r="DE16" s="4">
        <f t="shared" si="1154"/>
        <v>0</v>
      </c>
      <c r="DF16" s="4">
        <f t="shared" si="1154"/>
        <v>0</v>
      </c>
      <c r="DG16" s="4">
        <f t="shared" si="1154"/>
        <v>0</v>
      </c>
      <c r="DH16" s="4">
        <f t="shared" si="1154"/>
        <v>0</v>
      </c>
      <c r="DI16" s="4">
        <f t="shared" si="1154"/>
        <v>0</v>
      </c>
      <c r="DJ16" s="4">
        <f t="shared" si="1154"/>
        <v>0</v>
      </c>
      <c r="DK16" s="4">
        <f t="shared" si="1154"/>
        <v>0</v>
      </c>
      <c r="DL16" s="4">
        <f t="shared" si="1154"/>
        <v>0</v>
      </c>
      <c r="DM16" s="4">
        <f t="shared" si="1154"/>
        <v>0</v>
      </c>
      <c r="DN16" s="4">
        <f t="shared" si="1154"/>
        <v>0</v>
      </c>
      <c r="DO16" s="4">
        <f t="shared" si="1154"/>
        <v>0</v>
      </c>
      <c r="DP16" s="4">
        <f t="shared" si="1154"/>
        <v>0</v>
      </c>
      <c r="DQ16" s="4">
        <f t="shared" si="1154"/>
        <v>0</v>
      </c>
      <c r="DR16" s="4">
        <f t="shared" si="1154"/>
        <v>0</v>
      </c>
      <c r="DS16" s="4">
        <f t="shared" si="1154"/>
        <v>0</v>
      </c>
      <c r="DT16" s="4">
        <f t="shared" si="1154"/>
        <v>0</v>
      </c>
      <c r="DU16" s="4">
        <f t="shared" si="1154"/>
        <v>0</v>
      </c>
      <c r="DV16" s="4">
        <f t="shared" si="1154"/>
        <v>0</v>
      </c>
      <c r="DW16" s="4">
        <f t="shared" si="1154"/>
        <v>0</v>
      </c>
      <c r="DX16" s="4">
        <f t="shared" si="1154"/>
        <v>0</v>
      </c>
      <c r="DY16" s="4">
        <f t="shared" si="1154"/>
        <v>0</v>
      </c>
      <c r="DZ16" s="4">
        <f t="shared" si="1154"/>
        <v>25000</v>
      </c>
      <c r="EA16" s="4">
        <f t="shared" ref="EA16:GL16" si="1155">IF(EA8=0,0,25000)</f>
        <v>0</v>
      </c>
      <c r="EB16" s="4">
        <f t="shared" si="1155"/>
        <v>0</v>
      </c>
      <c r="EC16" s="4">
        <f t="shared" si="1155"/>
        <v>0</v>
      </c>
      <c r="ED16" s="4">
        <f t="shared" si="1155"/>
        <v>0</v>
      </c>
      <c r="EE16" s="4">
        <f t="shared" si="1155"/>
        <v>0</v>
      </c>
      <c r="EF16" s="4">
        <f t="shared" si="1155"/>
        <v>0</v>
      </c>
      <c r="EG16" s="4">
        <f t="shared" si="1155"/>
        <v>0</v>
      </c>
      <c r="EH16" s="4">
        <f t="shared" si="1155"/>
        <v>0</v>
      </c>
      <c r="EI16" s="4">
        <f t="shared" si="1155"/>
        <v>0</v>
      </c>
      <c r="EJ16" s="4">
        <f t="shared" si="1155"/>
        <v>0</v>
      </c>
      <c r="EK16" s="4">
        <f t="shared" si="1155"/>
        <v>0</v>
      </c>
      <c r="EL16" s="4">
        <f t="shared" si="1155"/>
        <v>0</v>
      </c>
      <c r="EM16" s="4">
        <f t="shared" si="1155"/>
        <v>0</v>
      </c>
      <c r="EN16" s="4">
        <f t="shared" si="1155"/>
        <v>0</v>
      </c>
      <c r="EO16" s="4">
        <f t="shared" si="1155"/>
        <v>0</v>
      </c>
      <c r="EP16" s="4">
        <f t="shared" si="1155"/>
        <v>0</v>
      </c>
      <c r="EQ16" s="4">
        <f t="shared" si="1155"/>
        <v>0</v>
      </c>
      <c r="ER16" s="4">
        <f t="shared" si="1155"/>
        <v>0</v>
      </c>
      <c r="ES16" s="4">
        <f t="shared" si="1155"/>
        <v>0</v>
      </c>
      <c r="ET16" s="4">
        <f t="shared" si="1155"/>
        <v>0</v>
      </c>
      <c r="EU16" s="4">
        <f t="shared" si="1155"/>
        <v>0</v>
      </c>
      <c r="EV16" s="4">
        <f t="shared" si="1155"/>
        <v>0</v>
      </c>
      <c r="EW16" s="4">
        <f t="shared" si="1155"/>
        <v>0</v>
      </c>
      <c r="EX16" s="4">
        <f t="shared" si="1155"/>
        <v>0</v>
      </c>
      <c r="EY16" s="4">
        <f t="shared" si="1155"/>
        <v>0</v>
      </c>
      <c r="EZ16" s="4">
        <f t="shared" si="1155"/>
        <v>0</v>
      </c>
      <c r="FA16" s="4">
        <f t="shared" si="1155"/>
        <v>0</v>
      </c>
      <c r="FB16" s="4">
        <f t="shared" si="1155"/>
        <v>25000</v>
      </c>
      <c r="FC16" s="4">
        <f t="shared" si="1155"/>
        <v>0</v>
      </c>
      <c r="FD16" s="4">
        <f t="shared" si="1155"/>
        <v>0</v>
      </c>
      <c r="FE16" s="4">
        <f t="shared" si="1155"/>
        <v>0</v>
      </c>
      <c r="FF16" s="4">
        <f t="shared" si="1155"/>
        <v>0</v>
      </c>
      <c r="FG16" s="4">
        <f t="shared" si="1155"/>
        <v>0</v>
      </c>
      <c r="FH16" s="4">
        <f t="shared" si="1155"/>
        <v>0</v>
      </c>
      <c r="FI16" s="4">
        <f t="shared" si="1155"/>
        <v>0</v>
      </c>
      <c r="FJ16" s="4">
        <f t="shared" si="1155"/>
        <v>0</v>
      </c>
      <c r="FK16" s="4">
        <f t="shared" si="1155"/>
        <v>0</v>
      </c>
      <c r="FL16" s="4">
        <f t="shared" si="1155"/>
        <v>0</v>
      </c>
      <c r="FM16" s="4">
        <f t="shared" si="1155"/>
        <v>0</v>
      </c>
      <c r="FN16" s="4">
        <f t="shared" si="1155"/>
        <v>0</v>
      </c>
      <c r="FO16" s="4">
        <f t="shared" si="1155"/>
        <v>0</v>
      </c>
      <c r="FP16" s="4">
        <f t="shared" si="1155"/>
        <v>0</v>
      </c>
      <c r="FQ16" s="4">
        <f t="shared" si="1155"/>
        <v>0</v>
      </c>
      <c r="FR16" s="4">
        <f t="shared" si="1155"/>
        <v>0</v>
      </c>
      <c r="FS16" s="4">
        <f t="shared" si="1155"/>
        <v>0</v>
      </c>
      <c r="FT16" s="4">
        <f t="shared" si="1155"/>
        <v>0</v>
      </c>
      <c r="FU16" s="4">
        <f t="shared" si="1155"/>
        <v>0</v>
      </c>
      <c r="FV16" s="4">
        <f t="shared" si="1155"/>
        <v>0</v>
      </c>
      <c r="FW16" s="4">
        <f t="shared" si="1155"/>
        <v>0</v>
      </c>
      <c r="FX16" s="4">
        <f t="shared" si="1155"/>
        <v>0</v>
      </c>
      <c r="FY16" s="4">
        <f t="shared" si="1155"/>
        <v>0</v>
      </c>
      <c r="FZ16" s="4">
        <f t="shared" si="1155"/>
        <v>0</v>
      </c>
      <c r="GA16" s="4">
        <f t="shared" si="1155"/>
        <v>0</v>
      </c>
      <c r="GB16" s="4">
        <f t="shared" si="1155"/>
        <v>0</v>
      </c>
      <c r="GC16" s="4">
        <f t="shared" si="1155"/>
        <v>0</v>
      </c>
      <c r="GD16" s="4">
        <f t="shared" si="1155"/>
        <v>0</v>
      </c>
      <c r="GE16" s="4">
        <f t="shared" si="1155"/>
        <v>0</v>
      </c>
      <c r="GF16" s="4">
        <f t="shared" si="1155"/>
        <v>0</v>
      </c>
      <c r="GG16" s="4">
        <f t="shared" si="1155"/>
        <v>0</v>
      </c>
      <c r="GH16" s="4">
        <f t="shared" si="1155"/>
        <v>0</v>
      </c>
      <c r="GI16" s="4">
        <f t="shared" si="1155"/>
        <v>0</v>
      </c>
      <c r="GJ16" s="4">
        <f t="shared" si="1155"/>
        <v>0</v>
      </c>
      <c r="GK16" s="4">
        <f t="shared" si="1155"/>
        <v>0</v>
      </c>
      <c r="GL16" s="4">
        <f t="shared" si="1155"/>
        <v>0</v>
      </c>
      <c r="GM16" s="4">
        <f t="shared" ref="GM16:IX16" si="1156">IF(GM8=0,0,25000)</f>
        <v>0</v>
      </c>
      <c r="GN16" s="4">
        <f t="shared" si="1156"/>
        <v>0</v>
      </c>
      <c r="GO16" s="4">
        <f t="shared" si="1156"/>
        <v>0</v>
      </c>
      <c r="GP16" s="4">
        <f t="shared" si="1156"/>
        <v>0</v>
      </c>
      <c r="GQ16" s="4">
        <f t="shared" si="1156"/>
        <v>0</v>
      </c>
      <c r="GR16" s="4">
        <f t="shared" si="1156"/>
        <v>0</v>
      </c>
      <c r="GS16" s="4">
        <f t="shared" si="1156"/>
        <v>0</v>
      </c>
      <c r="GT16" s="4">
        <f t="shared" si="1156"/>
        <v>0</v>
      </c>
      <c r="GU16" s="4">
        <f t="shared" si="1156"/>
        <v>0</v>
      </c>
      <c r="GV16" s="4">
        <f t="shared" si="1156"/>
        <v>0</v>
      </c>
      <c r="GW16" s="4">
        <f t="shared" si="1156"/>
        <v>0</v>
      </c>
      <c r="GX16" s="4">
        <f t="shared" si="1156"/>
        <v>0</v>
      </c>
      <c r="GY16" s="4">
        <f t="shared" si="1156"/>
        <v>0</v>
      </c>
      <c r="GZ16" s="4">
        <f t="shared" si="1156"/>
        <v>0</v>
      </c>
      <c r="HA16" s="4">
        <f t="shared" si="1156"/>
        <v>0</v>
      </c>
      <c r="HB16" s="4">
        <f t="shared" si="1156"/>
        <v>0</v>
      </c>
      <c r="HC16" s="4">
        <f t="shared" si="1156"/>
        <v>0</v>
      </c>
      <c r="HD16" s="4">
        <f t="shared" si="1156"/>
        <v>0</v>
      </c>
      <c r="HE16" s="4">
        <f t="shared" si="1156"/>
        <v>0</v>
      </c>
      <c r="HF16" s="4">
        <f t="shared" si="1156"/>
        <v>0</v>
      </c>
      <c r="HG16" s="4">
        <f t="shared" si="1156"/>
        <v>25000</v>
      </c>
      <c r="HH16" s="4">
        <f t="shared" si="1156"/>
        <v>0</v>
      </c>
      <c r="HI16" s="4">
        <f t="shared" si="1156"/>
        <v>0</v>
      </c>
      <c r="HJ16" s="4">
        <f t="shared" si="1156"/>
        <v>0</v>
      </c>
      <c r="HK16" s="4">
        <f t="shared" si="1156"/>
        <v>0</v>
      </c>
      <c r="HL16" s="4">
        <f t="shared" si="1156"/>
        <v>0</v>
      </c>
      <c r="HM16" s="4">
        <f t="shared" si="1156"/>
        <v>0</v>
      </c>
      <c r="HN16" s="4">
        <f t="shared" si="1156"/>
        <v>0</v>
      </c>
      <c r="HO16" s="4">
        <f t="shared" si="1156"/>
        <v>0</v>
      </c>
      <c r="HP16" s="4">
        <f t="shared" si="1156"/>
        <v>0</v>
      </c>
      <c r="HQ16" s="4">
        <f t="shared" si="1156"/>
        <v>0</v>
      </c>
      <c r="HR16" s="4">
        <f t="shared" si="1156"/>
        <v>0</v>
      </c>
      <c r="HS16" s="4">
        <f t="shared" si="1156"/>
        <v>0</v>
      </c>
      <c r="HT16" s="4">
        <f t="shared" si="1156"/>
        <v>0</v>
      </c>
      <c r="HU16" s="4">
        <f t="shared" si="1156"/>
        <v>0</v>
      </c>
      <c r="HV16" s="4">
        <f t="shared" si="1156"/>
        <v>0</v>
      </c>
      <c r="HW16" s="4">
        <f t="shared" si="1156"/>
        <v>0</v>
      </c>
      <c r="HX16" s="4">
        <f t="shared" si="1156"/>
        <v>0</v>
      </c>
      <c r="HY16" s="4">
        <f t="shared" si="1156"/>
        <v>0</v>
      </c>
      <c r="HZ16" s="4">
        <f t="shared" si="1156"/>
        <v>0</v>
      </c>
      <c r="IA16" s="4">
        <f t="shared" si="1156"/>
        <v>0</v>
      </c>
      <c r="IB16" s="4">
        <f t="shared" si="1156"/>
        <v>0</v>
      </c>
      <c r="IC16" s="4">
        <f t="shared" si="1156"/>
        <v>0</v>
      </c>
      <c r="ID16" s="4">
        <f t="shared" si="1156"/>
        <v>0</v>
      </c>
      <c r="IE16" s="4">
        <f t="shared" si="1156"/>
        <v>0</v>
      </c>
      <c r="IF16" s="4">
        <f t="shared" si="1156"/>
        <v>0</v>
      </c>
      <c r="IG16" s="4">
        <f t="shared" si="1156"/>
        <v>0</v>
      </c>
      <c r="IH16" s="4">
        <f t="shared" si="1156"/>
        <v>0</v>
      </c>
      <c r="II16" s="4">
        <f t="shared" si="1156"/>
        <v>0</v>
      </c>
      <c r="IJ16" s="4">
        <f t="shared" si="1156"/>
        <v>0</v>
      </c>
      <c r="IK16" s="4">
        <f t="shared" si="1156"/>
        <v>0</v>
      </c>
      <c r="IL16" s="4">
        <f t="shared" si="1156"/>
        <v>0</v>
      </c>
      <c r="IM16" s="4">
        <f t="shared" si="1156"/>
        <v>0</v>
      </c>
      <c r="IN16" s="4">
        <f t="shared" si="1156"/>
        <v>0</v>
      </c>
      <c r="IO16" s="4">
        <f t="shared" si="1156"/>
        <v>0</v>
      </c>
      <c r="IP16" s="4">
        <f t="shared" si="1156"/>
        <v>0</v>
      </c>
      <c r="IQ16" s="4">
        <f t="shared" si="1156"/>
        <v>0</v>
      </c>
      <c r="IR16" s="4">
        <f t="shared" si="1156"/>
        <v>0</v>
      </c>
      <c r="IS16" s="4">
        <f t="shared" si="1156"/>
        <v>0</v>
      </c>
      <c r="IT16" s="4">
        <f t="shared" si="1156"/>
        <v>0</v>
      </c>
      <c r="IU16" s="4">
        <f t="shared" si="1156"/>
        <v>0</v>
      </c>
      <c r="IV16" s="4">
        <f t="shared" si="1156"/>
        <v>0</v>
      </c>
      <c r="IW16" s="4">
        <f t="shared" si="1156"/>
        <v>0</v>
      </c>
      <c r="IX16" s="4">
        <f t="shared" si="1156"/>
        <v>0</v>
      </c>
      <c r="IY16" s="4">
        <f t="shared" ref="IY16:LJ16" si="1157">IF(IY8=0,0,25000)</f>
        <v>0</v>
      </c>
      <c r="IZ16" s="4">
        <f t="shared" si="1157"/>
        <v>0</v>
      </c>
      <c r="JA16" s="4">
        <f t="shared" si="1157"/>
        <v>0</v>
      </c>
      <c r="JB16" s="4">
        <f t="shared" si="1157"/>
        <v>0</v>
      </c>
      <c r="JC16" s="4">
        <f t="shared" si="1157"/>
        <v>0</v>
      </c>
      <c r="JD16" s="4">
        <f t="shared" si="1157"/>
        <v>0</v>
      </c>
      <c r="JE16" s="4">
        <f t="shared" si="1157"/>
        <v>0</v>
      </c>
      <c r="JF16" s="4">
        <f t="shared" si="1157"/>
        <v>0</v>
      </c>
      <c r="JG16" s="4">
        <f t="shared" si="1157"/>
        <v>0</v>
      </c>
      <c r="JH16" s="4">
        <f t="shared" si="1157"/>
        <v>0</v>
      </c>
      <c r="JI16" s="4">
        <f t="shared" si="1157"/>
        <v>0</v>
      </c>
      <c r="JJ16" s="4">
        <f t="shared" si="1157"/>
        <v>0</v>
      </c>
      <c r="JK16" s="4">
        <f t="shared" si="1157"/>
        <v>0</v>
      </c>
      <c r="JL16" s="4">
        <f t="shared" si="1157"/>
        <v>0</v>
      </c>
      <c r="JM16" s="4">
        <f t="shared" si="1157"/>
        <v>0</v>
      </c>
      <c r="JN16" s="4">
        <f t="shared" si="1157"/>
        <v>0</v>
      </c>
      <c r="JO16" s="4">
        <f t="shared" si="1157"/>
        <v>0</v>
      </c>
      <c r="JP16" s="4">
        <f t="shared" si="1157"/>
        <v>0</v>
      </c>
      <c r="JQ16" s="4">
        <f t="shared" si="1157"/>
        <v>0</v>
      </c>
      <c r="JR16" s="4">
        <f t="shared" si="1157"/>
        <v>0</v>
      </c>
      <c r="JS16" s="4">
        <f t="shared" si="1157"/>
        <v>0</v>
      </c>
      <c r="JT16" s="4">
        <f t="shared" si="1157"/>
        <v>25000</v>
      </c>
      <c r="JU16" s="4">
        <f t="shared" si="1157"/>
        <v>0</v>
      </c>
      <c r="JV16" s="4">
        <f t="shared" si="1157"/>
        <v>0</v>
      </c>
      <c r="JW16" s="4">
        <f t="shared" si="1157"/>
        <v>0</v>
      </c>
      <c r="JX16" s="4">
        <f t="shared" si="1157"/>
        <v>0</v>
      </c>
      <c r="JY16" s="4">
        <f t="shared" si="1157"/>
        <v>0</v>
      </c>
      <c r="JZ16" s="4">
        <f t="shared" si="1157"/>
        <v>0</v>
      </c>
      <c r="KA16" s="4">
        <f t="shared" si="1157"/>
        <v>0</v>
      </c>
      <c r="KB16" s="4">
        <f t="shared" si="1157"/>
        <v>0</v>
      </c>
      <c r="KC16" s="4">
        <f t="shared" si="1157"/>
        <v>0</v>
      </c>
      <c r="KD16" s="4">
        <f t="shared" si="1157"/>
        <v>0</v>
      </c>
      <c r="KE16" s="4">
        <f t="shared" si="1157"/>
        <v>0</v>
      </c>
      <c r="KF16" s="4">
        <f t="shared" si="1157"/>
        <v>0</v>
      </c>
      <c r="KG16" s="4">
        <f t="shared" si="1157"/>
        <v>0</v>
      </c>
      <c r="KH16" s="4">
        <f t="shared" si="1157"/>
        <v>0</v>
      </c>
      <c r="KI16" s="4">
        <f t="shared" si="1157"/>
        <v>0</v>
      </c>
      <c r="KJ16" s="4">
        <f t="shared" si="1157"/>
        <v>0</v>
      </c>
      <c r="KK16" s="4">
        <f t="shared" si="1157"/>
        <v>0</v>
      </c>
      <c r="KL16" s="4">
        <f t="shared" si="1157"/>
        <v>0</v>
      </c>
      <c r="KM16" s="4">
        <f t="shared" si="1157"/>
        <v>0</v>
      </c>
      <c r="KN16" s="4">
        <f t="shared" si="1157"/>
        <v>0</v>
      </c>
      <c r="KO16" s="4">
        <f t="shared" si="1157"/>
        <v>0</v>
      </c>
      <c r="KP16" s="4">
        <f t="shared" si="1157"/>
        <v>0</v>
      </c>
      <c r="KQ16" s="4">
        <f t="shared" si="1157"/>
        <v>0</v>
      </c>
      <c r="KR16" s="4">
        <f t="shared" si="1157"/>
        <v>0</v>
      </c>
      <c r="KS16" s="4">
        <f t="shared" si="1157"/>
        <v>0</v>
      </c>
      <c r="KT16" s="4">
        <f t="shared" si="1157"/>
        <v>0</v>
      </c>
      <c r="KU16" s="4">
        <f t="shared" si="1157"/>
        <v>0</v>
      </c>
      <c r="KV16" s="4">
        <f t="shared" si="1157"/>
        <v>0</v>
      </c>
      <c r="KW16" s="4">
        <f t="shared" si="1157"/>
        <v>0</v>
      </c>
      <c r="KX16" s="4">
        <f t="shared" si="1157"/>
        <v>0</v>
      </c>
      <c r="KY16" s="4">
        <f t="shared" si="1157"/>
        <v>0</v>
      </c>
      <c r="KZ16" s="4">
        <f t="shared" si="1157"/>
        <v>25000</v>
      </c>
      <c r="LA16" s="4">
        <f t="shared" si="1157"/>
        <v>0</v>
      </c>
      <c r="LB16" s="4">
        <f t="shared" si="1157"/>
        <v>0</v>
      </c>
      <c r="LC16" s="4">
        <f t="shared" si="1157"/>
        <v>0</v>
      </c>
      <c r="LD16" s="4">
        <f t="shared" si="1157"/>
        <v>0</v>
      </c>
      <c r="LE16" s="4">
        <f t="shared" si="1157"/>
        <v>0</v>
      </c>
      <c r="LF16" s="4">
        <f t="shared" si="1157"/>
        <v>0</v>
      </c>
      <c r="LG16" s="4">
        <f t="shared" si="1157"/>
        <v>0</v>
      </c>
      <c r="LH16" s="4">
        <f t="shared" si="1157"/>
        <v>0</v>
      </c>
      <c r="LI16" s="4">
        <f t="shared" si="1157"/>
        <v>0</v>
      </c>
      <c r="LJ16" s="4">
        <f t="shared" si="1157"/>
        <v>25000</v>
      </c>
      <c r="LK16" s="4">
        <f t="shared" ref="LK16:NH16" si="1158">IF(LK8=0,0,25000)</f>
        <v>0</v>
      </c>
      <c r="LL16" s="4">
        <f t="shared" si="1158"/>
        <v>0</v>
      </c>
      <c r="LM16" s="4">
        <f t="shared" si="1158"/>
        <v>0</v>
      </c>
      <c r="LN16" s="4">
        <f t="shared" si="1158"/>
        <v>25000</v>
      </c>
      <c r="LO16" s="4">
        <f t="shared" si="1158"/>
        <v>0</v>
      </c>
      <c r="LP16" s="4">
        <f t="shared" si="1158"/>
        <v>0</v>
      </c>
      <c r="LQ16" s="4">
        <f t="shared" si="1158"/>
        <v>0</v>
      </c>
      <c r="LR16" s="4">
        <f t="shared" si="1158"/>
        <v>0</v>
      </c>
      <c r="LS16" s="4">
        <f t="shared" si="1158"/>
        <v>0</v>
      </c>
      <c r="LT16" s="4">
        <f t="shared" si="1158"/>
        <v>0</v>
      </c>
      <c r="LU16" s="4">
        <f t="shared" si="1158"/>
        <v>0</v>
      </c>
      <c r="LV16" s="4">
        <f t="shared" si="1158"/>
        <v>0</v>
      </c>
      <c r="LW16" s="4">
        <f t="shared" si="1158"/>
        <v>0</v>
      </c>
      <c r="LX16" s="4">
        <f t="shared" si="1158"/>
        <v>0</v>
      </c>
      <c r="LY16" s="4">
        <f t="shared" si="1158"/>
        <v>0</v>
      </c>
      <c r="LZ16" s="4">
        <f t="shared" si="1158"/>
        <v>0</v>
      </c>
      <c r="MA16" s="4">
        <f t="shared" si="1158"/>
        <v>0</v>
      </c>
      <c r="MB16" s="4">
        <f t="shared" si="1158"/>
        <v>0</v>
      </c>
      <c r="MC16" s="4">
        <f t="shared" si="1158"/>
        <v>0</v>
      </c>
      <c r="MD16" s="4">
        <f t="shared" si="1158"/>
        <v>25000</v>
      </c>
      <c r="ME16" s="4">
        <f t="shared" si="1158"/>
        <v>0</v>
      </c>
      <c r="MF16" s="4">
        <f t="shared" si="1158"/>
        <v>0</v>
      </c>
      <c r="MG16" s="4">
        <f t="shared" si="1158"/>
        <v>0</v>
      </c>
      <c r="MH16" s="4">
        <f t="shared" si="1158"/>
        <v>0</v>
      </c>
      <c r="MI16" s="4">
        <f t="shared" si="1158"/>
        <v>0</v>
      </c>
      <c r="MJ16" s="4">
        <f t="shared" si="1158"/>
        <v>0</v>
      </c>
      <c r="MK16" s="4">
        <f t="shared" si="1158"/>
        <v>0</v>
      </c>
      <c r="ML16" s="4">
        <f t="shared" si="1158"/>
        <v>0</v>
      </c>
      <c r="MM16" s="4">
        <f t="shared" si="1158"/>
        <v>0</v>
      </c>
      <c r="MN16" s="4">
        <f t="shared" si="1158"/>
        <v>0</v>
      </c>
      <c r="MO16" s="4">
        <f t="shared" si="1158"/>
        <v>0</v>
      </c>
      <c r="MP16" s="4">
        <f t="shared" si="1158"/>
        <v>25000</v>
      </c>
      <c r="MQ16" s="4">
        <f t="shared" si="1158"/>
        <v>0</v>
      </c>
      <c r="MR16" s="4">
        <f t="shared" si="1158"/>
        <v>0</v>
      </c>
      <c r="MS16" s="4">
        <f t="shared" si="1158"/>
        <v>0</v>
      </c>
      <c r="MT16" s="4">
        <f t="shared" si="1158"/>
        <v>0</v>
      </c>
      <c r="MU16" s="4">
        <f t="shared" si="1158"/>
        <v>0</v>
      </c>
      <c r="MV16" s="4">
        <f t="shared" si="1158"/>
        <v>0</v>
      </c>
      <c r="MW16" s="4">
        <f t="shared" si="1158"/>
        <v>0</v>
      </c>
      <c r="MX16" s="4">
        <f t="shared" si="1158"/>
        <v>0</v>
      </c>
      <c r="MY16" s="4">
        <f t="shared" si="1158"/>
        <v>0</v>
      </c>
      <c r="MZ16" s="4">
        <f t="shared" si="1158"/>
        <v>0</v>
      </c>
      <c r="NA16" s="4">
        <f t="shared" si="1158"/>
        <v>0</v>
      </c>
      <c r="NB16" s="4">
        <f t="shared" si="1158"/>
        <v>0</v>
      </c>
      <c r="NC16" s="4">
        <f t="shared" si="1158"/>
        <v>0</v>
      </c>
      <c r="ND16" s="4">
        <f t="shared" si="1158"/>
        <v>0</v>
      </c>
      <c r="NE16" s="4">
        <f t="shared" si="1158"/>
        <v>0</v>
      </c>
      <c r="NF16" s="4">
        <f t="shared" si="1158"/>
        <v>0</v>
      </c>
      <c r="NG16" s="4">
        <f t="shared" si="1158"/>
        <v>0</v>
      </c>
      <c r="NH16" s="4">
        <f t="shared" si="1158"/>
        <v>0</v>
      </c>
      <c r="NJ16" s="45">
        <f>SUM(B16:NH16)</f>
        <v>350000</v>
      </c>
    </row>
    <row r="18" spans="1:375" x14ac:dyDescent="0.3">
      <c r="A18" s="4" t="s">
        <v>330</v>
      </c>
      <c r="B18" s="4">
        <f>SUM(B6,B12)</f>
        <v>0</v>
      </c>
      <c r="C18" s="4">
        <f t="shared" ref="C18:BN18" si="1159">SUM(C6,C12)</f>
        <v>2</v>
      </c>
      <c r="D18" s="4">
        <f t="shared" si="1159"/>
        <v>0</v>
      </c>
      <c r="E18" s="4">
        <f t="shared" si="1159"/>
        <v>0</v>
      </c>
      <c r="F18" s="4">
        <f t="shared" si="1159"/>
        <v>0</v>
      </c>
      <c r="G18" s="4">
        <f t="shared" si="1159"/>
        <v>0</v>
      </c>
      <c r="H18" s="4">
        <f t="shared" si="1159"/>
        <v>0</v>
      </c>
      <c r="I18" s="4">
        <f t="shared" si="1159"/>
        <v>0</v>
      </c>
      <c r="J18" s="4">
        <f t="shared" si="1159"/>
        <v>0</v>
      </c>
      <c r="K18" s="4">
        <f t="shared" si="1159"/>
        <v>0</v>
      </c>
      <c r="L18" s="4">
        <f t="shared" si="1159"/>
        <v>12</v>
      </c>
      <c r="M18" s="4">
        <f t="shared" si="1159"/>
        <v>0</v>
      </c>
      <c r="N18" s="4">
        <f t="shared" si="1159"/>
        <v>0</v>
      </c>
      <c r="O18" s="4">
        <f t="shared" si="1159"/>
        <v>0</v>
      </c>
      <c r="P18" s="4">
        <f t="shared" si="1159"/>
        <v>0</v>
      </c>
      <c r="Q18" s="4">
        <f t="shared" si="1159"/>
        <v>0</v>
      </c>
      <c r="R18" s="4">
        <f t="shared" si="1159"/>
        <v>0</v>
      </c>
      <c r="S18" s="4">
        <f t="shared" si="1159"/>
        <v>0</v>
      </c>
      <c r="T18" s="4">
        <f t="shared" si="1159"/>
        <v>2</v>
      </c>
      <c r="U18" s="4">
        <f t="shared" si="1159"/>
        <v>2</v>
      </c>
      <c r="V18" s="4">
        <f t="shared" si="1159"/>
        <v>2</v>
      </c>
      <c r="W18" s="4">
        <f t="shared" si="1159"/>
        <v>0</v>
      </c>
      <c r="X18" s="4">
        <f t="shared" si="1159"/>
        <v>0</v>
      </c>
      <c r="Y18" s="4">
        <f t="shared" si="1159"/>
        <v>0</v>
      </c>
      <c r="Z18" s="4">
        <f t="shared" si="1159"/>
        <v>4</v>
      </c>
      <c r="AA18" s="4">
        <f t="shared" si="1159"/>
        <v>0</v>
      </c>
      <c r="AB18" s="4">
        <f t="shared" si="1159"/>
        <v>2</v>
      </c>
      <c r="AC18" s="4">
        <f t="shared" si="1159"/>
        <v>0</v>
      </c>
      <c r="AD18" s="4">
        <f t="shared" si="1159"/>
        <v>0</v>
      </c>
      <c r="AE18" s="4">
        <f t="shared" si="1159"/>
        <v>10</v>
      </c>
      <c r="AF18" s="4">
        <f t="shared" si="1159"/>
        <v>0</v>
      </c>
      <c r="AG18" s="4">
        <f t="shared" si="1159"/>
        <v>0</v>
      </c>
      <c r="AH18" s="4">
        <f t="shared" si="1159"/>
        <v>0</v>
      </c>
      <c r="AI18" s="4">
        <f t="shared" si="1159"/>
        <v>0</v>
      </c>
      <c r="AJ18" s="4">
        <f t="shared" si="1159"/>
        <v>0</v>
      </c>
      <c r="AK18" s="4">
        <f t="shared" si="1159"/>
        <v>0</v>
      </c>
      <c r="AL18" s="4">
        <f t="shared" si="1159"/>
        <v>0</v>
      </c>
      <c r="AM18" s="4">
        <f t="shared" si="1159"/>
        <v>2</v>
      </c>
      <c r="AN18" s="4">
        <f t="shared" si="1159"/>
        <v>0</v>
      </c>
      <c r="AO18" s="4">
        <f t="shared" si="1159"/>
        <v>0</v>
      </c>
      <c r="AP18" s="4">
        <f t="shared" si="1159"/>
        <v>0</v>
      </c>
      <c r="AQ18" s="4">
        <f t="shared" si="1159"/>
        <v>2</v>
      </c>
      <c r="AR18" s="4">
        <f t="shared" si="1159"/>
        <v>0</v>
      </c>
      <c r="AS18" s="4">
        <f t="shared" si="1159"/>
        <v>2</v>
      </c>
      <c r="AT18" s="4">
        <f t="shared" si="1159"/>
        <v>2</v>
      </c>
      <c r="AU18" s="4">
        <f t="shared" si="1159"/>
        <v>0</v>
      </c>
      <c r="AV18" s="4">
        <f t="shared" si="1159"/>
        <v>2</v>
      </c>
      <c r="AW18" s="4">
        <f t="shared" si="1159"/>
        <v>0</v>
      </c>
      <c r="AX18" s="4">
        <f t="shared" si="1159"/>
        <v>0</v>
      </c>
      <c r="AY18" s="4">
        <f t="shared" si="1159"/>
        <v>0</v>
      </c>
      <c r="AZ18" s="4">
        <f t="shared" si="1159"/>
        <v>0</v>
      </c>
      <c r="BA18" s="4">
        <f t="shared" si="1159"/>
        <v>0</v>
      </c>
      <c r="BB18" s="4">
        <f t="shared" si="1159"/>
        <v>0</v>
      </c>
      <c r="BC18" s="4">
        <f t="shared" si="1159"/>
        <v>2</v>
      </c>
      <c r="BD18" s="4">
        <f t="shared" si="1159"/>
        <v>2</v>
      </c>
      <c r="BE18" s="4">
        <f t="shared" si="1159"/>
        <v>0</v>
      </c>
      <c r="BF18" s="4">
        <f t="shared" si="1159"/>
        <v>0</v>
      </c>
      <c r="BG18" s="4">
        <f t="shared" si="1159"/>
        <v>0</v>
      </c>
      <c r="BH18" s="4">
        <f t="shared" si="1159"/>
        <v>0</v>
      </c>
      <c r="BI18" s="4">
        <f t="shared" si="1159"/>
        <v>2</v>
      </c>
      <c r="BJ18" s="4">
        <f t="shared" si="1159"/>
        <v>0</v>
      </c>
      <c r="BK18" s="4">
        <f t="shared" si="1159"/>
        <v>2</v>
      </c>
      <c r="BL18" s="4">
        <f t="shared" si="1159"/>
        <v>0</v>
      </c>
      <c r="BM18" s="4">
        <f t="shared" si="1159"/>
        <v>0</v>
      </c>
      <c r="BN18" s="4">
        <f t="shared" si="1159"/>
        <v>4</v>
      </c>
      <c r="BO18" s="4">
        <f t="shared" ref="BO18:DZ18" si="1160">SUM(BO6,BO12)</f>
        <v>0</v>
      </c>
      <c r="BP18" s="4">
        <f t="shared" si="1160"/>
        <v>0</v>
      </c>
      <c r="BQ18" s="4">
        <f t="shared" si="1160"/>
        <v>0</v>
      </c>
      <c r="BR18" s="4">
        <f t="shared" si="1160"/>
        <v>3</v>
      </c>
      <c r="BS18" s="4">
        <f t="shared" si="1160"/>
        <v>0</v>
      </c>
      <c r="BT18" s="4">
        <f t="shared" si="1160"/>
        <v>0</v>
      </c>
      <c r="BU18" s="4">
        <f t="shared" si="1160"/>
        <v>0</v>
      </c>
      <c r="BV18" s="4">
        <f t="shared" si="1160"/>
        <v>0</v>
      </c>
      <c r="BW18" s="4">
        <f t="shared" si="1160"/>
        <v>2</v>
      </c>
      <c r="BX18" s="4">
        <f t="shared" si="1160"/>
        <v>0</v>
      </c>
      <c r="BY18" s="4">
        <f t="shared" si="1160"/>
        <v>4</v>
      </c>
      <c r="BZ18" s="4">
        <f t="shared" si="1160"/>
        <v>0</v>
      </c>
      <c r="CA18" s="4">
        <f t="shared" si="1160"/>
        <v>0</v>
      </c>
      <c r="CB18" s="4">
        <f t="shared" si="1160"/>
        <v>2</v>
      </c>
      <c r="CC18" s="4">
        <f t="shared" si="1160"/>
        <v>0</v>
      </c>
      <c r="CD18" s="4">
        <f t="shared" si="1160"/>
        <v>0</v>
      </c>
      <c r="CE18" s="4">
        <f t="shared" si="1160"/>
        <v>0</v>
      </c>
      <c r="CF18" s="4">
        <f t="shared" si="1160"/>
        <v>0</v>
      </c>
      <c r="CG18" s="4">
        <f t="shared" si="1160"/>
        <v>2</v>
      </c>
      <c r="CH18" s="4">
        <f t="shared" si="1160"/>
        <v>0</v>
      </c>
      <c r="CI18" s="4">
        <f t="shared" si="1160"/>
        <v>0</v>
      </c>
      <c r="CJ18" s="4">
        <f t="shared" si="1160"/>
        <v>0</v>
      </c>
      <c r="CK18" s="4">
        <f t="shared" si="1160"/>
        <v>0</v>
      </c>
      <c r="CL18" s="4">
        <f t="shared" si="1160"/>
        <v>0</v>
      </c>
      <c r="CM18" s="4">
        <f t="shared" si="1160"/>
        <v>2</v>
      </c>
      <c r="CN18" s="4">
        <f t="shared" si="1160"/>
        <v>0</v>
      </c>
      <c r="CO18" s="4">
        <f t="shared" si="1160"/>
        <v>0</v>
      </c>
      <c r="CP18" s="4">
        <f t="shared" si="1160"/>
        <v>2</v>
      </c>
      <c r="CQ18" s="4">
        <f t="shared" si="1160"/>
        <v>2</v>
      </c>
      <c r="CR18" s="4">
        <f t="shared" si="1160"/>
        <v>2</v>
      </c>
      <c r="CS18" s="4">
        <f t="shared" si="1160"/>
        <v>2</v>
      </c>
      <c r="CT18" s="4">
        <f t="shared" si="1160"/>
        <v>4</v>
      </c>
      <c r="CU18" s="4">
        <f t="shared" si="1160"/>
        <v>0</v>
      </c>
      <c r="CV18" s="4">
        <f t="shared" si="1160"/>
        <v>0</v>
      </c>
      <c r="CW18" s="4">
        <f t="shared" si="1160"/>
        <v>0</v>
      </c>
      <c r="CX18" s="4">
        <f t="shared" si="1160"/>
        <v>2</v>
      </c>
      <c r="CY18" s="4">
        <f t="shared" si="1160"/>
        <v>2</v>
      </c>
      <c r="CZ18" s="4">
        <f t="shared" si="1160"/>
        <v>0</v>
      </c>
      <c r="DA18" s="4">
        <f t="shared" si="1160"/>
        <v>0</v>
      </c>
      <c r="DB18" s="4">
        <f t="shared" si="1160"/>
        <v>0</v>
      </c>
      <c r="DC18" s="4">
        <f t="shared" si="1160"/>
        <v>0</v>
      </c>
      <c r="DD18" s="4">
        <f t="shared" si="1160"/>
        <v>0</v>
      </c>
      <c r="DE18" s="4">
        <f t="shared" si="1160"/>
        <v>0</v>
      </c>
      <c r="DF18" s="4">
        <f t="shared" si="1160"/>
        <v>0</v>
      </c>
      <c r="DG18" s="4">
        <f t="shared" si="1160"/>
        <v>2</v>
      </c>
      <c r="DH18" s="4">
        <f t="shared" si="1160"/>
        <v>0</v>
      </c>
      <c r="DI18" s="4">
        <f t="shared" si="1160"/>
        <v>0</v>
      </c>
      <c r="DJ18" s="4">
        <f t="shared" si="1160"/>
        <v>0</v>
      </c>
      <c r="DK18" s="4">
        <f t="shared" si="1160"/>
        <v>0</v>
      </c>
      <c r="DL18" s="4">
        <f t="shared" si="1160"/>
        <v>0</v>
      </c>
      <c r="DM18" s="4">
        <f t="shared" si="1160"/>
        <v>0</v>
      </c>
      <c r="DN18" s="4">
        <f t="shared" si="1160"/>
        <v>2</v>
      </c>
      <c r="DO18" s="4">
        <f t="shared" si="1160"/>
        <v>2</v>
      </c>
      <c r="DP18" s="4">
        <f t="shared" si="1160"/>
        <v>0</v>
      </c>
      <c r="DQ18" s="4">
        <f t="shared" si="1160"/>
        <v>0</v>
      </c>
      <c r="DR18" s="4">
        <f t="shared" si="1160"/>
        <v>2</v>
      </c>
      <c r="DS18" s="4">
        <f t="shared" si="1160"/>
        <v>0</v>
      </c>
      <c r="DT18" s="4">
        <f t="shared" si="1160"/>
        <v>0</v>
      </c>
      <c r="DU18" s="4">
        <f t="shared" si="1160"/>
        <v>0</v>
      </c>
      <c r="DV18" s="4">
        <f t="shared" si="1160"/>
        <v>0</v>
      </c>
      <c r="DW18" s="4">
        <f t="shared" si="1160"/>
        <v>0</v>
      </c>
      <c r="DX18" s="4">
        <f t="shared" si="1160"/>
        <v>0</v>
      </c>
      <c r="DY18" s="4">
        <f t="shared" si="1160"/>
        <v>4</v>
      </c>
      <c r="DZ18" s="4">
        <f t="shared" si="1160"/>
        <v>0</v>
      </c>
      <c r="EA18" s="4">
        <f t="shared" ref="EA18:GL18" si="1161">SUM(EA6,EA12)</f>
        <v>0</v>
      </c>
      <c r="EB18" s="4">
        <f t="shared" si="1161"/>
        <v>0</v>
      </c>
      <c r="EC18" s="4">
        <f t="shared" si="1161"/>
        <v>0</v>
      </c>
      <c r="ED18" s="4">
        <f t="shared" si="1161"/>
        <v>0</v>
      </c>
      <c r="EE18" s="4">
        <f t="shared" si="1161"/>
        <v>0</v>
      </c>
      <c r="EF18" s="4">
        <f t="shared" si="1161"/>
        <v>2</v>
      </c>
      <c r="EG18" s="4">
        <f t="shared" si="1161"/>
        <v>2</v>
      </c>
      <c r="EH18" s="4">
        <f t="shared" si="1161"/>
        <v>2</v>
      </c>
      <c r="EI18" s="4">
        <f t="shared" si="1161"/>
        <v>2</v>
      </c>
      <c r="EJ18" s="4">
        <f t="shared" si="1161"/>
        <v>0</v>
      </c>
      <c r="EK18" s="4">
        <f t="shared" si="1161"/>
        <v>0</v>
      </c>
      <c r="EL18" s="4">
        <f t="shared" si="1161"/>
        <v>0</v>
      </c>
      <c r="EM18" s="4">
        <f t="shared" si="1161"/>
        <v>0</v>
      </c>
      <c r="EN18" s="4">
        <f t="shared" si="1161"/>
        <v>0</v>
      </c>
      <c r="EO18" s="4">
        <f t="shared" si="1161"/>
        <v>0</v>
      </c>
      <c r="EP18" s="4">
        <f t="shared" si="1161"/>
        <v>0</v>
      </c>
      <c r="EQ18" s="4">
        <f t="shared" si="1161"/>
        <v>0</v>
      </c>
      <c r="ER18" s="4">
        <f t="shared" si="1161"/>
        <v>0</v>
      </c>
      <c r="ES18" s="4">
        <f t="shared" si="1161"/>
        <v>0</v>
      </c>
      <c r="ET18" s="4">
        <f t="shared" si="1161"/>
        <v>0</v>
      </c>
      <c r="EU18" s="4">
        <f t="shared" si="1161"/>
        <v>0</v>
      </c>
      <c r="EV18" s="4">
        <f t="shared" si="1161"/>
        <v>0</v>
      </c>
      <c r="EW18" s="4">
        <f t="shared" si="1161"/>
        <v>0</v>
      </c>
      <c r="EX18" s="4">
        <f t="shared" si="1161"/>
        <v>0</v>
      </c>
      <c r="EY18" s="4">
        <f t="shared" si="1161"/>
        <v>2</v>
      </c>
      <c r="EZ18" s="4">
        <f t="shared" si="1161"/>
        <v>0</v>
      </c>
      <c r="FA18" s="4">
        <f t="shared" si="1161"/>
        <v>3</v>
      </c>
      <c r="FB18" s="4">
        <f t="shared" si="1161"/>
        <v>0</v>
      </c>
      <c r="FC18" s="4">
        <f t="shared" si="1161"/>
        <v>0</v>
      </c>
      <c r="FD18" s="4">
        <f t="shared" si="1161"/>
        <v>0</v>
      </c>
      <c r="FE18" s="4">
        <f t="shared" si="1161"/>
        <v>0</v>
      </c>
      <c r="FF18" s="4">
        <f t="shared" si="1161"/>
        <v>0</v>
      </c>
      <c r="FG18" s="4">
        <f t="shared" si="1161"/>
        <v>0</v>
      </c>
      <c r="FH18" s="4">
        <f t="shared" si="1161"/>
        <v>0</v>
      </c>
      <c r="FI18" s="4">
        <f t="shared" si="1161"/>
        <v>2</v>
      </c>
      <c r="FJ18" s="4">
        <f t="shared" si="1161"/>
        <v>0</v>
      </c>
      <c r="FK18" s="4">
        <f t="shared" si="1161"/>
        <v>0</v>
      </c>
      <c r="FL18" s="4">
        <f t="shared" si="1161"/>
        <v>0</v>
      </c>
      <c r="FM18" s="4">
        <f t="shared" si="1161"/>
        <v>2</v>
      </c>
      <c r="FN18" s="4">
        <f t="shared" si="1161"/>
        <v>0</v>
      </c>
      <c r="FO18" s="4">
        <f t="shared" si="1161"/>
        <v>2</v>
      </c>
      <c r="FP18" s="4">
        <f t="shared" si="1161"/>
        <v>0</v>
      </c>
      <c r="FQ18" s="4">
        <f t="shared" si="1161"/>
        <v>0</v>
      </c>
      <c r="FR18" s="4">
        <f t="shared" si="1161"/>
        <v>0</v>
      </c>
      <c r="FS18" s="4">
        <f t="shared" si="1161"/>
        <v>0</v>
      </c>
      <c r="FT18" s="4">
        <f t="shared" si="1161"/>
        <v>0</v>
      </c>
      <c r="FU18" s="4">
        <f t="shared" si="1161"/>
        <v>0</v>
      </c>
      <c r="FV18" s="4">
        <f t="shared" si="1161"/>
        <v>0</v>
      </c>
      <c r="FW18" s="4">
        <f t="shared" si="1161"/>
        <v>0</v>
      </c>
      <c r="FX18" s="4">
        <f t="shared" si="1161"/>
        <v>0</v>
      </c>
      <c r="FY18" s="4">
        <f t="shared" si="1161"/>
        <v>0</v>
      </c>
      <c r="FZ18" s="4">
        <f t="shared" si="1161"/>
        <v>0</v>
      </c>
      <c r="GA18" s="4">
        <f t="shared" si="1161"/>
        <v>0</v>
      </c>
      <c r="GB18" s="4">
        <f t="shared" si="1161"/>
        <v>0</v>
      </c>
      <c r="GC18" s="4">
        <f t="shared" si="1161"/>
        <v>2</v>
      </c>
      <c r="GD18" s="4">
        <f t="shared" si="1161"/>
        <v>2</v>
      </c>
      <c r="GE18" s="4">
        <f t="shared" si="1161"/>
        <v>2</v>
      </c>
      <c r="GF18" s="4">
        <f t="shared" si="1161"/>
        <v>0</v>
      </c>
      <c r="GG18" s="4">
        <f t="shared" si="1161"/>
        <v>0</v>
      </c>
      <c r="GH18" s="4">
        <f t="shared" si="1161"/>
        <v>2</v>
      </c>
      <c r="GI18" s="4">
        <f t="shared" si="1161"/>
        <v>0</v>
      </c>
      <c r="GJ18" s="4">
        <f t="shared" si="1161"/>
        <v>2</v>
      </c>
      <c r="GK18" s="4">
        <f t="shared" si="1161"/>
        <v>0</v>
      </c>
      <c r="GL18" s="4">
        <f t="shared" si="1161"/>
        <v>0</v>
      </c>
      <c r="GM18" s="4">
        <f t="shared" ref="GM18:IX18" si="1162">SUM(GM6,GM12)</f>
        <v>0</v>
      </c>
      <c r="GN18" s="4">
        <f t="shared" si="1162"/>
        <v>0</v>
      </c>
      <c r="GO18" s="4">
        <f t="shared" si="1162"/>
        <v>0</v>
      </c>
      <c r="GP18" s="4">
        <f t="shared" si="1162"/>
        <v>0</v>
      </c>
      <c r="GQ18" s="4">
        <f t="shared" si="1162"/>
        <v>0</v>
      </c>
      <c r="GR18" s="4">
        <f t="shared" si="1162"/>
        <v>0</v>
      </c>
      <c r="GS18" s="4">
        <f t="shared" si="1162"/>
        <v>0</v>
      </c>
      <c r="GT18" s="4">
        <f t="shared" si="1162"/>
        <v>0</v>
      </c>
      <c r="GU18" s="4">
        <f t="shared" si="1162"/>
        <v>0</v>
      </c>
      <c r="GV18" s="4">
        <f t="shared" si="1162"/>
        <v>0</v>
      </c>
      <c r="GW18" s="4">
        <f t="shared" si="1162"/>
        <v>0</v>
      </c>
      <c r="GX18" s="4">
        <f t="shared" si="1162"/>
        <v>2</v>
      </c>
      <c r="GY18" s="4">
        <f t="shared" si="1162"/>
        <v>0</v>
      </c>
      <c r="GZ18" s="4">
        <f t="shared" si="1162"/>
        <v>0</v>
      </c>
      <c r="HA18" s="4">
        <f t="shared" si="1162"/>
        <v>0</v>
      </c>
      <c r="HB18" s="4">
        <f t="shared" si="1162"/>
        <v>0</v>
      </c>
      <c r="HC18" s="4">
        <f t="shared" si="1162"/>
        <v>0</v>
      </c>
      <c r="HD18" s="4">
        <f t="shared" si="1162"/>
        <v>0</v>
      </c>
      <c r="HE18" s="4">
        <f t="shared" si="1162"/>
        <v>2</v>
      </c>
      <c r="HF18" s="4">
        <f t="shared" si="1162"/>
        <v>4</v>
      </c>
      <c r="HG18" s="4">
        <f t="shared" si="1162"/>
        <v>0</v>
      </c>
      <c r="HH18" s="4">
        <f t="shared" si="1162"/>
        <v>0</v>
      </c>
      <c r="HI18" s="4">
        <f t="shared" si="1162"/>
        <v>0</v>
      </c>
      <c r="HJ18" s="4">
        <f t="shared" si="1162"/>
        <v>0</v>
      </c>
      <c r="HK18" s="4">
        <f t="shared" si="1162"/>
        <v>0</v>
      </c>
      <c r="HL18" s="4">
        <f t="shared" si="1162"/>
        <v>4</v>
      </c>
      <c r="HM18" s="4">
        <f t="shared" si="1162"/>
        <v>0</v>
      </c>
      <c r="HN18" s="4">
        <f t="shared" si="1162"/>
        <v>0</v>
      </c>
      <c r="HO18" s="4">
        <f t="shared" si="1162"/>
        <v>0</v>
      </c>
      <c r="HP18" s="4">
        <f t="shared" si="1162"/>
        <v>0</v>
      </c>
      <c r="HQ18" s="4">
        <f t="shared" si="1162"/>
        <v>0</v>
      </c>
      <c r="HR18" s="4">
        <f t="shared" si="1162"/>
        <v>0</v>
      </c>
      <c r="HS18" s="4">
        <f t="shared" si="1162"/>
        <v>0</v>
      </c>
      <c r="HT18" s="4">
        <f t="shared" si="1162"/>
        <v>0</v>
      </c>
      <c r="HU18" s="4">
        <f t="shared" si="1162"/>
        <v>0</v>
      </c>
      <c r="HV18" s="4">
        <f t="shared" si="1162"/>
        <v>2</v>
      </c>
      <c r="HW18" s="4">
        <f t="shared" si="1162"/>
        <v>2</v>
      </c>
      <c r="HX18" s="4">
        <f t="shared" si="1162"/>
        <v>0</v>
      </c>
      <c r="HY18" s="4">
        <f t="shared" si="1162"/>
        <v>0</v>
      </c>
      <c r="HZ18" s="4">
        <f t="shared" si="1162"/>
        <v>2</v>
      </c>
      <c r="IA18" s="4">
        <f t="shared" si="1162"/>
        <v>0</v>
      </c>
      <c r="IB18" s="4">
        <f t="shared" si="1162"/>
        <v>0</v>
      </c>
      <c r="IC18" s="4">
        <f t="shared" si="1162"/>
        <v>0</v>
      </c>
      <c r="ID18" s="4">
        <f t="shared" si="1162"/>
        <v>0</v>
      </c>
      <c r="IE18" s="4">
        <f t="shared" si="1162"/>
        <v>0</v>
      </c>
      <c r="IF18" s="4">
        <f t="shared" si="1162"/>
        <v>0</v>
      </c>
      <c r="IG18" s="4">
        <f t="shared" si="1162"/>
        <v>0</v>
      </c>
      <c r="IH18" s="4">
        <f t="shared" si="1162"/>
        <v>0</v>
      </c>
      <c r="II18" s="4">
        <f t="shared" si="1162"/>
        <v>0</v>
      </c>
      <c r="IJ18" s="4">
        <f t="shared" si="1162"/>
        <v>0</v>
      </c>
      <c r="IK18" s="4">
        <f t="shared" si="1162"/>
        <v>2</v>
      </c>
      <c r="IL18" s="4">
        <f t="shared" si="1162"/>
        <v>0</v>
      </c>
      <c r="IM18" s="4">
        <f t="shared" si="1162"/>
        <v>0</v>
      </c>
      <c r="IN18" s="4">
        <f t="shared" si="1162"/>
        <v>0</v>
      </c>
      <c r="IO18" s="4">
        <f t="shared" si="1162"/>
        <v>0</v>
      </c>
      <c r="IP18" s="4">
        <f t="shared" si="1162"/>
        <v>0</v>
      </c>
      <c r="IQ18" s="4">
        <f t="shared" si="1162"/>
        <v>0</v>
      </c>
      <c r="IR18" s="4">
        <f t="shared" si="1162"/>
        <v>0</v>
      </c>
      <c r="IS18" s="4">
        <f t="shared" si="1162"/>
        <v>0</v>
      </c>
      <c r="IT18" s="4">
        <f t="shared" si="1162"/>
        <v>0</v>
      </c>
      <c r="IU18" s="4">
        <f t="shared" si="1162"/>
        <v>0</v>
      </c>
      <c r="IV18" s="4">
        <f t="shared" si="1162"/>
        <v>0</v>
      </c>
      <c r="IW18" s="4">
        <f t="shared" si="1162"/>
        <v>2</v>
      </c>
      <c r="IX18" s="4">
        <f t="shared" si="1162"/>
        <v>2</v>
      </c>
      <c r="IY18" s="4">
        <f t="shared" ref="IY18:LJ18" si="1163">SUM(IY6,IY12)</f>
        <v>0</v>
      </c>
      <c r="IZ18" s="4">
        <f t="shared" si="1163"/>
        <v>2</v>
      </c>
      <c r="JA18" s="4">
        <f t="shared" si="1163"/>
        <v>0</v>
      </c>
      <c r="JB18" s="4">
        <f t="shared" si="1163"/>
        <v>2</v>
      </c>
      <c r="JC18" s="4">
        <f t="shared" si="1163"/>
        <v>0</v>
      </c>
      <c r="JD18" s="4">
        <f t="shared" si="1163"/>
        <v>0</v>
      </c>
      <c r="JE18" s="4">
        <f t="shared" si="1163"/>
        <v>0</v>
      </c>
      <c r="JF18" s="4">
        <f t="shared" si="1163"/>
        <v>0</v>
      </c>
      <c r="JG18" s="4">
        <f t="shared" si="1163"/>
        <v>0</v>
      </c>
      <c r="JH18" s="4">
        <f t="shared" si="1163"/>
        <v>0</v>
      </c>
      <c r="JI18" s="4">
        <f t="shared" si="1163"/>
        <v>0</v>
      </c>
      <c r="JJ18" s="4">
        <f t="shared" si="1163"/>
        <v>0</v>
      </c>
      <c r="JK18" s="4">
        <f t="shared" si="1163"/>
        <v>0</v>
      </c>
      <c r="JL18" s="4">
        <f t="shared" si="1163"/>
        <v>0</v>
      </c>
      <c r="JM18" s="4">
        <f t="shared" si="1163"/>
        <v>0</v>
      </c>
      <c r="JN18" s="4">
        <f t="shared" si="1163"/>
        <v>0</v>
      </c>
      <c r="JO18" s="4">
        <f t="shared" si="1163"/>
        <v>0</v>
      </c>
      <c r="JP18" s="4">
        <f t="shared" si="1163"/>
        <v>0</v>
      </c>
      <c r="JQ18" s="4">
        <f t="shared" si="1163"/>
        <v>2</v>
      </c>
      <c r="JR18" s="4">
        <f t="shared" si="1163"/>
        <v>0</v>
      </c>
      <c r="JS18" s="4">
        <f t="shared" si="1163"/>
        <v>6</v>
      </c>
      <c r="JT18" s="4">
        <f t="shared" si="1163"/>
        <v>0</v>
      </c>
      <c r="JU18" s="4">
        <f t="shared" si="1163"/>
        <v>0</v>
      </c>
      <c r="JV18" s="4">
        <f t="shared" si="1163"/>
        <v>0</v>
      </c>
      <c r="JW18" s="4">
        <f t="shared" si="1163"/>
        <v>2</v>
      </c>
      <c r="JX18" s="4">
        <f t="shared" si="1163"/>
        <v>0</v>
      </c>
      <c r="JY18" s="4">
        <f t="shared" si="1163"/>
        <v>2</v>
      </c>
      <c r="JZ18" s="4">
        <f t="shared" si="1163"/>
        <v>0</v>
      </c>
      <c r="KA18" s="4">
        <f t="shared" si="1163"/>
        <v>0</v>
      </c>
      <c r="KB18" s="4">
        <f t="shared" si="1163"/>
        <v>2</v>
      </c>
      <c r="KC18" s="4">
        <f t="shared" si="1163"/>
        <v>0</v>
      </c>
      <c r="KD18" s="4">
        <f t="shared" si="1163"/>
        <v>2</v>
      </c>
      <c r="KE18" s="4">
        <f t="shared" si="1163"/>
        <v>0</v>
      </c>
      <c r="KF18" s="4">
        <f t="shared" si="1163"/>
        <v>0</v>
      </c>
      <c r="KG18" s="4">
        <f t="shared" si="1163"/>
        <v>2</v>
      </c>
      <c r="KH18" s="4">
        <f t="shared" si="1163"/>
        <v>0</v>
      </c>
      <c r="KI18" s="4">
        <f t="shared" si="1163"/>
        <v>2</v>
      </c>
      <c r="KJ18" s="4">
        <f t="shared" si="1163"/>
        <v>0</v>
      </c>
      <c r="KK18" s="4">
        <f t="shared" si="1163"/>
        <v>2</v>
      </c>
      <c r="KL18" s="4">
        <f t="shared" si="1163"/>
        <v>0</v>
      </c>
      <c r="KM18" s="4">
        <f t="shared" si="1163"/>
        <v>0</v>
      </c>
      <c r="KN18" s="4">
        <f t="shared" si="1163"/>
        <v>2</v>
      </c>
      <c r="KO18" s="4">
        <f t="shared" si="1163"/>
        <v>0</v>
      </c>
      <c r="KP18" s="4">
        <f t="shared" si="1163"/>
        <v>0</v>
      </c>
      <c r="KQ18" s="4">
        <f t="shared" si="1163"/>
        <v>0</v>
      </c>
      <c r="KR18" s="4">
        <f t="shared" si="1163"/>
        <v>2</v>
      </c>
      <c r="KS18" s="4">
        <f t="shared" si="1163"/>
        <v>0</v>
      </c>
      <c r="KT18" s="4">
        <f t="shared" si="1163"/>
        <v>0</v>
      </c>
      <c r="KU18" s="4">
        <f t="shared" si="1163"/>
        <v>2</v>
      </c>
      <c r="KV18" s="4">
        <f t="shared" si="1163"/>
        <v>0</v>
      </c>
      <c r="KW18" s="4">
        <f t="shared" si="1163"/>
        <v>2</v>
      </c>
      <c r="KX18" s="4">
        <f t="shared" si="1163"/>
        <v>0</v>
      </c>
      <c r="KY18" s="4">
        <f t="shared" si="1163"/>
        <v>4</v>
      </c>
      <c r="KZ18" s="4">
        <f t="shared" si="1163"/>
        <v>0</v>
      </c>
      <c r="LA18" s="4">
        <f t="shared" si="1163"/>
        <v>0</v>
      </c>
      <c r="LB18" s="4">
        <f t="shared" si="1163"/>
        <v>0</v>
      </c>
      <c r="LC18" s="4">
        <f t="shared" si="1163"/>
        <v>2</v>
      </c>
      <c r="LD18" s="4">
        <f t="shared" si="1163"/>
        <v>2</v>
      </c>
      <c r="LE18" s="4">
        <f t="shared" si="1163"/>
        <v>0</v>
      </c>
      <c r="LF18" s="4">
        <f t="shared" si="1163"/>
        <v>2</v>
      </c>
      <c r="LG18" s="4">
        <f t="shared" si="1163"/>
        <v>0</v>
      </c>
      <c r="LH18" s="4">
        <f t="shared" si="1163"/>
        <v>2</v>
      </c>
      <c r="LI18" s="4">
        <f t="shared" si="1163"/>
        <v>4</v>
      </c>
      <c r="LJ18" s="4">
        <f t="shared" si="1163"/>
        <v>2</v>
      </c>
      <c r="LK18" s="4">
        <f t="shared" ref="LK18:NH18" si="1164">SUM(LK6,LK12)</f>
        <v>2</v>
      </c>
      <c r="LL18" s="4">
        <f t="shared" si="1164"/>
        <v>0</v>
      </c>
      <c r="LM18" s="4">
        <f t="shared" si="1164"/>
        <v>6</v>
      </c>
      <c r="LN18" s="4">
        <f t="shared" si="1164"/>
        <v>0</v>
      </c>
      <c r="LO18" s="4">
        <f t="shared" si="1164"/>
        <v>0</v>
      </c>
      <c r="LP18" s="4">
        <f t="shared" si="1164"/>
        <v>0</v>
      </c>
      <c r="LQ18" s="4">
        <f t="shared" si="1164"/>
        <v>0</v>
      </c>
      <c r="LR18" s="4">
        <f t="shared" si="1164"/>
        <v>0</v>
      </c>
      <c r="LS18" s="4">
        <f t="shared" si="1164"/>
        <v>0</v>
      </c>
      <c r="LT18" s="4">
        <f t="shared" si="1164"/>
        <v>5</v>
      </c>
      <c r="LU18" s="4">
        <f t="shared" si="1164"/>
        <v>0</v>
      </c>
      <c r="LV18" s="4">
        <f t="shared" si="1164"/>
        <v>2</v>
      </c>
      <c r="LW18" s="4">
        <f t="shared" si="1164"/>
        <v>0</v>
      </c>
      <c r="LX18" s="4">
        <f t="shared" si="1164"/>
        <v>0</v>
      </c>
      <c r="LY18" s="4">
        <f t="shared" si="1164"/>
        <v>2</v>
      </c>
      <c r="LZ18" s="4">
        <f t="shared" si="1164"/>
        <v>0</v>
      </c>
      <c r="MA18" s="4">
        <f t="shared" si="1164"/>
        <v>2</v>
      </c>
      <c r="MB18" s="4">
        <f t="shared" si="1164"/>
        <v>0</v>
      </c>
      <c r="MC18" s="4">
        <f t="shared" si="1164"/>
        <v>5</v>
      </c>
      <c r="MD18" s="4">
        <f t="shared" si="1164"/>
        <v>0</v>
      </c>
      <c r="ME18" s="4">
        <f t="shared" si="1164"/>
        <v>2</v>
      </c>
      <c r="MF18" s="4">
        <f t="shared" si="1164"/>
        <v>0</v>
      </c>
      <c r="MG18" s="4">
        <f t="shared" si="1164"/>
        <v>0</v>
      </c>
      <c r="MH18" s="4">
        <f t="shared" si="1164"/>
        <v>4</v>
      </c>
      <c r="MI18" s="4">
        <f t="shared" si="1164"/>
        <v>0</v>
      </c>
      <c r="MJ18" s="4">
        <f t="shared" si="1164"/>
        <v>4</v>
      </c>
      <c r="MK18" s="4">
        <f t="shared" si="1164"/>
        <v>0</v>
      </c>
      <c r="ML18" s="4">
        <f t="shared" si="1164"/>
        <v>0</v>
      </c>
      <c r="MM18" s="4">
        <f t="shared" si="1164"/>
        <v>0</v>
      </c>
      <c r="MN18" s="4">
        <f t="shared" si="1164"/>
        <v>0</v>
      </c>
      <c r="MO18" s="4">
        <f t="shared" si="1164"/>
        <v>7</v>
      </c>
      <c r="MP18" s="4">
        <f t="shared" si="1164"/>
        <v>2</v>
      </c>
      <c r="MQ18" s="4">
        <f t="shared" si="1164"/>
        <v>0</v>
      </c>
      <c r="MR18" s="4">
        <f t="shared" si="1164"/>
        <v>2</v>
      </c>
      <c r="MS18" s="4">
        <f t="shared" si="1164"/>
        <v>0</v>
      </c>
      <c r="MT18" s="4">
        <f t="shared" si="1164"/>
        <v>0</v>
      </c>
      <c r="MU18" s="4">
        <f t="shared" si="1164"/>
        <v>0</v>
      </c>
      <c r="MV18" s="4">
        <f t="shared" si="1164"/>
        <v>0</v>
      </c>
      <c r="MW18" s="4">
        <f t="shared" si="1164"/>
        <v>0</v>
      </c>
      <c r="MX18" s="4">
        <f t="shared" si="1164"/>
        <v>0</v>
      </c>
      <c r="MY18" s="4">
        <f t="shared" si="1164"/>
        <v>0</v>
      </c>
      <c r="MZ18" s="4">
        <f t="shared" si="1164"/>
        <v>0</v>
      </c>
      <c r="NA18" s="4">
        <f t="shared" si="1164"/>
        <v>0</v>
      </c>
      <c r="NB18" s="4">
        <f t="shared" si="1164"/>
        <v>0</v>
      </c>
      <c r="NC18" s="4">
        <f t="shared" si="1164"/>
        <v>0</v>
      </c>
      <c r="ND18" s="4">
        <f t="shared" si="1164"/>
        <v>0</v>
      </c>
      <c r="NE18" s="4">
        <f t="shared" si="1164"/>
        <v>0</v>
      </c>
      <c r="NF18" s="4">
        <f t="shared" si="1164"/>
        <v>0</v>
      </c>
      <c r="NG18" s="4">
        <f t="shared" si="1164"/>
        <v>4</v>
      </c>
      <c r="NH18" s="4">
        <f t="shared" si="1164"/>
        <v>0</v>
      </c>
      <c r="NJ18" s="45">
        <f>SUM(B18:NH18)</f>
        <v>255</v>
      </c>
      <c r="NK18" s="51">
        <f>NJ18*8644</f>
        <v>2204220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19</vt:i4>
      </vt:variant>
    </vt:vector>
  </HeadingPairs>
  <TitlesOfParts>
    <vt:vector size="19" baseType="lpstr">
      <vt:lpstr>NL3SPNCC</vt:lpstr>
      <vt:lpstr>Actual</vt:lpstr>
      <vt:lpstr>SI0 (Base stock policy)</vt:lpstr>
      <vt:lpstr>SI1 (Avg. demand based order)</vt:lpstr>
      <vt:lpstr>Graph</vt:lpstr>
      <vt:lpstr>VMI (retailer A)</vt:lpstr>
      <vt:lpstr>VMI (retailer B)</vt:lpstr>
      <vt:lpstr>VMI (retailer C)</vt:lpstr>
      <vt:lpstr>VMI (retailer D)</vt:lpstr>
      <vt:lpstr>Sheet3</vt:lpstr>
      <vt:lpstr>Sheet4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leeym</dc:creator>
  <cp:lastModifiedBy>tcheong</cp:lastModifiedBy>
  <dcterms:created xsi:type="dcterms:W3CDTF">2013-07-22T06:35:42Z</dcterms:created>
  <dcterms:modified xsi:type="dcterms:W3CDTF">2018-01-17T04:01:27Z</dcterms:modified>
</cp:coreProperties>
</file>