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20" windowWidth="20625" windowHeight="11430"/>
  </bookViews>
  <sheets>
    <sheet name="Plate 1 - Sheet1" sheetId="1" r:id="rId1"/>
  </sheets>
  <definedNames>
    <definedName name="MethodPointer">33103032</definedName>
  </definedNames>
  <calcPr calcId="145621"/>
</workbook>
</file>

<file path=xl/calcChain.xml><?xml version="1.0" encoding="utf-8"?>
<calcChain xmlns="http://schemas.openxmlformats.org/spreadsheetml/2006/main">
  <c r="I99" i="1" l="1"/>
  <c r="H99" i="1"/>
  <c r="I98" i="1"/>
  <c r="H98" i="1"/>
  <c r="I97" i="1"/>
  <c r="H97" i="1"/>
  <c r="I96" i="1"/>
  <c r="H96" i="1"/>
  <c r="I95" i="1"/>
  <c r="H95" i="1"/>
  <c r="I91" i="1"/>
  <c r="H91" i="1"/>
  <c r="I90" i="1"/>
  <c r="H90" i="1"/>
  <c r="I89" i="1"/>
  <c r="H89" i="1"/>
  <c r="I88" i="1"/>
  <c r="H88" i="1"/>
  <c r="I87" i="1"/>
  <c r="H87" i="1"/>
  <c r="I83" i="1"/>
  <c r="H83" i="1"/>
  <c r="I82" i="1"/>
  <c r="H82" i="1"/>
  <c r="I81" i="1"/>
  <c r="H81" i="1"/>
  <c r="I80" i="1"/>
  <c r="H80" i="1"/>
  <c r="I79" i="1"/>
  <c r="H79" i="1"/>
  <c r="I75" i="1"/>
  <c r="H75" i="1"/>
  <c r="I74" i="1"/>
  <c r="H74" i="1"/>
  <c r="I73" i="1"/>
  <c r="H73" i="1"/>
  <c r="I72" i="1"/>
  <c r="H72" i="1"/>
  <c r="I71" i="1"/>
  <c r="H71" i="1"/>
  <c r="I67" i="1"/>
  <c r="H67" i="1"/>
  <c r="I66" i="1"/>
  <c r="H66" i="1"/>
  <c r="I65" i="1"/>
  <c r="H65" i="1"/>
  <c r="I64" i="1"/>
  <c r="H64" i="1"/>
  <c r="I63" i="1"/>
  <c r="H63" i="1"/>
  <c r="F57" i="1" l="1"/>
  <c r="E57" i="1"/>
  <c r="F56" i="1"/>
  <c r="E56" i="1"/>
  <c r="F55" i="1"/>
  <c r="E55" i="1"/>
  <c r="F54" i="1"/>
  <c r="E54" i="1"/>
  <c r="F53" i="1"/>
  <c r="E53" i="1"/>
  <c r="F52" i="1"/>
  <c r="E52" i="1"/>
  <c r="F51" i="1"/>
  <c r="E51" i="1"/>
  <c r="F50" i="1"/>
  <c r="E50" i="1"/>
  <c r="F43" i="1"/>
  <c r="E43" i="1"/>
  <c r="F42" i="1"/>
  <c r="E42" i="1"/>
  <c r="F41" i="1"/>
  <c r="E41" i="1"/>
  <c r="F40" i="1"/>
  <c r="E40" i="1"/>
  <c r="F39" i="1"/>
  <c r="E39" i="1"/>
  <c r="F38" i="1"/>
  <c r="E38" i="1"/>
  <c r="F37" i="1"/>
  <c r="E37" i="1"/>
  <c r="F36" i="1"/>
  <c r="E36" i="1"/>
  <c r="F28" i="1" l="1"/>
  <c r="E28" i="1"/>
  <c r="F27" i="1"/>
  <c r="E27" i="1"/>
  <c r="F26" i="1"/>
  <c r="E26" i="1"/>
  <c r="F25" i="1"/>
  <c r="E25" i="1"/>
  <c r="G24" i="1"/>
  <c r="F24" i="1"/>
  <c r="E24" i="1"/>
  <c r="F23" i="1"/>
  <c r="E23" i="1"/>
  <c r="F22" i="1"/>
  <c r="E22" i="1"/>
  <c r="F21" i="1"/>
  <c r="E21" i="1"/>
  <c r="I11" i="1" l="1"/>
  <c r="H15" i="1" l="1"/>
  <c r="G15" i="1"/>
  <c r="H14" i="1"/>
  <c r="G14" i="1"/>
  <c r="H13" i="1"/>
  <c r="G13" i="1"/>
  <c r="H12" i="1"/>
  <c r="G12" i="1"/>
  <c r="H11" i="1"/>
  <c r="G11" i="1"/>
  <c r="H10" i="1"/>
  <c r="G10" i="1"/>
  <c r="H9" i="1"/>
  <c r="G9" i="1"/>
  <c r="H8" i="1"/>
  <c r="G8" i="1"/>
</calcChain>
</file>

<file path=xl/sharedStrings.xml><?xml version="1.0" encoding="utf-8"?>
<sst xmlns="http://schemas.openxmlformats.org/spreadsheetml/2006/main" count="71" uniqueCount="31">
  <si>
    <t>n=1</t>
  </si>
  <si>
    <t>n=2</t>
  </si>
  <si>
    <t>n=3</t>
  </si>
  <si>
    <t>AVG</t>
  </si>
  <si>
    <t>SE</t>
  </si>
  <si>
    <t>mg/ml</t>
  </si>
  <si>
    <t>n=4</t>
  </si>
  <si>
    <t>PMN lysate (at 5 x 10E7 cells/ml.  Used 20 ul + 20 ul PIC1, so 20 ul PMN would be 1 x 10E6 cells total)</t>
  </si>
  <si>
    <t>PIC1</t>
  </si>
  <si>
    <t>PIC1:  20 mg/ml = 15 mM</t>
  </si>
  <si>
    <t>mM</t>
  </si>
  <si>
    <t>T-test</t>
  </si>
  <si>
    <t>Fig 2A</t>
  </si>
  <si>
    <t>Fig 2B</t>
  </si>
  <si>
    <t>pure MPO:  24 ug/ml</t>
  </si>
  <si>
    <t>PIC1 (mM))</t>
  </si>
  <si>
    <t>Avg</t>
  </si>
  <si>
    <t>Fig 2C</t>
  </si>
  <si>
    <t>ABTS</t>
  </si>
  <si>
    <t>PIC1 (mM)</t>
  </si>
  <si>
    <t>avg</t>
  </si>
  <si>
    <t>O-dianisidine</t>
  </si>
  <si>
    <t>se</t>
  </si>
  <si>
    <t>Fig 2D</t>
  </si>
  <si>
    <t>1.9 mM PIC1</t>
  </si>
  <si>
    <t>MPO mM</t>
  </si>
  <si>
    <t>n=5</t>
  </si>
  <si>
    <t>0.95 mM PIC1</t>
  </si>
  <si>
    <t>0.48 mM PIC1</t>
  </si>
  <si>
    <t>0.24 mM PIC1</t>
  </si>
  <si>
    <t>0 PIC1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</si>
</sst>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7" x14ac:knownFonts="1">
    <font>
      <sz val="10"/>
      <name val="Arial"/>
    </font>
    <font>
      <sz val="10"/>
      <color rgb="FF000000"/>
      <name val="Arial"/>
      <family val="2"/>
    </font>
    <font>
      <sz val="10"/>
      <color rgb="FF27413E"/>
      <name val="Arial"/>
      <family val="2"/>
    </font>
    <font>
      <b/>
      <sz val="10"/>
      <name val="Arial"/>
      <family val="2"/>
    </font>
    <font>
      <b/>
      <sz val="10"/>
      <color rgb="FF27413E"/>
      <name val="Arial"/>
      <family val="2"/>
    </font>
    <font>
      <b/>
      <sz val="10"/>
      <color rgb="FF000000"/>
      <name val="Arial"/>
      <family val="2"/>
    </font>
    <font>
      <sz val="10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rgb="FF99CCFF"/>
        <bgColor indexed="64"/>
      </patternFill>
    </fill>
    <fill>
      <patternFill patternType="solid">
        <fgColor rgb="FFE8F3FF"/>
        <bgColor indexed="64"/>
      </patternFill>
    </fill>
    <fill>
      <patternFill patternType="solid">
        <fgColor rgb="FFC9E0F4"/>
        <bgColor indexed="64"/>
      </patternFill>
    </fill>
    <fill>
      <patternFill patternType="solid">
        <fgColor rgb="FFD8E9F9"/>
        <bgColor indexed="64"/>
      </patternFill>
    </fill>
    <fill>
      <patternFill patternType="solid">
        <fgColor rgb="FFABCEEA"/>
        <bgColor indexed="64"/>
      </patternFill>
    </fill>
    <fill>
      <patternFill patternType="solid">
        <fgColor rgb="FF9CC5E5"/>
        <bgColor indexed="64"/>
      </patternFill>
    </fill>
    <fill>
      <patternFill patternType="solid">
        <fgColor rgb="FF5197CC"/>
        <bgColor indexed="64"/>
      </patternFill>
    </fill>
    <fill>
      <patternFill patternType="solid">
        <fgColor rgb="FF247CBD"/>
        <bgColor indexed="64"/>
      </patternFill>
    </fill>
    <fill>
      <patternFill patternType="solid">
        <fgColor rgb="FFBAD7EF"/>
        <bgColor indexed="64"/>
      </patternFill>
    </fill>
    <fill>
      <patternFill patternType="solid">
        <fgColor rgb="FF8DBCE0"/>
        <bgColor indexed="64"/>
      </patternFill>
    </fill>
    <fill>
      <patternFill patternType="solid">
        <fgColor rgb="FF3385C2"/>
        <bgColor indexed="64"/>
      </patternFill>
    </fill>
    <fill>
      <patternFill patternType="solid">
        <fgColor rgb="FF428EC7"/>
        <bgColor indexed="64"/>
      </patternFill>
    </fill>
    <fill>
      <patternFill patternType="solid">
        <fgColor rgb="FF6FA9D6"/>
        <bgColor indexed="64"/>
      </patternFill>
    </fill>
    <fill>
      <patternFill patternType="solid">
        <fgColor rgb="FF7EB2DB"/>
        <bgColor indexed="64"/>
      </patternFill>
    </fill>
    <fill>
      <patternFill patternType="solid">
        <fgColor rgb="FF60A0D1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>
      <alignment horizontal="left"/>
    </xf>
    <xf numFmtId="0" fontId="2" fillId="2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left" vertical="center" wrapText="1"/>
    </xf>
    <xf numFmtId="2" fontId="0" fillId="0" borderId="0" xfId="0" applyNumberFormat="1" applyAlignment="1">
      <alignment horizontal="left"/>
    </xf>
    <xf numFmtId="0" fontId="1" fillId="4" borderId="1" xfId="0" applyFont="1" applyFill="1" applyBorder="1" applyAlignment="1">
      <alignment horizontal="left" vertical="center" wrapText="1"/>
    </xf>
    <xf numFmtId="0" fontId="1" fillId="5" borderId="1" xfId="0" applyFont="1" applyFill="1" applyBorder="1" applyAlignment="1">
      <alignment horizontal="left" vertical="center" wrapText="1"/>
    </xf>
    <xf numFmtId="0" fontId="1" fillId="6" borderId="1" xfId="0" applyFont="1" applyFill="1" applyBorder="1" applyAlignment="1">
      <alignment horizontal="left" vertical="center" wrapText="1"/>
    </xf>
    <xf numFmtId="0" fontId="1" fillId="7" borderId="1" xfId="0" applyFont="1" applyFill="1" applyBorder="1" applyAlignment="1">
      <alignment horizontal="left" vertical="center" wrapText="1"/>
    </xf>
    <xf numFmtId="0" fontId="1" fillId="8" borderId="1" xfId="0" applyFont="1" applyFill="1" applyBorder="1" applyAlignment="1">
      <alignment horizontal="left" vertical="center" wrapText="1"/>
    </xf>
    <xf numFmtId="0" fontId="1" fillId="9" borderId="1" xfId="0" applyFont="1" applyFill="1" applyBorder="1" applyAlignment="1">
      <alignment horizontal="left" vertical="center" wrapText="1"/>
    </xf>
    <xf numFmtId="164" fontId="0" fillId="0" borderId="0" xfId="0" applyNumberFormat="1" applyAlignment="1">
      <alignment horizontal="left"/>
    </xf>
    <xf numFmtId="0" fontId="1" fillId="10" borderId="1" xfId="0" applyFont="1" applyFill="1" applyBorder="1" applyAlignment="1">
      <alignment horizontal="left" vertical="center" wrapText="1"/>
    </xf>
    <xf numFmtId="0" fontId="1" fillId="11" borderId="1" xfId="0" applyFont="1" applyFill="1" applyBorder="1" applyAlignment="1">
      <alignment horizontal="left" vertical="center" wrapText="1"/>
    </xf>
    <xf numFmtId="0" fontId="1" fillId="12" borderId="1" xfId="0" applyFont="1" applyFill="1" applyBorder="1" applyAlignment="1">
      <alignment horizontal="left" vertical="center" wrapText="1"/>
    </xf>
    <xf numFmtId="0" fontId="1" fillId="14" borderId="1" xfId="0" applyFont="1" applyFill="1" applyBorder="1" applyAlignment="1">
      <alignment horizontal="left" vertical="center" wrapText="1"/>
    </xf>
    <xf numFmtId="0" fontId="1" fillId="15" borderId="1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3" fillId="0" borderId="0" xfId="0" applyFont="1"/>
    <xf numFmtId="0" fontId="4" fillId="2" borderId="1" xfId="0" applyFont="1" applyFill="1" applyBorder="1" applyAlignment="1">
      <alignment horizontal="left" vertical="center" wrapText="1"/>
    </xf>
    <xf numFmtId="0" fontId="5" fillId="5" borderId="1" xfId="0" applyFont="1" applyFill="1" applyBorder="1" applyAlignment="1">
      <alignment horizontal="left" vertical="center" wrapText="1"/>
    </xf>
    <xf numFmtId="164" fontId="5" fillId="5" borderId="1" xfId="0" applyNumberFormat="1" applyFont="1" applyFill="1" applyBorder="1" applyAlignment="1">
      <alignment horizontal="left" vertical="center" wrapText="1"/>
    </xf>
    <xf numFmtId="0" fontId="5" fillId="6" borderId="1" xfId="0" applyFont="1" applyFill="1" applyBorder="1" applyAlignment="1">
      <alignment horizontal="left" vertical="center" wrapText="1"/>
    </xf>
    <xf numFmtId="0" fontId="5" fillId="10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5" fillId="11" borderId="1" xfId="0" applyFont="1" applyFill="1" applyBorder="1" applyAlignment="1">
      <alignment horizontal="left" vertical="center" wrapText="1"/>
    </xf>
    <xf numFmtId="0" fontId="5" fillId="12" borderId="1" xfId="0" applyFont="1" applyFill="1" applyBorder="1" applyAlignment="1">
      <alignment horizontal="left" vertical="center" wrapText="1"/>
    </xf>
    <xf numFmtId="0" fontId="5" fillId="13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5" fillId="14" borderId="1" xfId="0" applyFont="1" applyFill="1" applyBorder="1" applyAlignment="1">
      <alignment horizontal="left" vertical="center" wrapText="1"/>
    </xf>
    <xf numFmtId="0" fontId="5" fillId="15" borderId="1" xfId="0" applyFont="1" applyFill="1" applyBorder="1" applyAlignment="1">
      <alignment horizontal="left" vertical="center" wrapText="1"/>
    </xf>
    <xf numFmtId="0" fontId="5" fillId="9" borderId="1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left"/>
    </xf>
    <xf numFmtId="0" fontId="1" fillId="3" borderId="0" xfId="0" applyFont="1" applyFill="1" applyBorder="1" applyAlignment="1">
      <alignment horizontal="left" vertical="center" wrapText="1"/>
    </xf>
    <xf numFmtId="0" fontId="1" fillId="16" borderId="1" xfId="0" applyFont="1" applyFill="1" applyBorder="1" applyAlignment="1">
      <alignment horizontal="left" vertical="center" wrapText="1"/>
    </xf>
    <xf numFmtId="0" fontId="1" fillId="17" borderId="1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0"/>
  <sheetViews>
    <sheetView tabSelected="1" topLeftCell="A91" workbookViewId="0">
      <selection activeCell="M66" sqref="M66"/>
    </sheetView>
  </sheetViews>
  <sheetFormatPr defaultRowHeight="12.75" x14ac:dyDescent="0.2"/>
  <cols>
    <col min="1" max="8" width="9.140625" style="1"/>
    <col min="9" max="9" width="12.42578125" bestFit="1" customWidth="1"/>
  </cols>
  <sheetData>
    <row r="1" spans="1:9" x14ac:dyDescent="0.2">
      <c r="A1" s="1" t="s">
        <v>12</v>
      </c>
    </row>
    <row r="2" spans="1:9" x14ac:dyDescent="0.2">
      <c r="A2" s="1" t="s">
        <v>7</v>
      </c>
    </row>
    <row r="3" spans="1:9" x14ac:dyDescent="0.2">
      <c r="A3" s="1" t="s">
        <v>9</v>
      </c>
    </row>
    <row r="6" spans="1:9" x14ac:dyDescent="0.2">
      <c r="A6" s="1" t="s">
        <v>8</v>
      </c>
      <c r="C6" s="1" t="s">
        <v>0</v>
      </c>
      <c r="D6" s="1" t="s">
        <v>1</v>
      </c>
      <c r="E6" s="1" t="s">
        <v>2</v>
      </c>
      <c r="F6" s="1" t="s">
        <v>6</v>
      </c>
    </row>
    <row r="7" spans="1:9" x14ac:dyDescent="0.2">
      <c r="A7" s="1" t="s">
        <v>5</v>
      </c>
      <c r="B7" s="1" t="s">
        <v>10</v>
      </c>
      <c r="C7" s="2">
        <v>1</v>
      </c>
      <c r="D7" s="2">
        <v>3</v>
      </c>
      <c r="E7" s="2">
        <v>5</v>
      </c>
      <c r="F7" s="2">
        <v>9</v>
      </c>
      <c r="G7" s="1" t="s">
        <v>3</v>
      </c>
      <c r="H7" s="1" t="s">
        <v>4</v>
      </c>
      <c r="I7" t="s">
        <v>11</v>
      </c>
    </row>
    <row r="8" spans="1:9" x14ac:dyDescent="0.2">
      <c r="A8" s="1">
        <v>20</v>
      </c>
      <c r="B8" s="1">
        <v>7.5</v>
      </c>
      <c r="C8" s="3">
        <v>0.13100000000000001</v>
      </c>
      <c r="D8" s="3">
        <v>7.8E-2</v>
      </c>
      <c r="E8" s="3">
        <v>0.113</v>
      </c>
      <c r="F8" s="3">
        <v>7.1999999999999995E-2</v>
      </c>
      <c r="G8" s="4">
        <f>AVERAGE(C8:F8)</f>
        <v>9.8500000000000004E-2</v>
      </c>
      <c r="H8" s="4">
        <f>_xlfn.STDEV.P(C8:F8)/2</f>
        <v>1.2219349409849943E-2</v>
      </c>
    </row>
    <row r="9" spans="1:9" x14ac:dyDescent="0.2">
      <c r="A9" s="1">
        <v>10</v>
      </c>
      <c r="B9" s="1">
        <v>3.8</v>
      </c>
      <c r="C9" s="3">
        <v>0.17699999999999999</v>
      </c>
      <c r="D9" s="3">
        <v>0.14599999999999999</v>
      </c>
      <c r="E9" s="3">
        <v>0.11700000000000001</v>
      </c>
      <c r="F9" s="3">
        <v>9.8000000000000004E-2</v>
      </c>
      <c r="G9" s="4">
        <f t="shared" ref="G9:G15" si="0">AVERAGE(C9:F9)</f>
        <v>0.13449999999999998</v>
      </c>
      <c r="H9" s="4">
        <f t="shared" ref="H9:H15" si="1">_xlfn.STDEV.P(C9:F9)/2</f>
        <v>1.495200655430573E-2</v>
      </c>
    </row>
    <row r="10" spans="1:9" x14ac:dyDescent="0.2">
      <c r="A10" s="1">
        <v>5</v>
      </c>
      <c r="B10" s="1">
        <v>1.9</v>
      </c>
      <c r="C10" s="3">
        <v>0.16400000000000001</v>
      </c>
      <c r="D10" s="3">
        <v>0.20300000000000001</v>
      </c>
      <c r="E10" s="3">
        <v>0.121</v>
      </c>
      <c r="F10" s="3">
        <v>0.112</v>
      </c>
      <c r="G10" s="4">
        <f t="shared" si="0"/>
        <v>0.15</v>
      </c>
      <c r="H10" s="4">
        <f t="shared" si="1"/>
        <v>1.8183096545968187E-2</v>
      </c>
    </row>
    <row r="11" spans="1:9" x14ac:dyDescent="0.2">
      <c r="A11" s="1">
        <v>2.5</v>
      </c>
      <c r="B11" s="1">
        <v>0.9</v>
      </c>
      <c r="C11" s="3">
        <v>0.23499999999999999</v>
      </c>
      <c r="D11" s="3">
        <v>0.16900000000000001</v>
      </c>
      <c r="E11" s="3">
        <v>0.13100000000000001</v>
      </c>
      <c r="F11" s="3">
        <v>0.20499999999999999</v>
      </c>
      <c r="G11" s="4">
        <f t="shared" si="0"/>
        <v>0.185</v>
      </c>
      <c r="H11" s="4">
        <f t="shared" si="1"/>
        <v>1.9480759738778147E-2</v>
      </c>
      <c r="I11">
        <f>TTEST(C11:F11,C15:F15,1,2)</f>
        <v>1.5437620443591111E-5</v>
      </c>
    </row>
    <row r="12" spans="1:9" x14ac:dyDescent="0.2">
      <c r="A12" s="1">
        <v>1.25</v>
      </c>
      <c r="B12" s="1">
        <v>0.5</v>
      </c>
      <c r="C12" s="5">
        <v>0.48499999999999999</v>
      </c>
      <c r="D12" s="6">
        <v>0.255</v>
      </c>
      <c r="E12" s="3">
        <v>0.20599999999999999</v>
      </c>
      <c r="F12" s="6">
        <v>0.433</v>
      </c>
      <c r="G12" s="4">
        <f t="shared" si="0"/>
        <v>0.34475</v>
      </c>
      <c r="H12" s="4">
        <f t="shared" si="1"/>
        <v>5.850467395858213E-2</v>
      </c>
    </row>
    <row r="13" spans="1:9" x14ac:dyDescent="0.2">
      <c r="A13" s="1">
        <v>0.625</v>
      </c>
      <c r="B13" s="1">
        <v>0.2</v>
      </c>
      <c r="C13" s="7">
        <v>1.0429999999999999</v>
      </c>
      <c r="D13" s="6">
        <v>0.43</v>
      </c>
      <c r="E13" s="5">
        <v>0.60499999999999998</v>
      </c>
      <c r="F13" s="7">
        <v>0.94699999999999995</v>
      </c>
      <c r="G13" s="4">
        <f t="shared" si="0"/>
        <v>0.75624999999999998</v>
      </c>
      <c r="H13" s="4">
        <f t="shared" si="1"/>
        <v>0.12448060842958633</v>
      </c>
    </row>
    <row r="14" spans="1:9" x14ac:dyDescent="0.2">
      <c r="A14" s="1">
        <v>0.3125</v>
      </c>
      <c r="B14" s="1">
        <v>0.1</v>
      </c>
      <c r="C14" s="5">
        <v>0.72499999999999998</v>
      </c>
      <c r="D14" s="6">
        <v>0.69899999999999995</v>
      </c>
      <c r="E14" s="8">
        <v>1.1379999999999999</v>
      </c>
      <c r="F14" s="8">
        <v>1.1379999999999999</v>
      </c>
      <c r="G14" s="4">
        <f t="shared" si="0"/>
        <v>0.92499999999999993</v>
      </c>
      <c r="H14" s="4">
        <f t="shared" si="1"/>
        <v>0.10659913226663718</v>
      </c>
    </row>
    <row r="15" spans="1:9" x14ac:dyDescent="0.2">
      <c r="A15" s="1">
        <v>0</v>
      </c>
      <c r="B15" s="1">
        <v>0</v>
      </c>
      <c r="C15" s="9">
        <v>2.149</v>
      </c>
      <c r="D15" s="10">
        <v>2.964</v>
      </c>
      <c r="E15" s="9">
        <v>2.206</v>
      </c>
      <c r="F15" s="9">
        <v>2.198</v>
      </c>
      <c r="G15" s="4">
        <f t="shared" si="0"/>
        <v>2.3792499999999999</v>
      </c>
      <c r="H15" s="4">
        <f t="shared" si="1"/>
        <v>0.1691550232035699</v>
      </c>
    </row>
    <row r="17" spans="1:8" x14ac:dyDescent="0.2">
      <c r="A17" s="1" t="s">
        <v>13</v>
      </c>
    </row>
    <row r="18" spans="1:8" x14ac:dyDescent="0.2">
      <c r="A18" s="1" t="s">
        <v>14</v>
      </c>
      <c r="G18"/>
    </row>
    <row r="19" spans="1:8" x14ac:dyDescent="0.2">
      <c r="G19"/>
    </row>
    <row r="20" spans="1:8" x14ac:dyDescent="0.2">
      <c r="A20" s="1" t="s">
        <v>15</v>
      </c>
      <c r="B20" s="1" t="s">
        <v>0</v>
      </c>
      <c r="C20" s="1" t="s">
        <v>1</v>
      </c>
      <c r="D20" s="1" t="s">
        <v>2</v>
      </c>
      <c r="E20" s="1" t="s">
        <v>16</v>
      </c>
      <c r="F20" s="1" t="s">
        <v>4</v>
      </c>
      <c r="G20" s="1" t="s">
        <v>11</v>
      </c>
    </row>
    <row r="21" spans="1:8" x14ac:dyDescent="0.2">
      <c r="A21" s="1">
        <v>7.5</v>
      </c>
      <c r="B21" s="1">
        <v>4.2999999999999997E-2</v>
      </c>
      <c r="C21" s="1">
        <v>4.3999999999999997E-2</v>
      </c>
      <c r="D21" s="1">
        <v>5.0999999999999997E-2</v>
      </c>
      <c r="E21" s="11">
        <f>AVERAGE(B21:D21)</f>
        <v>4.5999999999999992E-2</v>
      </c>
      <c r="F21" s="11">
        <f>_xlfn.STDEV.P(B21:D21)/1.73</f>
        <v>2.057240510988692E-3</v>
      </c>
      <c r="G21"/>
    </row>
    <row r="22" spans="1:8" x14ac:dyDescent="0.2">
      <c r="A22" s="1">
        <v>3.75</v>
      </c>
      <c r="B22" s="1">
        <v>4.1000000000000002E-2</v>
      </c>
      <c r="C22" s="1">
        <v>4.2000000000000003E-2</v>
      </c>
      <c r="D22" s="1">
        <v>4.3999999999999997E-2</v>
      </c>
      <c r="E22" s="11">
        <f t="shared" ref="E22:E28" si="2">AVERAGE(B22:D22)</f>
        <v>4.2333333333333334E-2</v>
      </c>
      <c r="F22" s="11">
        <f t="shared" ref="F22:F28" si="3">_xlfn.STDEV.P(B22:D22)/1.73</f>
        <v>7.2093591267320537E-4</v>
      </c>
      <c r="G22"/>
    </row>
    <row r="23" spans="1:8" x14ac:dyDescent="0.2">
      <c r="A23" s="1">
        <v>1.875</v>
      </c>
      <c r="B23" s="1">
        <v>4.1000000000000002E-2</v>
      </c>
      <c r="C23" s="1">
        <v>4.2999999999999997E-2</v>
      </c>
      <c r="D23" s="1">
        <v>6.9000000000000006E-2</v>
      </c>
      <c r="E23" s="11">
        <f t="shared" si="2"/>
        <v>5.0999999999999997E-2</v>
      </c>
      <c r="F23" s="11">
        <f t="shared" si="3"/>
        <v>7.3723030711788018E-3</v>
      </c>
      <c r="G23"/>
    </row>
    <row r="24" spans="1:8" x14ac:dyDescent="0.2">
      <c r="A24" s="1">
        <v>0.9375</v>
      </c>
      <c r="B24" s="1">
        <v>6.0999999999999999E-2</v>
      </c>
      <c r="C24" s="1">
        <v>7.1999999999999995E-2</v>
      </c>
      <c r="D24" s="1">
        <v>0.14199999999999999</v>
      </c>
      <c r="E24" s="11">
        <f t="shared" si="2"/>
        <v>9.1666666666666674E-2</v>
      </c>
      <c r="F24" s="11">
        <f t="shared" si="3"/>
        <v>2.0735973178938726E-2</v>
      </c>
      <c r="G24">
        <f>TTEST(B24:D24,B28:D28,1,2)</f>
        <v>2.3161961627540822E-4</v>
      </c>
    </row>
    <row r="25" spans="1:8" x14ac:dyDescent="0.2">
      <c r="A25" s="1">
        <v>0.46875</v>
      </c>
      <c r="B25" s="1">
        <v>0.46500000000000002</v>
      </c>
      <c r="C25" s="1">
        <v>0.46300000000000002</v>
      </c>
      <c r="D25" s="1">
        <v>0.89700000000000002</v>
      </c>
      <c r="E25" s="11">
        <f t="shared" si="2"/>
        <v>0.60833333333333339</v>
      </c>
      <c r="F25" s="11">
        <f t="shared" si="3"/>
        <v>0.11798831822950813</v>
      </c>
      <c r="G25"/>
    </row>
    <row r="26" spans="1:8" x14ac:dyDescent="0.2">
      <c r="A26" s="1">
        <v>0.23400000000000001</v>
      </c>
      <c r="B26" s="1">
        <v>1.774</v>
      </c>
      <c r="C26" s="1">
        <v>1.5</v>
      </c>
      <c r="D26" s="1">
        <v>1.609</v>
      </c>
      <c r="E26" s="11">
        <f t="shared" si="2"/>
        <v>1.6276666666666666</v>
      </c>
      <c r="F26" s="11">
        <f t="shared" si="3"/>
        <v>6.5107566777797651E-2</v>
      </c>
      <c r="G26"/>
    </row>
    <row r="27" spans="1:8" x14ac:dyDescent="0.2">
      <c r="A27" s="1">
        <v>0.11700000000000001</v>
      </c>
      <c r="B27" s="1">
        <v>2.637</v>
      </c>
      <c r="C27" s="1">
        <v>2.2709999999999999</v>
      </c>
      <c r="D27" s="1">
        <v>1.661</v>
      </c>
      <c r="E27" s="11">
        <f t="shared" si="2"/>
        <v>2.1896666666666662</v>
      </c>
      <c r="F27" s="11">
        <f t="shared" si="3"/>
        <v>0.2327048906101406</v>
      </c>
      <c r="G27"/>
    </row>
    <row r="28" spans="1:8" x14ac:dyDescent="0.2">
      <c r="A28" s="1">
        <v>0</v>
      </c>
      <c r="B28" s="1">
        <v>2.8780000000000001</v>
      </c>
      <c r="C28" s="1">
        <v>2.7130000000000001</v>
      </c>
      <c r="D28" s="1">
        <v>2.1080000000000001</v>
      </c>
      <c r="E28" s="11">
        <f t="shared" si="2"/>
        <v>2.5663333333333331</v>
      </c>
      <c r="F28" s="11">
        <f t="shared" si="3"/>
        <v>0.19133927836025613</v>
      </c>
      <c r="G28"/>
    </row>
    <row r="29" spans="1:8" x14ac:dyDescent="0.2">
      <c r="E29" s="11"/>
      <c r="F29" s="11"/>
      <c r="G29"/>
    </row>
    <row r="31" spans="1:8" x14ac:dyDescent="0.2">
      <c r="A31" s="1" t="s">
        <v>17</v>
      </c>
    </row>
    <row r="32" spans="1:8" x14ac:dyDescent="0.2">
      <c r="A32" s="17"/>
      <c r="B32" s="17"/>
      <c r="C32" s="17"/>
      <c r="D32" s="17"/>
      <c r="E32" s="17"/>
      <c r="F32" s="17"/>
      <c r="G32" s="18"/>
      <c r="H32" s="18"/>
    </row>
    <row r="33" spans="1:8" x14ac:dyDescent="0.2">
      <c r="A33" s="17"/>
      <c r="B33" s="17" t="s">
        <v>18</v>
      </c>
      <c r="C33" s="17"/>
      <c r="D33" s="17"/>
      <c r="E33" s="17"/>
      <c r="F33" s="17"/>
      <c r="G33" s="18"/>
      <c r="H33" s="18"/>
    </row>
    <row r="34" spans="1:8" x14ac:dyDescent="0.2">
      <c r="A34" s="17"/>
      <c r="B34" s="17" t="s">
        <v>0</v>
      </c>
      <c r="C34" s="17" t="s">
        <v>1</v>
      </c>
      <c r="D34" s="17" t="s">
        <v>2</v>
      </c>
      <c r="E34" s="17"/>
      <c r="F34" s="17"/>
      <c r="G34" s="18"/>
      <c r="H34" s="18"/>
    </row>
    <row r="35" spans="1:8" x14ac:dyDescent="0.2">
      <c r="A35" s="17" t="s">
        <v>19</v>
      </c>
      <c r="B35" s="19">
        <v>1</v>
      </c>
      <c r="C35" s="19">
        <v>2</v>
      </c>
      <c r="D35" s="19">
        <v>3</v>
      </c>
      <c r="E35" s="19" t="s">
        <v>20</v>
      </c>
      <c r="F35" s="19" t="s">
        <v>4</v>
      </c>
      <c r="G35" s="18"/>
      <c r="H35" s="18"/>
    </row>
    <row r="36" spans="1:8" x14ac:dyDescent="0.2">
      <c r="A36" s="17">
        <v>7.5</v>
      </c>
      <c r="B36" s="20">
        <v>0.13600000000000001</v>
      </c>
      <c r="C36" s="20">
        <v>0.13600000000000001</v>
      </c>
      <c r="D36" s="20">
        <v>0.14599999999999999</v>
      </c>
      <c r="E36" s="21">
        <f>AVERAGE(B36:D36)</f>
        <v>0.13933333333333334</v>
      </c>
      <c r="F36" s="21">
        <f>_xlfn.STDEV.P(B36:D36)/1.73</f>
        <v>2.7248816230695423E-3</v>
      </c>
      <c r="G36" s="18"/>
      <c r="H36" s="18"/>
    </row>
    <row r="37" spans="1:8" x14ac:dyDescent="0.2">
      <c r="A37" s="17">
        <v>3.75</v>
      </c>
      <c r="B37" s="20">
        <v>0.13500000000000001</v>
      </c>
      <c r="C37" s="20">
        <v>0.13400000000000001</v>
      </c>
      <c r="D37" s="20">
        <v>0.14399999999999999</v>
      </c>
      <c r="E37" s="21">
        <f t="shared" ref="E37:E43" si="4">AVERAGE(B37:D37)</f>
        <v>0.13766666666666669</v>
      </c>
      <c r="F37" s="21">
        <f t="shared" ref="F37:F43" si="5">_xlfn.STDEV.P(B37:D37)/1.73</f>
        <v>2.5993713994666694E-3</v>
      </c>
      <c r="G37" s="18"/>
      <c r="H37" s="18"/>
    </row>
    <row r="38" spans="1:8" x14ac:dyDescent="0.2">
      <c r="A38" s="17">
        <v>1.875</v>
      </c>
      <c r="B38" s="20">
        <v>0.13600000000000001</v>
      </c>
      <c r="C38" s="20">
        <v>0.13800000000000001</v>
      </c>
      <c r="D38" s="20">
        <v>0.14199999999999999</v>
      </c>
      <c r="E38" s="21">
        <f t="shared" si="4"/>
        <v>0.13866666666666669</v>
      </c>
      <c r="F38" s="21">
        <f t="shared" si="5"/>
        <v>1.4418718253464071E-3</v>
      </c>
      <c r="G38" s="18"/>
      <c r="H38" s="18"/>
    </row>
    <row r="39" spans="1:8" x14ac:dyDescent="0.2">
      <c r="A39" s="17">
        <v>0.9375</v>
      </c>
      <c r="B39" s="20">
        <v>0.14199999999999999</v>
      </c>
      <c r="C39" s="20">
        <v>0.14299999999999999</v>
      </c>
      <c r="D39" s="20">
        <v>0.15</v>
      </c>
      <c r="E39" s="21">
        <f t="shared" si="4"/>
        <v>0.14499999999999999</v>
      </c>
      <c r="F39" s="21">
        <f t="shared" si="5"/>
        <v>2.0572405109886937E-3</v>
      </c>
      <c r="G39" s="18"/>
      <c r="H39" s="18"/>
    </row>
    <row r="40" spans="1:8" x14ac:dyDescent="0.2">
      <c r="A40" s="17">
        <v>0.46800000000000003</v>
      </c>
      <c r="B40" s="20">
        <v>0.184</v>
      </c>
      <c r="C40" s="20">
        <v>0.17799999999999999</v>
      </c>
      <c r="D40" s="20">
        <v>0.16900000000000001</v>
      </c>
      <c r="E40" s="21">
        <f t="shared" si="4"/>
        <v>0.17700000000000002</v>
      </c>
      <c r="F40" s="21">
        <f t="shared" si="5"/>
        <v>3.5632450884213697E-3</v>
      </c>
      <c r="G40" s="18"/>
      <c r="H40" s="18"/>
    </row>
    <row r="41" spans="1:8" x14ac:dyDescent="0.2">
      <c r="A41" s="17">
        <v>0.23400000000000001</v>
      </c>
      <c r="B41" s="22">
        <v>0.37</v>
      </c>
      <c r="C41" s="23">
        <v>0.30099999999999999</v>
      </c>
      <c r="D41" s="24">
        <v>0.254</v>
      </c>
      <c r="E41" s="21">
        <f t="shared" si="4"/>
        <v>0.30833333333333335</v>
      </c>
      <c r="F41" s="21">
        <f t="shared" si="5"/>
        <v>2.7537487050845029E-2</v>
      </c>
      <c r="G41" s="18"/>
      <c r="H41" s="18"/>
    </row>
    <row r="42" spans="1:8" x14ac:dyDescent="0.2">
      <c r="A42" s="17">
        <v>0.11700000000000001</v>
      </c>
      <c r="B42" s="25">
        <v>0.56999999999999995</v>
      </c>
      <c r="C42" s="25">
        <v>0.56499999999999995</v>
      </c>
      <c r="D42" s="25">
        <v>0.55600000000000005</v>
      </c>
      <c r="E42" s="21">
        <f t="shared" si="4"/>
        <v>0.56366666666666665</v>
      </c>
      <c r="F42" s="21">
        <f t="shared" si="5"/>
        <v>3.348390596721124E-3</v>
      </c>
      <c r="G42" s="18"/>
      <c r="H42" s="18"/>
    </row>
    <row r="43" spans="1:8" x14ac:dyDescent="0.2">
      <c r="A43" s="17">
        <v>0</v>
      </c>
      <c r="B43" s="26">
        <v>1.054</v>
      </c>
      <c r="C43" s="27">
        <v>0.96099999999999997</v>
      </c>
      <c r="D43" s="26">
        <v>1.0029999999999999</v>
      </c>
      <c r="E43" s="21">
        <f t="shared" si="4"/>
        <v>1.006</v>
      </c>
      <c r="F43" s="21">
        <f t="shared" si="5"/>
        <v>2.1980524094602962E-2</v>
      </c>
      <c r="G43" s="18"/>
      <c r="H43" s="18"/>
    </row>
    <row r="44" spans="1:8" x14ac:dyDescent="0.2">
      <c r="A44" s="17"/>
      <c r="B44" s="17"/>
      <c r="C44" s="17"/>
      <c r="D44" s="17"/>
      <c r="E44" s="17"/>
      <c r="F44" s="17"/>
      <c r="G44" s="18"/>
      <c r="H44" s="18"/>
    </row>
    <row r="45" spans="1:8" x14ac:dyDescent="0.2">
      <c r="A45" s="17"/>
      <c r="B45" s="17"/>
      <c r="C45" s="17"/>
      <c r="D45" s="17"/>
      <c r="E45" s="17"/>
      <c r="F45" s="17"/>
      <c r="G45" s="18"/>
      <c r="H45" s="18"/>
    </row>
    <row r="46" spans="1:8" x14ac:dyDescent="0.2">
      <c r="A46" s="17"/>
      <c r="B46" s="17"/>
      <c r="C46" s="17"/>
      <c r="D46" s="17"/>
      <c r="E46" s="17"/>
      <c r="F46" s="17"/>
      <c r="G46" s="18"/>
      <c r="H46" s="18"/>
    </row>
    <row r="47" spans="1:8" x14ac:dyDescent="0.2">
      <c r="A47" s="17"/>
      <c r="B47" s="17" t="s">
        <v>21</v>
      </c>
      <c r="C47" s="17"/>
      <c r="D47" s="17"/>
      <c r="E47" s="17"/>
      <c r="F47" s="17"/>
      <c r="G47" s="18"/>
      <c r="H47" s="18"/>
    </row>
    <row r="48" spans="1:8" x14ac:dyDescent="0.2">
      <c r="A48" s="17"/>
      <c r="B48" s="17" t="s">
        <v>0</v>
      </c>
      <c r="C48" s="17" t="s">
        <v>1</v>
      </c>
      <c r="D48" s="17" t="s">
        <v>2</v>
      </c>
      <c r="E48" s="17" t="s">
        <v>20</v>
      </c>
      <c r="F48" s="17" t="s">
        <v>22</v>
      </c>
      <c r="G48" s="18"/>
      <c r="H48" s="18"/>
    </row>
    <row r="49" spans="1:9" x14ac:dyDescent="0.2">
      <c r="A49" s="17" t="s">
        <v>19</v>
      </c>
      <c r="B49" s="19">
        <v>6</v>
      </c>
      <c r="C49" s="19">
        <v>7</v>
      </c>
      <c r="D49" s="19">
        <v>8</v>
      </c>
      <c r="E49" s="19">
        <v>9</v>
      </c>
      <c r="F49" s="19">
        <v>10</v>
      </c>
      <c r="G49" s="18"/>
      <c r="H49" s="18"/>
    </row>
    <row r="50" spans="1:9" x14ac:dyDescent="0.2">
      <c r="A50" s="17">
        <v>7.5</v>
      </c>
      <c r="B50" s="28">
        <v>4.5999999999999999E-2</v>
      </c>
      <c r="C50" s="28">
        <v>4.4999999999999998E-2</v>
      </c>
      <c r="D50" s="28">
        <v>4.5999999999999999E-2</v>
      </c>
      <c r="E50" s="21">
        <f t="shared" ref="E50:E57" si="6">AVERAGE(B50:D50)</f>
        <v>4.5666666666666668E-2</v>
      </c>
      <c r="F50" s="21">
        <f t="shared" ref="F50:F57" si="7">_xlfn.STDEV.P(B50:D50)/1.73</f>
        <v>2.7248816230695497E-4</v>
      </c>
      <c r="G50" s="18"/>
      <c r="H50" s="18"/>
    </row>
    <row r="51" spans="1:9" x14ac:dyDescent="0.2">
      <c r="A51" s="17">
        <v>3.75</v>
      </c>
      <c r="B51" s="28">
        <v>4.8000000000000001E-2</v>
      </c>
      <c r="C51" s="28">
        <v>4.5999999999999999E-2</v>
      </c>
      <c r="D51" s="28">
        <v>5.3999999999999999E-2</v>
      </c>
      <c r="E51" s="21">
        <f t="shared" si="6"/>
        <v>4.9333333333333333E-2</v>
      </c>
      <c r="F51" s="21">
        <f t="shared" si="7"/>
        <v>1.9649400823093582E-3</v>
      </c>
      <c r="G51" s="18"/>
      <c r="H51" s="18"/>
    </row>
    <row r="52" spans="1:9" x14ac:dyDescent="0.2">
      <c r="A52" s="17">
        <v>1.875</v>
      </c>
      <c r="B52" s="28">
        <v>5.0999999999999997E-2</v>
      </c>
      <c r="C52" s="28">
        <v>5.0999999999999997E-2</v>
      </c>
      <c r="D52" s="28">
        <v>5.1999999999999998E-2</v>
      </c>
      <c r="E52" s="21">
        <f t="shared" si="6"/>
        <v>5.1333333333333335E-2</v>
      </c>
      <c r="F52" s="21">
        <f t="shared" si="7"/>
        <v>2.7248816230695497E-4</v>
      </c>
      <c r="G52" s="18"/>
      <c r="H52" s="18"/>
    </row>
    <row r="53" spans="1:9" x14ac:dyDescent="0.2">
      <c r="A53" s="17">
        <v>0.9375</v>
      </c>
      <c r="B53" s="28">
        <v>5.7000000000000002E-2</v>
      </c>
      <c r="C53" s="28">
        <v>5.5E-2</v>
      </c>
      <c r="D53" s="28">
        <v>5.8999999999999997E-2</v>
      </c>
      <c r="E53" s="21">
        <f t="shared" si="6"/>
        <v>5.6999999999999995E-2</v>
      </c>
      <c r="F53" s="21">
        <f t="shared" si="7"/>
        <v>9.4392668315343984E-4</v>
      </c>
      <c r="G53" s="18"/>
      <c r="H53" s="18"/>
    </row>
    <row r="54" spans="1:9" x14ac:dyDescent="0.2">
      <c r="A54" s="17">
        <v>0.46800000000000003</v>
      </c>
      <c r="B54" s="28">
        <v>0.08</v>
      </c>
      <c r="C54" s="28">
        <v>8.5000000000000006E-2</v>
      </c>
      <c r="D54" s="28">
        <v>9.5000000000000001E-2</v>
      </c>
      <c r="E54" s="21">
        <f t="shared" si="6"/>
        <v>8.666666666666667E-2</v>
      </c>
      <c r="F54" s="21">
        <f t="shared" si="7"/>
        <v>3.6046795633660317E-3</v>
      </c>
      <c r="G54" s="18"/>
      <c r="H54" s="18"/>
    </row>
    <row r="55" spans="1:9" x14ac:dyDescent="0.2">
      <c r="A55" s="17">
        <v>0.23400000000000001</v>
      </c>
      <c r="B55" s="22">
        <v>0.39300000000000002</v>
      </c>
      <c r="C55" s="23">
        <v>0.315</v>
      </c>
      <c r="D55" s="22">
        <v>0.43099999999999999</v>
      </c>
      <c r="E55" s="21">
        <f t="shared" si="6"/>
        <v>0.37966666666666665</v>
      </c>
      <c r="F55" s="21">
        <f t="shared" si="7"/>
        <v>2.7911088959124267E-2</v>
      </c>
      <c r="G55" s="18"/>
      <c r="H55" s="18"/>
    </row>
    <row r="56" spans="1:9" x14ac:dyDescent="0.2">
      <c r="A56" s="17">
        <v>0.11700000000000001</v>
      </c>
      <c r="B56" s="29">
        <v>0.69199999999999995</v>
      </c>
      <c r="C56" s="30">
        <v>0.60399999999999998</v>
      </c>
      <c r="D56" s="29">
        <v>0.72199999999999998</v>
      </c>
      <c r="E56" s="21">
        <f t="shared" si="6"/>
        <v>0.67266666666666663</v>
      </c>
      <c r="F56" s="21">
        <f t="shared" si="7"/>
        <v>2.8945374887420303E-2</v>
      </c>
      <c r="G56" s="18"/>
      <c r="H56" s="18"/>
    </row>
    <row r="57" spans="1:9" x14ac:dyDescent="0.2">
      <c r="A57" s="17">
        <v>0</v>
      </c>
      <c r="B57" s="31">
        <v>1.131</v>
      </c>
      <c r="C57" s="31">
        <v>1.1259999999999999</v>
      </c>
      <c r="D57" s="31">
        <v>1.1319999999999999</v>
      </c>
      <c r="E57" s="21">
        <f t="shared" si="6"/>
        <v>1.1296666666666664</v>
      </c>
      <c r="F57" s="21">
        <f t="shared" si="7"/>
        <v>1.5171498793857176E-3</v>
      </c>
      <c r="G57" s="18"/>
      <c r="H57" s="18"/>
    </row>
    <row r="60" spans="1:9" x14ac:dyDescent="0.2">
      <c r="A60" s="32" t="s">
        <v>23</v>
      </c>
    </row>
    <row r="61" spans="1:9" x14ac:dyDescent="0.2">
      <c r="A61"/>
      <c r="C61" s="1" t="s">
        <v>24</v>
      </c>
      <c r="I61" s="1"/>
    </row>
    <row r="62" spans="1:9" x14ac:dyDescent="0.2">
      <c r="A62"/>
      <c r="B62" s="1" t="s">
        <v>25</v>
      </c>
      <c r="C62" s="33" t="s">
        <v>1</v>
      </c>
      <c r="D62" s="1" t="s">
        <v>2</v>
      </c>
      <c r="E62" s="1" t="s">
        <v>6</v>
      </c>
      <c r="F62" s="1" t="s">
        <v>0</v>
      </c>
      <c r="G62" s="1" t="s">
        <v>26</v>
      </c>
      <c r="H62" s="1" t="s">
        <v>20</v>
      </c>
      <c r="I62" s="1" t="s">
        <v>22</v>
      </c>
    </row>
    <row r="63" spans="1:9" x14ac:dyDescent="0.2">
      <c r="A63"/>
      <c r="B63" s="1">
        <v>80</v>
      </c>
      <c r="C63" s="3">
        <v>0.08</v>
      </c>
      <c r="D63" s="3">
        <v>4.9000000000000002E-2</v>
      </c>
      <c r="E63" s="3">
        <v>4.5999999999999999E-2</v>
      </c>
      <c r="F63" s="3">
        <v>5.8999999999999997E-2</v>
      </c>
      <c r="G63" s="3">
        <v>4.2999999999999997E-2</v>
      </c>
      <c r="H63" s="4">
        <f>AVERAGE(C63:G63)</f>
        <v>5.5399999999999991E-2</v>
      </c>
      <c r="I63" s="4">
        <f>_xlfn.STDEV.P(C63:G63)/2.24</f>
        <v>5.9934594452994384E-3</v>
      </c>
    </row>
    <row r="64" spans="1:9" x14ac:dyDescent="0.2">
      <c r="A64"/>
      <c r="B64" s="1">
        <v>40</v>
      </c>
      <c r="C64" s="3">
        <v>5.0999999999999997E-2</v>
      </c>
      <c r="D64" s="3">
        <v>4.5999999999999999E-2</v>
      </c>
      <c r="E64" s="3">
        <v>4.2999999999999997E-2</v>
      </c>
      <c r="F64" s="3">
        <v>4.8000000000000001E-2</v>
      </c>
      <c r="G64" s="3">
        <v>4.1000000000000002E-2</v>
      </c>
      <c r="H64" s="4">
        <f t="shared" ref="H64:H67" si="8">AVERAGE(C64:G64)</f>
        <v>4.58E-2</v>
      </c>
      <c r="I64" s="4">
        <f t="shared" ref="I64:I67" si="9">_xlfn.STDEV.P(C64:G64)/2.24</f>
        <v>1.5821468880954771E-3</v>
      </c>
    </row>
    <row r="65" spans="1:9" x14ac:dyDescent="0.2">
      <c r="A65"/>
      <c r="B65" s="1">
        <v>20</v>
      </c>
      <c r="C65" s="3">
        <v>4.9000000000000002E-2</v>
      </c>
      <c r="D65" s="3">
        <v>4.2999999999999997E-2</v>
      </c>
      <c r="E65" s="3">
        <v>0.05</v>
      </c>
      <c r="F65" s="3">
        <v>5.2999999999999999E-2</v>
      </c>
      <c r="G65" s="3">
        <v>4.1000000000000002E-2</v>
      </c>
      <c r="H65" s="4">
        <f t="shared" si="8"/>
        <v>4.7200000000000006E-2</v>
      </c>
      <c r="I65" s="4">
        <f t="shared" si="9"/>
        <v>2.0044593143431827E-3</v>
      </c>
    </row>
    <row r="66" spans="1:9" x14ac:dyDescent="0.2">
      <c r="A66"/>
      <c r="B66" s="1">
        <v>10</v>
      </c>
      <c r="C66" s="3">
        <v>4.7E-2</v>
      </c>
      <c r="D66" s="3">
        <v>4.2999999999999997E-2</v>
      </c>
      <c r="E66" s="3">
        <v>4.9000000000000002E-2</v>
      </c>
      <c r="F66" s="3">
        <v>5.5E-2</v>
      </c>
      <c r="G66" s="3">
        <v>4.1000000000000002E-2</v>
      </c>
      <c r="H66" s="4">
        <f t="shared" si="8"/>
        <v>4.7E-2</v>
      </c>
      <c r="I66" s="4">
        <f t="shared" si="9"/>
        <v>2.187044413199266E-3</v>
      </c>
    </row>
    <row r="67" spans="1:9" x14ac:dyDescent="0.2">
      <c r="A67"/>
      <c r="B67" s="1">
        <v>5</v>
      </c>
      <c r="C67" s="3">
        <v>4.8000000000000001E-2</v>
      </c>
      <c r="D67" s="3">
        <v>4.9000000000000002E-2</v>
      </c>
      <c r="E67" s="3">
        <v>0.05</v>
      </c>
      <c r="F67" s="3">
        <v>5.3999999999999999E-2</v>
      </c>
      <c r="G67" s="3">
        <v>4.8000000000000001E-2</v>
      </c>
      <c r="H67" s="4">
        <f t="shared" si="8"/>
        <v>4.9799999999999997E-2</v>
      </c>
      <c r="I67" s="4">
        <f t="shared" si="9"/>
        <v>9.9424363621964653E-4</v>
      </c>
    </row>
    <row r="68" spans="1:9" x14ac:dyDescent="0.2">
      <c r="A68"/>
      <c r="C68" s="33"/>
      <c r="D68" s="33"/>
      <c r="E68" s="33"/>
      <c r="F68" s="33"/>
      <c r="G68" s="33"/>
      <c r="H68" s="4"/>
      <c r="I68" s="4"/>
    </row>
    <row r="69" spans="1:9" x14ac:dyDescent="0.2">
      <c r="A69"/>
      <c r="C69" s="1" t="s">
        <v>27</v>
      </c>
      <c r="H69" s="4"/>
      <c r="I69" s="4"/>
    </row>
    <row r="70" spans="1:9" x14ac:dyDescent="0.2">
      <c r="A70"/>
      <c r="C70" s="33" t="s">
        <v>1</v>
      </c>
      <c r="D70" s="1" t="s">
        <v>2</v>
      </c>
      <c r="E70" s="1" t="s">
        <v>6</v>
      </c>
      <c r="F70" s="1" t="s">
        <v>0</v>
      </c>
      <c r="G70" s="1" t="s">
        <v>26</v>
      </c>
      <c r="H70" s="4"/>
      <c r="I70" s="4"/>
    </row>
    <row r="71" spans="1:9" x14ac:dyDescent="0.2">
      <c r="A71"/>
      <c r="B71" s="1">
        <v>80</v>
      </c>
      <c r="C71" s="5">
        <v>0.67800000000000005</v>
      </c>
      <c r="D71" s="3">
        <v>0.129</v>
      </c>
      <c r="E71" s="16">
        <v>0.21490000000000001</v>
      </c>
      <c r="F71" s="3">
        <v>0.27900000000000003</v>
      </c>
      <c r="G71" s="3">
        <v>0.16300000000000001</v>
      </c>
      <c r="H71" s="4">
        <f t="shared" ref="H71:H75" si="10">AVERAGE(C71:G71)</f>
        <v>0.29277999999999998</v>
      </c>
      <c r="I71" s="4">
        <f>_xlfn.STDEV.P(C71:G71)/2.24</f>
        <v>8.8909109316131149E-2</v>
      </c>
    </row>
    <row r="72" spans="1:9" x14ac:dyDescent="0.2">
      <c r="A72"/>
      <c r="B72" s="1">
        <v>40</v>
      </c>
      <c r="C72" s="3">
        <v>0.125</v>
      </c>
      <c r="D72" s="3">
        <v>6.8000000000000005E-2</v>
      </c>
      <c r="E72" s="3">
        <v>0.11700000000000001</v>
      </c>
      <c r="F72" s="3">
        <v>0.10299999999999999</v>
      </c>
      <c r="G72" s="3">
        <v>0.1</v>
      </c>
      <c r="H72" s="4">
        <f t="shared" si="10"/>
        <v>0.1026</v>
      </c>
      <c r="I72" s="4">
        <f t="shared" ref="I72:I75" si="11">_xlfn.STDEV.P(C72:G72)/2.24</f>
        <v>8.7326723473705771E-3</v>
      </c>
    </row>
    <row r="73" spans="1:9" x14ac:dyDescent="0.2">
      <c r="A73"/>
      <c r="B73" s="1">
        <v>20</v>
      </c>
      <c r="C73" s="3">
        <v>8.7999999999999995E-2</v>
      </c>
      <c r="D73" s="3">
        <v>5.1999999999999998E-2</v>
      </c>
      <c r="E73" s="3">
        <v>0.09</v>
      </c>
      <c r="F73" s="3">
        <v>0.09</v>
      </c>
      <c r="G73" s="3">
        <v>7.0000000000000007E-2</v>
      </c>
      <c r="H73" s="4">
        <f t="shared" si="10"/>
        <v>7.7999999999999986E-2</v>
      </c>
      <c r="I73" s="4">
        <f t="shared" si="11"/>
        <v>6.7053511983995156E-3</v>
      </c>
    </row>
    <row r="74" spans="1:9" x14ac:dyDescent="0.2">
      <c r="A74"/>
      <c r="B74" s="1">
        <v>10</v>
      </c>
      <c r="C74" s="3">
        <v>7.9000000000000001E-2</v>
      </c>
      <c r="D74" s="3">
        <v>0.05</v>
      </c>
      <c r="E74" s="3">
        <v>8.4000000000000005E-2</v>
      </c>
      <c r="F74" s="3">
        <v>8.8999999999999996E-2</v>
      </c>
      <c r="G74" s="3">
        <v>5.8999999999999997E-2</v>
      </c>
      <c r="H74" s="4">
        <f t="shared" si="10"/>
        <v>7.2200000000000014E-2</v>
      </c>
      <c r="I74" s="4">
        <f t="shared" si="11"/>
        <v>6.7255319947380201E-3</v>
      </c>
    </row>
    <row r="75" spans="1:9" x14ac:dyDescent="0.2">
      <c r="A75"/>
      <c r="B75" s="1">
        <v>5</v>
      </c>
      <c r="C75" s="3">
        <v>7.1999999999999995E-2</v>
      </c>
      <c r="D75" s="3">
        <v>4.7E-2</v>
      </c>
      <c r="E75" s="3">
        <v>6.9000000000000006E-2</v>
      </c>
      <c r="F75" s="3">
        <v>9.0999999999999998E-2</v>
      </c>
      <c r="G75" s="3">
        <v>0.05</v>
      </c>
      <c r="H75" s="4">
        <f t="shared" si="10"/>
        <v>6.5799999999999997E-2</v>
      </c>
      <c r="I75" s="4">
        <f t="shared" si="11"/>
        <v>7.1618052250555387E-3</v>
      </c>
    </row>
    <row r="76" spans="1:9" x14ac:dyDescent="0.2">
      <c r="A76"/>
      <c r="C76" s="33"/>
      <c r="D76" s="33"/>
      <c r="E76" s="33"/>
      <c r="F76" s="33"/>
      <c r="G76" s="3"/>
      <c r="H76" s="4"/>
      <c r="I76" s="4"/>
    </row>
    <row r="77" spans="1:9" ht="25.5" x14ac:dyDescent="0.2">
      <c r="A77"/>
      <c r="C77" s="33" t="s">
        <v>28</v>
      </c>
      <c r="G77" s="3"/>
      <c r="H77" s="4"/>
      <c r="I77" s="4"/>
    </row>
    <row r="78" spans="1:9" x14ac:dyDescent="0.2">
      <c r="A78"/>
      <c r="C78" s="33" t="s">
        <v>1</v>
      </c>
      <c r="D78" s="1" t="s">
        <v>2</v>
      </c>
      <c r="E78" s="1" t="s">
        <v>6</v>
      </c>
      <c r="F78" s="1" t="s">
        <v>0</v>
      </c>
      <c r="G78" s="1" t="s">
        <v>26</v>
      </c>
      <c r="H78" s="4"/>
      <c r="I78" s="4"/>
    </row>
    <row r="79" spans="1:9" x14ac:dyDescent="0.2">
      <c r="A79"/>
      <c r="B79" s="1">
        <v>80</v>
      </c>
      <c r="C79" s="14">
        <v>3.2549999999999999</v>
      </c>
      <c r="D79" s="8">
        <v>1.091</v>
      </c>
      <c r="E79" s="10">
        <v>1.742</v>
      </c>
      <c r="F79" s="8">
        <v>1.42</v>
      </c>
      <c r="G79" s="7">
        <v>1.339</v>
      </c>
      <c r="H79" s="4">
        <f t="shared" ref="H79:H83" si="12">AVERAGE(C79:G79)</f>
        <v>1.7693999999999999</v>
      </c>
      <c r="I79" s="4">
        <f>_xlfn.STDEV.P(C79:G79)/2.24</f>
        <v>0.34437612272493739</v>
      </c>
    </row>
    <row r="80" spans="1:9" x14ac:dyDescent="0.2">
      <c r="A80"/>
      <c r="B80" s="1">
        <v>40</v>
      </c>
      <c r="C80" s="12">
        <v>1.0409999999999999</v>
      </c>
      <c r="D80" s="6">
        <v>0.35899999999999999</v>
      </c>
      <c r="E80" s="6">
        <v>0.48599999999999999</v>
      </c>
      <c r="F80" s="6">
        <v>0.45200000000000001</v>
      </c>
      <c r="G80" s="6">
        <v>0.46100000000000002</v>
      </c>
      <c r="H80" s="4">
        <f t="shared" si="12"/>
        <v>0.55979999999999996</v>
      </c>
      <c r="I80" s="4">
        <f t="shared" ref="I80:I83" si="13">_xlfn.STDEV.P(C80:G80)/2.24</f>
        <v>0.10911554503537685</v>
      </c>
    </row>
    <row r="81" spans="1:9" x14ac:dyDescent="0.2">
      <c r="A81"/>
      <c r="B81" s="1">
        <v>20</v>
      </c>
      <c r="C81" s="3">
        <v>0.30099999999999999</v>
      </c>
      <c r="D81" s="3">
        <v>0.156</v>
      </c>
      <c r="E81" s="3">
        <v>0.23100000000000001</v>
      </c>
      <c r="F81" s="3">
        <v>0.29299999999999998</v>
      </c>
      <c r="G81" s="3">
        <v>0.26700000000000002</v>
      </c>
      <c r="H81" s="4">
        <f t="shared" si="12"/>
        <v>0.24959999999999996</v>
      </c>
      <c r="I81" s="4">
        <f t="shared" si="13"/>
        <v>2.3568046294134243E-2</v>
      </c>
    </row>
    <row r="82" spans="1:9" x14ac:dyDescent="0.2">
      <c r="A82"/>
      <c r="B82" s="1">
        <v>10</v>
      </c>
      <c r="C82" s="3">
        <v>0.193</v>
      </c>
      <c r="D82" s="3">
        <v>0.104</v>
      </c>
      <c r="E82" s="3">
        <v>0.16500000000000001</v>
      </c>
      <c r="F82" s="3">
        <v>0.22</v>
      </c>
      <c r="G82" s="3">
        <v>0.156</v>
      </c>
      <c r="H82" s="4">
        <f t="shared" si="12"/>
        <v>0.1676</v>
      </c>
      <c r="I82" s="4">
        <f t="shared" si="13"/>
        <v>1.7378862806552684E-2</v>
      </c>
    </row>
    <row r="83" spans="1:9" x14ac:dyDescent="0.2">
      <c r="A83"/>
      <c r="B83" s="1">
        <v>5</v>
      </c>
      <c r="C83" s="3">
        <v>0.13200000000000001</v>
      </c>
      <c r="D83" s="3">
        <v>7.9000000000000001E-2</v>
      </c>
      <c r="E83" s="3">
        <v>0.114</v>
      </c>
      <c r="F83" s="3">
        <v>0.16200000000000001</v>
      </c>
      <c r="G83" s="3">
        <v>0.106</v>
      </c>
      <c r="H83" s="4">
        <f t="shared" si="12"/>
        <v>0.1186</v>
      </c>
      <c r="I83" s="4">
        <f t="shared" si="13"/>
        <v>1.2325309947669574E-2</v>
      </c>
    </row>
    <row r="84" spans="1:9" x14ac:dyDescent="0.2">
      <c r="A84"/>
      <c r="C84" s="33"/>
      <c r="D84" s="33"/>
      <c r="E84" s="33"/>
      <c r="F84" s="33"/>
      <c r="G84" s="33"/>
      <c r="H84" s="4"/>
      <c r="I84" s="4"/>
    </row>
    <row r="85" spans="1:9" ht="25.5" x14ac:dyDescent="0.2">
      <c r="A85"/>
      <c r="C85" s="33" t="s">
        <v>29</v>
      </c>
      <c r="H85" s="4"/>
      <c r="I85" s="4"/>
    </row>
    <row r="86" spans="1:9" x14ac:dyDescent="0.2">
      <c r="A86"/>
      <c r="C86" s="33" t="s">
        <v>1</v>
      </c>
      <c r="D86" s="1" t="s">
        <v>2</v>
      </c>
      <c r="E86" s="1" t="s">
        <v>6</v>
      </c>
      <c r="F86" s="1" t="s">
        <v>0</v>
      </c>
      <c r="G86" s="1" t="s">
        <v>26</v>
      </c>
      <c r="H86" s="4"/>
      <c r="I86" s="4"/>
    </row>
    <row r="87" spans="1:9" x14ac:dyDescent="0.2">
      <c r="A87"/>
      <c r="B87" s="1">
        <v>80</v>
      </c>
      <c r="C87" s="10">
        <v>3.7789999999999999</v>
      </c>
      <c r="D87" s="10">
        <v>2.5259999999999998</v>
      </c>
      <c r="E87" s="14">
        <v>3.49</v>
      </c>
      <c r="G87" s="34">
        <v>2.7930000000000001</v>
      </c>
      <c r="H87" s="4">
        <f>AVERAGE(C87:G87)</f>
        <v>3.1470000000000002</v>
      </c>
      <c r="I87" s="4">
        <f>_xlfn.STDEV.P(C87:G87)/2</f>
        <v>0.25347953566313719</v>
      </c>
    </row>
    <row r="88" spans="1:9" x14ac:dyDescent="0.2">
      <c r="A88"/>
      <c r="B88" s="1">
        <v>40</v>
      </c>
      <c r="C88" s="16">
        <v>1.994</v>
      </c>
      <c r="D88" s="7">
        <v>0.92</v>
      </c>
      <c r="E88" s="12">
        <v>1.0529999999999999</v>
      </c>
      <c r="G88" s="7">
        <v>1.29</v>
      </c>
      <c r="H88" s="4">
        <f>AVERAGE(C88:G88)</f>
        <v>1.3142499999999999</v>
      </c>
      <c r="I88" s="4">
        <f>_xlfn.STDEV.P(C88:G88)/2</f>
        <v>0.20711300508418118</v>
      </c>
    </row>
    <row r="89" spans="1:9" x14ac:dyDescent="0.2">
      <c r="A89"/>
      <c r="B89" s="1">
        <v>20</v>
      </c>
      <c r="C89" s="12">
        <v>0.84399999999999997</v>
      </c>
      <c r="D89" s="5">
        <v>0.45300000000000001</v>
      </c>
      <c r="E89" s="6">
        <v>0.53900000000000003</v>
      </c>
      <c r="G89" s="6">
        <v>0.57399999999999995</v>
      </c>
      <c r="H89" s="4">
        <f>AVERAGE(C89:G89)</f>
        <v>0.60249999999999992</v>
      </c>
      <c r="I89" s="4">
        <f>_xlfn.STDEV.P(C89:G89)/2</f>
        <v>7.3108224571521482E-2</v>
      </c>
    </row>
    <row r="90" spans="1:9" x14ac:dyDescent="0.2">
      <c r="A90"/>
      <c r="B90" s="1">
        <v>10</v>
      </c>
      <c r="C90" s="6">
        <v>0.41299999999999998</v>
      </c>
      <c r="D90" s="6">
        <v>0.24399999999999999</v>
      </c>
      <c r="E90" s="3">
        <v>0.30199999999999999</v>
      </c>
      <c r="G90" s="6">
        <v>0.32400000000000001</v>
      </c>
      <c r="H90" s="4">
        <f>AVERAGE(C90:G90)</f>
        <v>0.32075000000000004</v>
      </c>
      <c r="I90" s="4">
        <f>_xlfn.STDEV.P(C90:G90)/2</f>
        <v>3.0375514398936401E-2</v>
      </c>
    </row>
    <row r="91" spans="1:9" x14ac:dyDescent="0.2">
      <c r="A91"/>
      <c r="B91" s="1">
        <v>5</v>
      </c>
      <c r="C91" s="3">
        <v>0.27400000000000002</v>
      </c>
      <c r="D91" s="3">
        <v>0.15</v>
      </c>
      <c r="E91" s="3">
        <v>0.17100000000000001</v>
      </c>
      <c r="G91" s="3">
        <v>0.215</v>
      </c>
      <c r="H91" s="4">
        <f>AVERAGE(C91:G91)</f>
        <v>0.20250000000000001</v>
      </c>
      <c r="I91" s="4">
        <f>_xlfn.STDEV.P(C91:G91)/2</f>
        <v>2.3739471350474467E-2</v>
      </c>
    </row>
    <row r="92" spans="1:9" x14ac:dyDescent="0.2">
      <c r="A92"/>
      <c r="C92" s="33"/>
      <c r="D92" s="33"/>
      <c r="E92" s="33"/>
      <c r="G92" s="33"/>
      <c r="H92" s="4"/>
      <c r="I92" s="4"/>
    </row>
    <row r="93" spans="1:9" x14ac:dyDescent="0.2">
      <c r="A93"/>
      <c r="C93" s="1" t="s">
        <v>30</v>
      </c>
      <c r="H93" s="4"/>
      <c r="I93" s="4"/>
    </row>
    <row r="94" spans="1:9" x14ac:dyDescent="0.2">
      <c r="A94"/>
      <c r="C94" s="33" t="s">
        <v>1</v>
      </c>
      <c r="D94" s="1" t="s">
        <v>2</v>
      </c>
      <c r="E94" s="1" t="s">
        <v>6</v>
      </c>
      <c r="F94" s="1" t="s">
        <v>0</v>
      </c>
      <c r="G94" s="1" t="s">
        <v>26</v>
      </c>
      <c r="H94" s="4"/>
      <c r="I94" s="4"/>
    </row>
    <row r="95" spans="1:9" x14ac:dyDescent="0.2">
      <c r="A95"/>
      <c r="B95" s="1">
        <v>80</v>
      </c>
      <c r="C95" s="35">
        <v>4</v>
      </c>
      <c r="D95" s="35">
        <v>4</v>
      </c>
      <c r="E95" s="10">
        <v>3.9969999999999999</v>
      </c>
      <c r="F95" s="10">
        <v>3.8180000000000001</v>
      </c>
      <c r="G95" s="10">
        <v>3.9820000000000002</v>
      </c>
      <c r="H95" s="4">
        <f t="shared" ref="H95:H99" si="14">AVERAGE(C95:G95)</f>
        <v>3.9594</v>
      </c>
      <c r="I95" s="4">
        <f>_xlfn.STDEV.P(C95:G95)/2.24</f>
        <v>3.1702841403590684E-2</v>
      </c>
    </row>
    <row r="96" spans="1:9" x14ac:dyDescent="0.2">
      <c r="A96"/>
      <c r="B96" s="1">
        <v>40</v>
      </c>
      <c r="C96" s="14">
        <v>3.3490000000000002</v>
      </c>
      <c r="D96" s="14">
        <v>2.2429999999999999</v>
      </c>
      <c r="E96" s="15">
        <v>2.5390000000000001</v>
      </c>
      <c r="F96" s="16">
        <v>2.044</v>
      </c>
      <c r="G96" s="34">
        <v>2.641</v>
      </c>
      <c r="H96" s="4">
        <f t="shared" si="14"/>
        <v>2.5632000000000001</v>
      </c>
      <c r="I96" s="4">
        <f t="shared" ref="I96:I99" si="15">_xlfn.STDEV.P(C96:G96)/2.24</f>
        <v>0.19927091278877879</v>
      </c>
    </row>
    <row r="97" spans="1:9" x14ac:dyDescent="0.2">
      <c r="A97"/>
      <c r="B97" s="1">
        <v>20</v>
      </c>
      <c r="C97" s="13">
        <v>1.772</v>
      </c>
      <c r="D97" s="13">
        <v>1.1739999999999999</v>
      </c>
      <c r="E97" s="7">
        <v>1.319</v>
      </c>
      <c r="F97" s="12">
        <v>1.0469999999999999</v>
      </c>
      <c r="G97" s="7">
        <v>1.4159999999999999</v>
      </c>
      <c r="H97" s="4">
        <f t="shared" si="14"/>
        <v>1.3455999999999999</v>
      </c>
      <c r="I97" s="4">
        <f t="shared" si="15"/>
        <v>0.11045642494316241</v>
      </c>
    </row>
    <row r="98" spans="1:9" x14ac:dyDescent="0.2">
      <c r="A98"/>
      <c r="B98" s="1">
        <v>10</v>
      </c>
      <c r="C98" s="12">
        <v>0.89700000000000002</v>
      </c>
      <c r="D98" s="12">
        <v>0.61</v>
      </c>
      <c r="E98" s="5">
        <v>0.68400000000000005</v>
      </c>
      <c r="F98" s="6">
        <v>0.54</v>
      </c>
      <c r="G98" s="5">
        <v>0.752</v>
      </c>
      <c r="H98" s="4">
        <f t="shared" si="14"/>
        <v>0.69660000000000011</v>
      </c>
      <c r="I98" s="4">
        <f t="shared" si="15"/>
        <v>5.4825790892049552E-2</v>
      </c>
    </row>
    <row r="99" spans="1:9" x14ac:dyDescent="0.2">
      <c r="A99"/>
      <c r="B99" s="1">
        <v>5</v>
      </c>
      <c r="C99" s="6">
        <v>0.44800000000000001</v>
      </c>
      <c r="D99" s="6">
        <v>0.34699999999999998</v>
      </c>
      <c r="E99" s="6">
        <v>0.32100000000000001</v>
      </c>
      <c r="F99" s="3">
        <v>0.29599999999999999</v>
      </c>
      <c r="G99" s="6">
        <v>0.44500000000000001</v>
      </c>
      <c r="H99" s="4">
        <f t="shared" si="14"/>
        <v>0.37140000000000001</v>
      </c>
      <c r="I99" s="4">
        <f t="shared" si="15"/>
        <v>2.8308781629503843E-2</v>
      </c>
    </row>
    <row r="100" spans="1:9" x14ac:dyDescent="0.2">
      <c r="A100"/>
      <c r="I100" s="1"/>
    </row>
  </sheetData>
  <sortState ref="K1:K15">
    <sortCondition descending="1" ref="K1"/>
  </sortState>
  <phoneticPr fontId="0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Plate 1 - 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hairps</dc:creator>
  <cp:lastModifiedBy>Cunnion, Kenji MD</cp:lastModifiedBy>
  <cp:lastPrinted>2016-05-24T17:20:56Z</cp:lastPrinted>
  <dcterms:created xsi:type="dcterms:W3CDTF">2011-01-18T20:51:17Z</dcterms:created>
  <dcterms:modified xsi:type="dcterms:W3CDTF">2017-01-19T20:36:40Z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utoMacroName">
    <vt:lpwstr>None</vt:lpwstr>
  </property>
  <property fmtid="{D5CDD505-2E9C-101B-9397-08002B2CF9AE}" pid="3" name="LastEdited">
    <vt:lpwstr>12.0</vt:lpwstr>
  </property>
</Properties>
</file>