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trova\Dropbox\____Patient delay cancer\Review intervals\Results\"/>
    </mc:Choice>
  </mc:AlternateContent>
  <xr:revisionPtr revIDLastSave="0" documentId="13_ncr:1_{E86F692C-CA6C-4227-A507-409BD2F4DC96}" xr6:coauthVersionLast="36" xr6:coauthVersionMax="47" xr10:uidLastSave="{00000000-0000-0000-0000-000000000000}"/>
  <bookViews>
    <workbookView xWindow="0" yWindow="0" windowWidth="33600" windowHeight="21000" xr2:uid="{3FFCC5B6-D1B8-654D-AE76-B3A294C3FA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4" i="1" l="1"/>
  <c r="H414" i="1" l="1"/>
  <c r="H415" i="1" s="1"/>
  <c r="T315" i="1" l="1"/>
  <c r="U315" i="1" s="1"/>
  <c r="T4" i="1"/>
  <c r="U4" i="1" s="1"/>
  <c r="T5" i="1"/>
  <c r="U5" i="1" s="1"/>
  <c r="T6" i="1"/>
  <c r="U6" i="1" s="1"/>
  <c r="T7" i="1"/>
  <c r="U7" i="1" s="1"/>
  <c r="T310" i="1"/>
  <c r="U310" i="1" s="1"/>
  <c r="T8" i="1"/>
  <c r="U8" i="1" s="1"/>
  <c r="T9" i="1"/>
  <c r="U9" i="1" s="1"/>
  <c r="T361" i="1"/>
  <c r="U361" i="1" s="1"/>
  <c r="T10" i="1"/>
  <c r="U10" i="1" s="1"/>
  <c r="T11" i="1"/>
  <c r="U11" i="1" s="1"/>
  <c r="T380" i="1"/>
  <c r="U380" i="1" s="1"/>
  <c r="T309" i="1"/>
  <c r="U309" i="1" s="1"/>
  <c r="T12" i="1"/>
  <c r="U12" i="1" s="1"/>
  <c r="T13" i="1"/>
  <c r="U13" i="1" s="1"/>
  <c r="T376" i="1"/>
  <c r="U376" i="1" s="1"/>
  <c r="T14" i="1"/>
  <c r="U14" i="1" s="1"/>
  <c r="T340" i="1"/>
  <c r="U340" i="1" s="1"/>
  <c r="T15" i="1"/>
  <c r="U15" i="1" s="1"/>
  <c r="T16" i="1"/>
  <c r="U16" i="1" s="1"/>
  <c r="T17" i="1"/>
  <c r="U17" i="1" s="1"/>
  <c r="T343" i="1"/>
  <c r="U343" i="1" s="1"/>
  <c r="T18" i="1"/>
  <c r="U18" i="1" s="1"/>
  <c r="T19" i="1"/>
  <c r="U19" i="1" s="1"/>
  <c r="T20" i="1"/>
  <c r="U20" i="1" s="1"/>
  <c r="T370" i="1"/>
  <c r="U370" i="1" s="1"/>
  <c r="T367" i="1"/>
  <c r="U367" i="1" s="1"/>
  <c r="T21" i="1"/>
  <c r="U21" i="1" s="1"/>
  <c r="T308" i="1"/>
  <c r="U308" i="1" s="1"/>
  <c r="T22" i="1"/>
  <c r="U22" i="1" s="1"/>
  <c r="T50" i="1"/>
  <c r="U50" i="1" s="1"/>
  <c r="T51" i="1"/>
  <c r="U51" i="1" s="1"/>
  <c r="T52" i="1"/>
  <c r="U52" i="1" s="1"/>
  <c r="T314" i="1"/>
  <c r="U314" i="1" s="1"/>
  <c r="T53" i="1"/>
  <c r="U53" i="1" s="1"/>
  <c r="T54" i="1"/>
  <c r="U54" i="1" s="1"/>
  <c r="T374" i="1"/>
  <c r="U374" i="1" s="1"/>
  <c r="T55" i="1"/>
  <c r="U55" i="1" s="1"/>
  <c r="T56" i="1"/>
  <c r="U56" i="1" s="1"/>
  <c r="T57" i="1"/>
  <c r="U57" i="1" s="1"/>
  <c r="T313" i="1"/>
  <c r="U313" i="1" s="1"/>
  <c r="T409" i="1"/>
  <c r="U409" i="1" s="1"/>
  <c r="T58" i="1"/>
  <c r="U58" i="1" s="1"/>
  <c r="T323" i="1"/>
  <c r="U323" i="1" s="1"/>
  <c r="T59" i="1"/>
  <c r="U59" i="1" s="1"/>
  <c r="T60" i="1"/>
  <c r="U60" i="1" s="1"/>
  <c r="T373" i="1"/>
  <c r="U373" i="1" s="1"/>
  <c r="T23" i="1"/>
  <c r="U23" i="1" s="1"/>
  <c r="T357" i="1"/>
  <c r="U357" i="1" s="1"/>
  <c r="T24" i="1"/>
  <c r="U24" i="1" s="1"/>
  <c r="T307" i="1"/>
  <c r="U307" i="1" s="1"/>
  <c r="T25" i="1"/>
  <c r="U25" i="1" s="1"/>
  <c r="T331" i="1"/>
  <c r="U331" i="1" s="1"/>
  <c r="T26" i="1"/>
  <c r="U26" i="1" s="1"/>
  <c r="T261" i="1"/>
  <c r="U261" i="1" s="1"/>
  <c r="T27" i="1"/>
  <c r="U27" i="1" s="1"/>
  <c r="T28" i="1"/>
  <c r="U28" i="1" s="1"/>
  <c r="T29" i="1"/>
  <c r="U29" i="1" s="1"/>
  <c r="T30" i="1"/>
  <c r="U30" i="1" s="1"/>
  <c r="T262" i="1"/>
  <c r="U262" i="1" s="1"/>
  <c r="T265" i="1"/>
  <c r="U265" i="1" s="1"/>
  <c r="T364" i="1"/>
  <c r="U364" i="1" s="1"/>
  <c r="T31" i="1"/>
  <c r="U31" i="1" s="1"/>
  <c r="T32" i="1"/>
  <c r="U32" i="1" s="1"/>
  <c r="T33" i="1"/>
  <c r="U33" i="1" s="1"/>
  <c r="T304" i="1"/>
  <c r="U304" i="1" s="1"/>
  <c r="T34" i="1"/>
  <c r="U34" i="1" s="1"/>
  <c r="T35" i="1"/>
  <c r="U35" i="1" s="1"/>
  <c r="T36" i="1"/>
  <c r="U36" i="1" s="1"/>
  <c r="T312" i="1"/>
  <c r="U312" i="1" s="1"/>
  <c r="T311" i="1"/>
  <c r="U311" i="1" s="1"/>
  <c r="T37" i="1"/>
  <c r="U37" i="1" s="1"/>
  <c r="T38" i="1"/>
  <c r="U38" i="1" s="1"/>
  <c r="T356" i="1"/>
  <c r="U356" i="1" s="1"/>
  <c r="T40" i="1"/>
  <c r="U40" i="1" s="1"/>
  <c r="T41" i="1"/>
  <c r="U41" i="1" s="1"/>
  <c r="T42" i="1"/>
  <c r="U42" i="1" s="1"/>
  <c r="T39" i="1"/>
  <c r="U39" i="1" s="1"/>
  <c r="T85" i="1"/>
  <c r="U85" i="1" s="1"/>
  <c r="T86" i="1"/>
  <c r="U86" i="1" s="1"/>
  <c r="T87" i="1"/>
  <c r="U87" i="1" s="1"/>
  <c r="T88" i="1"/>
  <c r="U88" i="1" s="1"/>
  <c r="T89" i="1"/>
  <c r="U89" i="1" s="1"/>
  <c r="T266" i="1"/>
  <c r="U266" i="1" s="1"/>
  <c r="T388" i="1"/>
  <c r="U388" i="1" s="1"/>
  <c r="T90" i="1"/>
  <c r="U90" i="1" s="1"/>
  <c r="T43" i="1"/>
  <c r="U43" i="1" s="1"/>
  <c r="T44" i="1"/>
  <c r="U44" i="1" s="1"/>
  <c r="T46" i="1"/>
  <c r="U46" i="1" s="1"/>
  <c r="T45" i="1"/>
  <c r="U45" i="1" s="1"/>
  <c r="T324" i="1"/>
  <c r="U324" i="1" s="1"/>
  <c r="T350" i="1"/>
  <c r="U350" i="1" s="1"/>
  <c r="T338" i="1"/>
  <c r="U338" i="1" s="1"/>
  <c r="T47" i="1"/>
  <c r="U47" i="1" s="1"/>
  <c r="T303" i="1"/>
  <c r="U303" i="1" s="1"/>
  <c r="T321" i="1"/>
  <c r="U321" i="1" s="1"/>
  <c r="T48" i="1"/>
  <c r="U48" i="1" s="1"/>
  <c r="T49" i="1"/>
  <c r="U49" i="1" s="1"/>
  <c r="T302" i="1"/>
  <c r="U302" i="1" s="1"/>
  <c r="T405" i="1"/>
  <c r="U405" i="1" s="1"/>
  <c r="T406" i="1"/>
  <c r="U406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336" i="1"/>
  <c r="U336" i="1" s="1"/>
  <c r="T71" i="1"/>
  <c r="U71" i="1" s="1"/>
  <c r="T72" i="1"/>
  <c r="U72" i="1" s="1"/>
  <c r="T297" i="1"/>
  <c r="U297" i="1" s="1"/>
  <c r="T73" i="1"/>
  <c r="U73" i="1" s="1"/>
  <c r="T74" i="1"/>
  <c r="U74" i="1" s="1"/>
  <c r="T306" i="1"/>
  <c r="U306" i="1" s="1"/>
  <c r="T75" i="1"/>
  <c r="U75" i="1" s="1"/>
  <c r="T76" i="1"/>
  <c r="U76" i="1" s="1"/>
  <c r="T319" i="1"/>
  <c r="U319" i="1" s="1"/>
  <c r="T77" i="1"/>
  <c r="U77" i="1" s="1"/>
  <c r="T305" i="1"/>
  <c r="U305" i="1" s="1"/>
  <c r="T389" i="1"/>
  <c r="U389" i="1" s="1"/>
  <c r="T115" i="1"/>
  <c r="U115" i="1" s="1"/>
  <c r="T116" i="1"/>
  <c r="U116" i="1" s="1"/>
  <c r="T329" i="1"/>
  <c r="U329" i="1" s="1"/>
  <c r="T78" i="1"/>
  <c r="U78" i="1" s="1"/>
  <c r="T390" i="1"/>
  <c r="U390" i="1" s="1"/>
  <c r="T79" i="1"/>
  <c r="U79" i="1" s="1"/>
  <c r="T80" i="1"/>
  <c r="U80" i="1" s="1"/>
  <c r="T81" i="1"/>
  <c r="U81" i="1" s="1"/>
  <c r="T82" i="1"/>
  <c r="U82" i="1" s="1"/>
  <c r="T83" i="1"/>
  <c r="U83" i="1" s="1"/>
  <c r="T385" i="1"/>
  <c r="U385" i="1" s="1"/>
  <c r="T84" i="1"/>
  <c r="U84" i="1" s="1"/>
  <c r="T391" i="1"/>
  <c r="U391" i="1" s="1"/>
  <c r="T383" i="1"/>
  <c r="U383" i="1" s="1"/>
  <c r="T91" i="1"/>
  <c r="U91" i="1" s="1"/>
  <c r="T358" i="1"/>
  <c r="U358" i="1" s="1"/>
  <c r="T92" i="1"/>
  <c r="U92" i="1" s="1"/>
  <c r="T402" i="1"/>
  <c r="U402" i="1" s="1"/>
  <c r="T317" i="1"/>
  <c r="U317" i="1" s="1"/>
  <c r="T347" i="1"/>
  <c r="U347" i="1" s="1"/>
  <c r="T93" i="1"/>
  <c r="U93" i="1" s="1"/>
  <c r="T259" i="1"/>
  <c r="U259" i="1" s="1"/>
  <c r="T276" i="1"/>
  <c r="U276" i="1" s="1"/>
  <c r="T410" i="1"/>
  <c r="U410" i="1" s="1"/>
  <c r="T94" i="1"/>
  <c r="U94" i="1" s="1"/>
  <c r="T95" i="1"/>
  <c r="U95" i="1" s="1"/>
  <c r="T273" i="1"/>
  <c r="U273" i="1" s="1"/>
  <c r="T96" i="1"/>
  <c r="U96" i="1" s="1"/>
  <c r="T354" i="1"/>
  <c r="U354" i="1" s="1"/>
  <c r="T97" i="1"/>
  <c r="U97" i="1" s="1"/>
  <c r="T98" i="1"/>
  <c r="U98" i="1" s="1"/>
  <c r="T99" i="1"/>
  <c r="U99" i="1" s="1"/>
  <c r="T100" i="1"/>
  <c r="U100" i="1" s="1"/>
  <c r="T394" i="1"/>
  <c r="U394" i="1" s="1"/>
  <c r="T101" i="1"/>
  <c r="U101" i="1" s="1"/>
  <c r="T102" i="1"/>
  <c r="U102" i="1" s="1"/>
  <c r="T103" i="1"/>
  <c r="U103" i="1" s="1"/>
  <c r="T104" i="1"/>
  <c r="U104" i="1" s="1"/>
  <c r="T318" i="1"/>
  <c r="U318" i="1" s="1"/>
  <c r="T105" i="1"/>
  <c r="U105" i="1" s="1"/>
  <c r="T106" i="1"/>
  <c r="U106" i="1" s="1"/>
  <c r="T386" i="1"/>
  <c r="U386" i="1" s="1"/>
  <c r="T107" i="1"/>
  <c r="U107" i="1" s="1"/>
  <c r="T108" i="1"/>
  <c r="U108" i="1" s="1"/>
  <c r="T274" i="1"/>
  <c r="U274" i="1" s="1"/>
  <c r="T109" i="1"/>
  <c r="U109" i="1" s="1"/>
  <c r="T110" i="1"/>
  <c r="U110" i="1" s="1"/>
  <c r="T328" i="1"/>
  <c r="U328" i="1" s="1"/>
  <c r="T270" i="1"/>
  <c r="U270" i="1" s="1"/>
  <c r="T111" i="1"/>
  <c r="U111" i="1" s="1"/>
  <c r="T112" i="1"/>
  <c r="U112" i="1" s="1"/>
  <c r="T408" i="1"/>
  <c r="U408" i="1" s="1"/>
  <c r="T395" i="1"/>
  <c r="U395" i="1" s="1"/>
  <c r="T342" i="1"/>
  <c r="U342" i="1" s="1"/>
  <c r="T113" i="1"/>
  <c r="U113" i="1" s="1"/>
  <c r="T114" i="1"/>
  <c r="U114" i="1" s="1"/>
  <c r="T117" i="1"/>
  <c r="U117" i="1" s="1"/>
  <c r="T118" i="1"/>
  <c r="U118" i="1" s="1"/>
  <c r="T119" i="1"/>
  <c r="U119" i="1" s="1"/>
  <c r="T120" i="1"/>
  <c r="U120" i="1" s="1"/>
  <c r="T121" i="1"/>
  <c r="U121" i="1" s="1"/>
  <c r="T353" i="1"/>
  <c r="U353" i="1" s="1"/>
  <c r="T122" i="1"/>
  <c r="U122" i="1" s="1"/>
  <c r="T296" i="1"/>
  <c r="U296" i="1" s="1"/>
  <c r="T277" i="1"/>
  <c r="U277" i="1" s="1"/>
  <c r="T327" i="1"/>
  <c r="U327" i="1" s="1"/>
  <c r="T403" i="1"/>
  <c r="U403" i="1" s="1"/>
  <c r="T371" i="1"/>
  <c r="U371" i="1" s="1"/>
  <c r="T123" i="1"/>
  <c r="U123" i="1" s="1"/>
  <c r="T258" i="1"/>
  <c r="U258" i="1" s="1"/>
  <c r="T124" i="1"/>
  <c r="U124" i="1" s="1"/>
  <c r="T387" i="1"/>
  <c r="U387" i="1" s="1"/>
  <c r="T125" i="1"/>
  <c r="U125" i="1" s="1"/>
  <c r="T295" i="1"/>
  <c r="U295" i="1" s="1"/>
  <c r="T362" i="1"/>
  <c r="U362" i="1" s="1"/>
  <c r="T126" i="1"/>
  <c r="U126" i="1" s="1"/>
  <c r="T127" i="1"/>
  <c r="U127" i="1" s="1"/>
  <c r="T294" i="1"/>
  <c r="U294" i="1" s="1"/>
  <c r="T152" i="1"/>
  <c r="U152" i="1" s="1"/>
  <c r="T269" i="1"/>
  <c r="U269" i="1" s="1"/>
  <c r="T293" i="1"/>
  <c r="U293" i="1" s="1"/>
  <c r="T153" i="1"/>
  <c r="U153" i="1" s="1"/>
  <c r="T154" i="1"/>
  <c r="U154" i="1" s="1"/>
  <c r="T399" i="1"/>
  <c r="U399" i="1" s="1"/>
  <c r="T155" i="1"/>
  <c r="U155" i="1" s="1"/>
  <c r="T128" i="1"/>
  <c r="U128" i="1" s="1"/>
  <c r="T129" i="1"/>
  <c r="U129" i="1" s="1"/>
  <c r="T301" i="1"/>
  <c r="U301" i="1" s="1"/>
  <c r="T300" i="1"/>
  <c r="U300" i="1" s="1"/>
  <c r="T264" i="1"/>
  <c r="U264" i="1" s="1"/>
  <c r="T130" i="1"/>
  <c r="U130" i="1" s="1"/>
  <c r="T396" i="1"/>
  <c r="U396" i="1" s="1"/>
  <c r="T131" i="1"/>
  <c r="U131" i="1" s="1"/>
  <c r="T132" i="1"/>
  <c r="U132" i="1" s="1"/>
  <c r="T299" i="1"/>
  <c r="U299" i="1" s="1"/>
  <c r="T298" i="1"/>
  <c r="U298" i="1" s="1"/>
  <c r="T133" i="1"/>
  <c r="U133" i="1" s="1"/>
  <c r="T375" i="1"/>
  <c r="U375" i="1" s="1"/>
  <c r="T134" i="1"/>
  <c r="U134" i="1" s="1"/>
  <c r="T263" i="1"/>
  <c r="U263" i="1" s="1"/>
  <c r="T135" i="1"/>
  <c r="U135" i="1" s="1"/>
  <c r="T272" i="1"/>
  <c r="U272" i="1" s="1"/>
  <c r="T325" i="1"/>
  <c r="U325" i="1" s="1"/>
  <c r="T136" i="1"/>
  <c r="U136" i="1" s="1"/>
  <c r="T137" i="1"/>
  <c r="U137" i="1" s="1"/>
  <c r="T138" i="1"/>
  <c r="U138" i="1" s="1"/>
  <c r="T360" i="1"/>
  <c r="U360" i="1" s="1"/>
  <c r="T377" i="1"/>
  <c r="U377" i="1" s="1"/>
  <c r="T398" i="1"/>
  <c r="U398" i="1" s="1"/>
  <c r="T292" i="1"/>
  <c r="U292" i="1" s="1"/>
  <c r="T401" i="1"/>
  <c r="U401" i="1" s="1"/>
  <c r="T139" i="1"/>
  <c r="U139" i="1" s="1"/>
  <c r="T366" i="1"/>
  <c r="U366" i="1" s="1"/>
  <c r="T140" i="1"/>
  <c r="U140" i="1" s="1"/>
  <c r="T141" i="1"/>
  <c r="U141" i="1" s="1"/>
  <c r="T355" i="1"/>
  <c r="U355" i="1" s="1"/>
  <c r="T291" i="1"/>
  <c r="U291" i="1" s="1"/>
  <c r="T142" i="1"/>
  <c r="U142" i="1" s="1"/>
  <c r="T177" i="1"/>
  <c r="U177" i="1" s="1"/>
  <c r="T178" i="1"/>
  <c r="U178" i="1" s="1"/>
  <c r="T275" i="1"/>
  <c r="U275" i="1" s="1"/>
  <c r="T179" i="1"/>
  <c r="U179" i="1" s="1"/>
  <c r="T180" i="1"/>
  <c r="U180" i="1" s="1"/>
  <c r="T407" i="1"/>
  <c r="U407" i="1" s="1"/>
  <c r="T181" i="1"/>
  <c r="U181" i="1" s="1"/>
  <c r="T182" i="1"/>
  <c r="U182" i="1" s="1"/>
  <c r="T183" i="1"/>
  <c r="U183" i="1" s="1"/>
  <c r="T143" i="1"/>
  <c r="U143" i="1" s="1"/>
  <c r="T144" i="1"/>
  <c r="U144" i="1" s="1"/>
  <c r="T145" i="1"/>
  <c r="U145" i="1" s="1"/>
  <c r="T184" i="1"/>
  <c r="U184" i="1" s="1"/>
  <c r="T146" i="1"/>
  <c r="U146" i="1" s="1"/>
  <c r="T147" i="1"/>
  <c r="U147" i="1" s="1"/>
  <c r="T363" i="1"/>
  <c r="U363" i="1" s="1"/>
  <c r="T392" i="1"/>
  <c r="U392" i="1" s="1"/>
  <c r="T148" i="1"/>
  <c r="U148" i="1" s="1"/>
  <c r="T359" i="1"/>
  <c r="U359" i="1" s="1"/>
  <c r="T404" i="1"/>
  <c r="U404" i="1" s="1"/>
  <c r="T320" i="1"/>
  <c r="U320" i="1" s="1"/>
  <c r="T381" i="1"/>
  <c r="U381" i="1" s="1"/>
  <c r="T149" i="1"/>
  <c r="U149" i="1" s="1"/>
  <c r="T352" i="1"/>
  <c r="U352" i="1" s="1"/>
  <c r="T150" i="1"/>
  <c r="U150" i="1" s="1"/>
  <c r="T151" i="1"/>
  <c r="U151" i="1" s="1"/>
  <c r="T156" i="1"/>
  <c r="U156" i="1" s="1"/>
  <c r="T260" i="1"/>
  <c r="U260" i="1" s="1"/>
  <c r="T157" i="1"/>
  <c r="U157" i="1" s="1"/>
  <c r="T349" i="1"/>
  <c r="U349" i="1" s="1"/>
  <c r="T158" i="1"/>
  <c r="U158" i="1" s="1"/>
  <c r="T288" i="1"/>
  <c r="U288" i="1" s="1"/>
  <c r="T289" i="1"/>
  <c r="U289" i="1" s="1"/>
  <c r="T384" i="1"/>
  <c r="U384" i="1" s="1"/>
  <c r="T287" i="1"/>
  <c r="U287" i="1" s="1"/>
  <c r="T159" i="1"/>
  <c r="U159" i="1" s="1"/>
  <c r="T160" i="1"/>
  <c r="U160" i="1" s="1"/>
  <c r="T344" i="1"/>
  <c r="U344" i="1" s="1"/>
  <c r="T161" i="1"/>
  <c r="U161" i="1" s="1"/>
  <c r="T162" i="1"/>
  <c r="U162" i="1" s="1"/>
  <c r="T163" i="1"/>
  <c r="U163" i="1" s="1"/>
  <c r="T164" i="1"/>
  <c r="U164" i="1" s="1"/>
  <c r="T165" i="1"/>
  <c r="U165" i="1" s="1"/>
  <c r="T166" i="1"/>
  <c r="U166" i="1" s="1"/>
  <c r="T167" i="1"/>
  <c r="U167" i="1" s="1"/>
  <c r="T271" i="1"/>
  <c r="U271" i="1" s="1"/>
  <c r="T168" i="1"/>
  <c r="U168" i="1" s="1"/>
  <c r="T206" i="1"/>
  <c r="U206" i="1" s="1"/>
  <c r="T207" i="1"/>
  <c r="U207" i="1" s="1"/>
  <c r="T351" i="1"/>
  <c r="U351" i="1" s="1"/>
  <c r="T208" i="1"/>
  <c r="U208" i="1" s="1"/>
  <c r="T209" i="1"/>
  <c r="U209" i="1" s="1"/>
  <c r="T210" i="1"/>
  <c r="U210" i="1" s="1"/>
  <c r="T211" i="1"/>
  <c r="U211" i="1" s="1"/>
  <c r="T212" i="1"/>
  <c r="U212" i="1" s="1"/>
  <c r="T400" i="1"/>
  <c r="U400" i="1" s="1"/>
  <c r="T169" i="1"/>
  <c r="U169" i="1" s="1"/>
  <c r="T170" i="1"/>
  <c r="U170" i="1" s="1"/>
  <c r="T290" i="1"/>
  <c r="U290" i="1" s="1"/>
  <c r="T171" i="1"/>
  <c r="U171" i="1" s="1"/>
  <c r="T365" i="1"/>
  <c r="U365" i="1" s="1"/>
  <c r="T172" i="1"/>
  <c r="U172" i="1" s="1"/>
  <c r="T268" i="1"/>
  <c r="U268" i="1" s="1"/>
  <c r="T2" i="1"/>
  <c r="U2" i="1" s="1"/>
  <c r="T322" i="1"/>
  <c r="U322" i="1" s="1"/>
  <c r="T173" i="1"/>
  <c r="U173" i="1" s="1"/>
  <c r="T174" i="1"/>
  <c r="U174" i="1" s="1"/>
  <c r="T175" i="1"/>
  <c r="U175" i="1" s="1"/>
  <c r="T334" i="1"/>
  <c r="U334" i="1" s="1"/>
  <c r="T278" i="1"/>
  <c r="U278" i="1" s="1"/>
  <c r="T176" i="1"/>
  <c r="U176" i="1" s="1"/>
  <c r="T185" i="1"/>
  <c r="U185" i="1" s="1"/>
  <c r="T339" i="1"/>
  <c r="U339" i="1" s="1"/>
  <c r="T186" i="1"/>
  <c r="U186" i="1" s="1"/>
  <c r="T187" i="1"/>
  <c r="U187" i="1" s="1"/>
  <c r="T188" i="1"/>
  <c r="U188" i="1" s="1"/>
  <c r="T393" i="1"/>
  <c r="U393" i="1" s="1"/>
  <c r="T189" i="1"/>
  <c r="U189" i="1" s="1"/>
  <c r="T348" i="1"/>
  <c r="U348" i="1" s="1"/>
  <c r="T190" i="1"/>
  <c r="U190" i="1" s="1"/>
  <c r="T286" i="1"/>
  <c r="U286" i="1" s="1"/>
  <c r="T191" i="1"/>
  <c r="U191" i="1" s="1"/>
  <c r="T192" i="1"/>
  <c r="U192" i="1" s="1"/>
  <c r="T193" i="1"/>
  <c r="U193" i="1" s="1"/>
  <c r="T194" i="1"/>
  <c r="U194" i="1" s="1"/>
  <c r="T195" i="1"/>
  <c r="U195" i="1" s="1"/>
  <c r="T239" i="1"/>
  <c r="U239" i="1" s="1"/>
  <c r="T369" i="1"/>
  <c r="U369" i="1" s="1"/>
  <c r="T335" i="1"/>
  <c r="U335" i="1" s="1"/>
  <c r="T240" i="1"/>
  <c r="U240" i="1" s="1"/>
  <c r="T285" i="1"/>
  <c r="U285" i="1" s="1"/>
  <c r="T382" i="1"/>
  <c r="U382" i="1" s="1"/>
  <c r="T241" i="1"/>
  <c r="U241" i="1" s="1"/>
  <c r="T242" i="1"/>
  <c r="U242" i="1" s="1"/>
  <c r="T243" i="1"/>
  <c r="U243" i="1" s="1"/>
  <c r="T244" i="1"/>
  <c r="U244" i="1" s="1"/>
  <c r="T316" i="1"/>
  <c r="U316" i="1" s="1"/>
  <c r="T333" i="1"/>
  <c r="U333" i="1" s="1"/>
  <c r="T245" i="1"/>
  <c r="U245" i="1" s="1"/>
  <c r="T246" i="1"/>
  <c r="U246" i="1" s="1"/>
  <c r="T341" i="1"/>
  <c r="U341" i="1" s="1"/>
  <c r="T247" i="1"/>
  <c r="U247" i="1" s="1"/>
  <c r="T248" i="1"/>
  <c r="U248" i="1" s="1"/>
  <c r="T249" i="1"/>
  <c r="U249" i="1" s="1"/>
  <c r="T250" i="1"/>
  <c r="U250" i="1" s="1"/>
  <c r="T251" i="1"/>
  <c r="U251" i="1" s="1"/>
  <c r="T252" i="1"/>
  <c r="U252" i="1" s="1"/>
  <c r="T283" i="1"/>
  <c r="U283" i="1" s="1"/>
  <c r="T196" i="1"/>
  <c r="U196" i="1" s="1"/>
  <c r="T378" i="1"/>
  <c r="U378" i="1" s="1"/>
  <c r="T332" i="1"/>
  <c r="U332" i="1" s="1"/>
  <c r="T197" i="1"/>
  <c r="U197" i="1" s="1"/>
  <c r="T198" i="1"/>
  <c r="U198" i="1" s="1"/>
  <c r="T200" i="1"/>
  <c r="U200" i="1" s="1"/>
  <c r="T201" i="1"/>
  <c r="U201" i="1" s="1"/>
  <c r="T199" i="1"/>
  <c r="U199" i="1" s="1"/>
  <c r="T202" i="1"/>
  <c r="U202" i="1" s="1"/>
  <c r="T372" i="1"/>
  <c r="U372" i="1" s="1"/>
  <c r="T203" i="1"/>
  <c r="U203" i="1" s="1"/>
  <c r="T205" i="1"/>
  <c r="U205" i="1" s="1"/>
  <c r="T204" i="1"/>
  <c r="U204" i="1" s="1"/>
  <c r="T397" i="1"/>
  <c r="U397" i="1" s="1"/>
  <c r="T326" i="1"/>
  <c r="U326" i="1" s="1"/>
  <c r="T216" i="1"/>
  <c r="U216" i="1" s="1"/>
  <c r="T213" i="1"/>
  <c r="U213" i="1" s="1"/>
  <c r="T411" i="1"/>
  <c r="U411" i="1" s="1"/>
  <c r="T214" i="1"/>
  <c r="U214" i="1" s="1"/>
  <c r="T215" i="1"/>
  <c r="U215" i="1" s="1"/>
  <c r="T217" i="1"/>
  <c r="U217" i="1" s="1"/>
  <c r="T218" i="1"/>
  <c r="U218" i="1" s="1"/>
  <c r="T282" i="1"/>
  <c r="U282" i="1" s="1"/>
  <c r="T219" i="1"/>
  <c r="U219" i="1" s="1"/>
  <c r="T368" i="1"/>
  <c r="U368" i="1" s="1"/>
  <c r="T220" i="1"/>
  <c r="U220" i="1" s="1"/>
  <c r="T221" i="1"/>
  <c r="U221" i="1" s="1"/>
  <c r="T330" i="1"/>
  <c r="U330" i="1" s="1"/>
  <c r="T222" i="1"/>
  <c r="U222" i="1" s="1"/>
  <c r="T223" i="1"/>
  <c r="U223" i="1" s="1"/>
  <c r="T224" i="1"/>
  <c r="U224" i="1" s="1"/>
  <c r="T281" i="1"/>
  <c r="U281" i="1" s="1"/>
  <c r="T280" i="1"/>
  <c r="U280" i="1" s="1"/>
  <c r="T225" i="1"/>
  <c r="U225" i="1" s="1"/>
  <c r="T226" i="1"/>
  <c r="U226" i="1" s="1"/>
  <c r="T337" i="1"/>
  <c r="U337" i="1" s="1"/>
  <c r="T346" i="1"/>
  <c r="U346" i="1" s="1"/>
  <c r="T227" i="1"/>
  <c r="U227" i="1" s="1"/>
  <c r="T228" i="1"/>
  <c r="U228" i="1" s="1"/>
  <c r="T229" i="1"/>
  <c r="U229" i="1" s="1"/>
  <c r="T230" i="1"/>
  <c r="U230" i="1" s="1"/>
  <c r="T231" i="1"/>
  <c r="U231" i="1" s="1"/>
  <c r="T232" i="1"/>
  <c r="U232" i="1" s="1"/>
  <c r="T233" i="1"/>
  <c r="U233" i="1" s="1"/>
  <c r="T234" i="1"/>
  <c r="U234" i="1" s="1"/>
  <c r="T235" i="1"/>
  <c r="U235" i="1" s="1"/>
  <c r="T284" i="1"/>
  <c r="U284" i="1" s="1"/>
  <c r="T236" i="1"/>
  <c r="U236" i="1" s="1"/>
  <c r="T345" i="1"/>
  <c r="U345" i="1" s="1"/>
  <c r="T237" i="1"/>
  <c r="U237" i="1" s="1"/>
  <c r="T238" i="1"/>
  <c r="U238" i="1" s="1"/>
  <c r="T267" i="1"/>
  <c r="U267" i="1" s="1"/>
  <c r="T253" i="1"/>
  <c r="U253" i="1" s="1"/>
  <c r="T254" i="1"/>
  <c r="U254" i="1" s="1"/>
  <c r="T255" i="1"/>
  <c r="U255" i="1" s="1"/>
  <c r="T256" i="1"/>
  <c r="U256" i="1" s="1"/>
  <c r="T257" i="1"/>
  <c r="U257" i="1" s="1"/>
  <c r="T279" i="1"/>
  <c r="U279" i="1" s="1"/>
  <c r="T379" i="1"/>
  <c r="U379" i="1" s="1"/>
  <c r="T3" i="1"/>
  <c r="U3" i="1" s="1"/>
  <c r="F414" i="1"/>
  <c r="F415" i="1" s="1"/>
  <c r="G414" i="1"/>
  <c r="G415" i="1" s="1"/>
  <c r="I414" i="1"/>
  <c r="I415" i="1" s="1"/>
  <c r="J414" i="1"/>
  <c r="J415" i="1" s="1"/>
  <c r="K414" i="1"/>
  <c r="K415" i="1" s="1"/>
  <c r="L414" i="1"/>
  <c r="L415" i="1" s="1"/>
  <c r="M414" i="1"/>
  <c r="M415" i="1" s="1"/>
  <c r="N414" i="1"/>
  <c r="N415" i="1" s="1"/>
  <c r="O414" i="1"/>
  <c r="O415" i="1" s="1"/>
  <c r="P414" i="1"/>
  <c r="P415" i="1" s="1"/>
  <c r="Q414" i="1"/>
  <c r="Q415" i="1" s="1"/>
  <c r="R414" i="1"/>
  <c r="R415" i="1" s="1"/>
  <c r="S414" i="1"/>
  <c r="S415" i="1" s="1"/>
  <c r="E414" i="1"/>
  <c r="E415" i="1" s="1"/>
  <c r="U415" i="1" l="1"/>
  <c r="V415" i="1" s="1"/>
  <c r="V414" i="1"/>
  <c r="U416" i="1"/>
  <c r="V416" i="1" s="1"/>
</calcChain>
</file>

<file path=xl/sharedStrings.xml><?xml version="1.0" encoding="utf-8"?>
<sst xmlns="http://schemas.openxmlformats.org/spreadsheetml/2006/main" count="6994" uniqueCount="843">
  <si>
    <t>Covidence #</t>
  </si>
  <si>
    <t>Study ID</t>
  </si>
  <si>
    <t>Title</t>
  </si>
  <si>
    <t>Year of publication</t>
  </si>
  <si>
    <t>Are the beginning and end points of each interval clearly defined?</t>
  </si>
  <si>
    <t>For all time points and intervals described, are there precise, transparent and repeatable definitions?</t>
  </si>
  <si>
    <t>Is the healthcare context in which the study is based fully described?</t>
  </si>
  <si>
    <t>Do the questions on time points and/or intervals clearly derive from stated definitions?</t>
  </si>
  <si>
    <t>Do researchers acknowledge the need for theoretical validation and/or make reference to the theoretical framework(s) underpinning measurement and analysis of the time points?</t>
  </si>
  <si>
    <t>Is there a discussion of the different biases influencing measurement of this time point?</t>
  </si>
  <si>
    <t>Do the researchers discuss the complexity of the date of first presentation?</t>
  </si>
  <si>
    <t>Do the researchers use an existing hierarchical rationale for the date of diagnosis measurement?</t>
  </si>
  <si>
    <t>Has a validated instrument been used?</t>
  </si>
  <si>
    <t>Is there some discussion of how reliability and validity (trustworthiness) has been established?</t>
  </si>
  <si>
    <t>Is there discussion of the different biases influencing measurement of the time points, such as how and when the question is asked and who is being asked?</t>
  </si>
  <si>
    <t>Is the timing of the interview in relation to the date of diagnosis provided?</t>
  </si>
  <si>
    <t>Is there any triangulation of self-reported data with other data sources such as case notes?</t>
  </si>
  <si>
    <t>Is there a clear and precise description of how case-note/medical record data were used to ascertain time points, and/or with an acknowledgment of limitations of such data?</t>
  </si>
  <si>
    <t>Is there a thorough description of the database chosen including sampling coverage and completeness of information?</t>
  </si>
  <si>
    <t>Exploring the diagnostic pathway of symptomatic cancer patients in the Netherlands</t>
  </si>
  <si>
    <t>Yes</t>
  </si>
  <si>
    <t>No</t>
  </si>
  <si>
    <t>NA</t>
  </si>
  <si>
    <t>Huerta-Gutierrez 2021</t>
  </si>
  <si>
    <t>No Title</t>
  </si>
  <si>
    <t>Benider 2022</t>
  </si>
  <si>
    <t>Evolution of patterns of care for women with cervical cancer in Morocco over a decade</t>
  </si>
  <si>
    <t>The SYMPTOM-upper gastrointestinal study: A mixed methods study exploring symptom appraisal and help-seeking in Australian upper gastrointestinal cancer patients</t>
  </si>
  <si>
    <t>Mimouni 2022</t>
  </si>
  <si>
    <t>The patient, diagnosis and treatment delay of the care pathway of patients with breast Cancer in Morocco</t>
  </si>
  <si>
    <t>Uncertain</t>
  </si>
  <si>
    <t>Filho 2021</t>
  </si>
  <si>
    <t>Cultural, social, and healthcare access factors associated with delays in gastric cancer presentation, diagnosis, and treatment: A cross-sectional study</t>
  </si>
  <si>
    <t>Ferro 2021</t>
  </si>
  <si>
    <t>The impact of sars-cov-2 pandemic on time to primary, secondary resection and adjuvant intravesical therapy in patients with high-risk non-muscle invasive bladder cancer: A retrospective multi-institutional cohort analysis</t>
  </si>
  <si>
    <t>Naidoo 2021</t>
  </si>
  <si>
    <t>Delays in the referral and primary management of cutaneous malignant melanoma at Tygerberg Hospital</t>
  </si>
  <si>
    <t>Kotecha 2021</t>
  </si>
  <si>
    <t>Evaluating the delay prior to primary care presentation in patients with lung cancer: a cohort study</t>
  </si>
  <si>
    <t>HernándezVargas 2021</t>
  </si>
  <si>
    <t>Factors associated with delays in time to treatment initiation in Colombian women with cervical cancer: A cross-sectional analysis</t>
  </si>
  <si>
    <t>Martínez-Pérez 2020</t>
  </si>
  <si>
    <t>Association between delayed diagnosis and breast cancer in advanced clinical stage at the time of consultation in four oncology centers in Medellin-Colombia, 2017. Cross-sectional study</t>
  </si>
  <si>
    <t>Pumpalova 2022</t>
  </si>
  <si>
    <t>The Impact of Breast Cancer Treatment Delays on Survival Among South African Women</t>
  </si>
  <si>
    <t>Lee 2022</t>
  </si>
  <si>
    <t>Association between Delay to Radical Prostatectomy and Clinically Meaningful Outcomes among Patients with Intermediate and High-Risk Localized Prostate Cancer</t>
  </si>
  <si>
    <t>Marcickiewicz 2022</t>
  </si>
  <si>
    <t>The wait time to primary surgery in endometrial cancer - impact on survival and predictive factors: a population-based SweGCG study</t>
  </si>
  <si>
    <t>Urban 2022</t>
  </si>
  <si>
    <t>The Prognostic Impact of Radiotherapy Delays in Oropharynx Carcinoma and the Role of p16 Status</t>
  </si>
  <si>
    <t>Li 2021</t>
  </si>
  <si>
    <t>Enhancing social support and knowledge perception decreases patient delay in breast cancer</t>
  </si>
  <si>
    <t>Karp 2021</t>
  </si>
  <si>
    <t>Barriers to Obtaining a Timely Diagnosis in Human Papillomavirus-Associated Oropharynx Cancer</t>
  </si>
  <si>
    <t>IgnacioVarela-Centelles 2021</t>
  </si>
  <si>
    <t>Impact of the Presenting Symptom on Time Intervals and Diagnostic Routes of Patients with Symptomatic Oral Cancer</t>
  </si>
  <si>
    <t>Sathoo 2021</t>
  </si>
  <si>
    <t>A qualitative exploratory study of delay in the presentation of gastrointestinal cancer</t>
  </si>
  <si>
    <t>Mumba 2021</t>
  </si>
  <si>
    <t>Cervical cancer diagnosis and treatment delays in the developing world: Evidence from a hospital-based study in Zambia</t>
  </si>
  <si>
    <t>Hassen 2021</t>
  </si>
  <si>
    <t>Factors Associated with Delay in Breast Cancer Presentation at the Only Oncology Center in North East Ethiopia: A Cross-Sectional Study</t>
  </si>
  <si>
    <t>Greer 2021</t>
  </si>
  <si>
    <t>The impact of fertility preservation on the timing of breast cancer treatment, recurrence, and survival</t>
  </si>
  <si>
    <t>Goenka 2021</t>
  </si>
  <si>
    <t>The ``collateral damage{''} of the war on COVID-19: impact of the pandemic on the care of epithelial ovarian cancer</t>
  </si>
  <si>
    <t>dosSantosAndrade 2021</t>
  </si>
  <si>
    <t>Shorter delay to treatment by integrated diagnostic services and NGO-provided support among breast cancer patients in two Brazilian referral centres</t>
  </si>
  <si>
    <t>Ksienski 2021</t>
  </si>
  <si>
    <t>Time to Treatment With Nivolumab or Pembrolizumab for Patients With Advanced Melanoma in Everyday Practice</t>
  </si>
  <si>
    <t>Jensen 2021</t>
  </si>
  <si>
    <t>Impact of time to treatment initiation for patients with oral cavity squamous cell carcinoma: a population-based, retrospective study</t>
  </si>
  <si>
    <t>Han 2021</t>
  </si>
  <si>
    <t>Is time-to-treatment associated with higher mortality in Korean elderly lung cancer patients?</t>
  </si>
  <si>
    <t>Olaogun 2021</t>
  </si>
  <si>
    <t>Management of Locally Advanced Breast Cancer: Challenges and Treatment Outcomes in an Emerging Tertiary Hospital in South-western Nigeria</t>
  </si>
  <si>
    <t>Hayes 2021</t>
  </si>
  <si>
    <t>Age-related and socioeconomic inequalities in timeliness of referral and start of treatment in colorectal cancer: a population-based analysis</t>
  </si>
  <si>
    <t>Sifontes-Dubon 2021</t>
  </si>
  <si>
    <t>Evaluation of a Clinical Pathway for Thyroid Nodular Disease: Timings and Delays in the Diagnosis and Treatment of Thyroid Cancer</t>
  </si>
  <si>
    <t>Nassali 2021</t>
  </si>
  <si>
    <t>Timelines to Cervical Cancer Diagnosis and Treatment at a Tertiary Hospital in Botswana</t>
  </si>
  <si>
    <t>Almubarak 2020</t>
  </si>
  <si>
    <t>Secondary Care Delay in Diagnosis and Treatment of Oral Cancer at Asir Central Hospital, Saudi Arabia: A Case Series Study</t>
  </si>
  <si>
    <t>Zumer 2020</t>
  </si>
  <si>
    <t>Impact of delays in radiotherapy of head and neck cancer on outcome</t>
  </si>
  <si>
    <t>Tesfaw 2020</t>
  </si>
  <si>
    <t>Patient Delay and Contributing Factors Among Breast Cancer Patients at Two Cancer Referral Centres in Ethiopia: A Cross-Sectional Study</t>
  </si>
  <si>
    <t>Mansour 2020</t>
  </si>
  <si>
    <t>Breast Cancer: Delays of Access to Diagnosis and Treatment Retrospective Study-Batna, Algeria August 2015-February 2016</t>
  </si>
  <si>
    <t>Andkhoie 2020</t>
  </si>
  <si>
    <t>Geographic factors associated with time-to-treatment outcomes for radiation therapy among localized prostate cancer patients in Saskatchewan</t>
  </si>
  <si>
    <t>Cytology-based Cancer Surgery of the Head and Neck (CyCaS-HN): a prospective, randomized, controlled clinical trial</t>
  </si>
  <si>
    <t>Identifying Barriers in Access to Care for Head and Neck Cancer Patients: A Field Study in Dakar</t>
  </si>
  <si>
    <t>Patient-reported diagnostic intervals to colorectal cancer diagnosis in the Midland region of New Zealand: a prospective cohort study</t>
  </si>
  <si>
    <t>Impact of esthesioneuroblastoma treatment delays on overall patient survival</t>
  </si>
  <si>
    <t>No impact of time to treatment initiation for head and neck cancer in a tertiary university center in 2003, 2008 and 2013</t>
  </si>
  <si>
    <t>Babatunde 2022</t>
  </si>
  <si>
    <t>Racial Disparities and Diagnosis-to-Treatment Time Among Patients Diagnosed with Breast Cancer in South Carolina.</t>
  </si>
  <si>
    <t>Shahid 2022</t>
  </si>
  <si>
    <t>A study of the effects of delayed patient presentation on cutaneous SCC progression.</t>
  </si>
  <si>
    <t>Virgilsen 2022</t>
  </si>
  <si>
    <t>Diagnosing pancreatic cancer in general practice: a cross-sectional study on associations between suspicion of cancer, urgent referral and time to diagnosis.</t>
  </si>
  <si>
    <t>Badri 2022</t>
  </si>
  <si>
    <t>Retrospective study of factors associated with late detection of oral cancer in alberta: A qualitative study.</t>
  </si>
  <si>
    <t>Matarredona-Quiles 2022</t>
  </si>
  <si>
    <t>Factors associated with diagnosis delay in head and neck cancer.</t>
  </si>
  <si>
    <t>Rai 2022</t>
  </si>
  <si>
    <t>Study of Diagnostic Delay among Symptomatic Breast Cancer Patients in Northern India: A Mixed-Methods Analysis from a Dedicated Breast Cancer Centre.</t>
  </si>
  <si>
    <t>CanaverasLeon 2022</t>
  </si>
  <si>
    <t>[Delay in the diagnosis and treatment of five types of cancer in two urban health centres].</t>
  </si>
  <si>
    <t>Mujar 2022</t>
  </si>
  <si>
    <t>Breast Cancer Care Timeliness Framework: A Quality Framework for Cancer Control.</t>
  </si>
  <si>
    <t>Kumar 2021</t>
  </si>
  <si>
    <t>Treatment Seeking Behavior, Treatment Cost and Quality of Life of Head and Neck Cancer Patients: A Cross-Sectional Analytical Study from South India.</t>
  </si>
  <si>
    <t>Alig 2021</t>
  </si>
  <si>
    <t>Short Diagnosis-to-Treatment Interval Is Associated With Higher Circulating Tumor DNA Levels in Diffuse Large B-Cell Lymphoma.</t>
  </si>
  <si>
    <t>Majeed 2021</t>
  </si>
  <si>
    <t>Diagnostic and treatment delays in breast cancer in association with multiple factors in Pakistan.</t>
  </si>
  <si>
    <t>Murchie 2021</t>
  </si>
  <si>
    <t>Geographic variation in diagnostic and treatment interval, cancer stage and mortality among colorectal patients - An international comparison between Denmark and Scotland using data-linked cohorts.</t>
  </si>
  <si>
    <t>Heiden 2021</t>
  </si>
  <si>
    <t>Analysis of Delayed Surgical Treatment and Oncologic Outcomes in Clinical Stage I Non-Small Cell Lung Cancer.</t>
  </si>
  <si>
    <t>Blunt 2021</t>
  </si>
  <si>
    <t>Shorter Diagnosis-to-Treatment Interval in Diffuse Large B-Cell Lymphoma is Associated With Inferior Overall Survival in a Large, Population-Based Registry.</t>
  </si>
  <si>
    <t>Cubiella 2021</t>
  </si>
  <si>
    <t>Impact of a colorectal cancer screening program implantation on delays and prognosis of non-screening detected colorectal cancer.</t>
  </si>
  <si>
    <t>Mazza 2021</t>
  </si>
  <si>
    <t>Do ethnic patients report longer lung cancer intervals than Anglo-Australian patients?: Findings from a prospective, observational cohort study.</t>
  </si>
  <si>
    <t>Hussain 2021</t>
  </si>
  <si>
    <t>Delays In Breast Cancer Diagnosis At A Tertiary Care Facility In Karachi, Pakistan.</t>
  </si>
  <si>
    <t>Kiss 2021</t>
  </si>
  <si>
    <t>Increase in the Length of Lung Cancer Patient Pathway Before First-Line Therapy: A 6-Year Nationwide Analysis From Hungary.</t>
  </si>
  <si>
    <t>NevesLima 2021</t>
  </si>
  <si>
    <t>Sociodemographic and clinical factors associated with time to treatment for colorectal cancer in Brazil, 2006-2015</t>
  </si>
  <si>
    <t>Philip 2021</t>
  </si>
  <si>
    <t>Patient Interval and Associated Factors in the Diagnostic Journey of Oral Cancer: A Hospital-Based Cross-Sectional Study from Kerala, India.</t>
  </si>
  <si>
    <t>Elias 2021</t>
  </si>
  <si>
    <t>Treatment Delay in Melanoma: A Risk Factor Analysis of an Impending Crisis.</t>
  </si>
  <si>
    <t>Norsa'adah 2021</t>
  </si>
  <si>
    <t>Time Taken for Symptom Recognition, First Consultation, Diagnosis and First Definitive Treatment and Its Associated Factors among Women with Breast Cancer.</t>
  </si>
  <si>
    <t>Schoonbeek 2021</t>
  </si>
  <si>
    <t>Determinants of delay in the head and neck oncology care pathway: The next step in value-based health care.</t>
  </si>
  <si>
    <t>Hewage 2021</t>
  </si>
  <si>
    <t>Does the choice of care pathways matter in timely breast cancer care in Sri Lanka?.</t>
  </si>
  <si>
    <t>Webber 2021</t>
  </si>
  <si>
    <t>Factors associated with waiting time to breast cancer diagnosis among symptomatic breast cancer patients: a population-based study from Ontario, Canada.</t>
  </si>
  <si>
    <t>Yoshida 2021</t>
  </si>
  <si>
    <t>Importance of diagnosis-to-treatment interval in newly diagnosed patients with diffuse large B-cell lymphoma.</t>
  </si>
  <si>
    <t>Padilla-Ruiz 2021</t>
  </si>
  <si>
    <t>Factors that Influence Treatment Delay for Patients with Breast Cancer.</t>
  </si>
  <si>
    <t>Atkin 2021</t>
  </si>
  <si>
    <t>Diagnostic pathways in multiple myeloma and their relationship to end organ damage: an analysis from the Tackling Early Morbidity and Mortality in Myeloma (TEAMM) trial.</t>
  </si>
  <si>
    <t>Kassirian 2020</t>
  </si>
  <si>
    <t>Delay in diagnosis of patients with head-and-neck cancer in Canada: impact of patient and provider delay.</t>
  </si>
  <si>
    <t>Soomers 2020</t>
  </si>
  <si>
    <t>The route to diagnosis of sarcoma patients: Results from an interview study in the Netherlands and the United Kingdom.</t>
  </si>
  <si>
    <t>Antel 2020</t>
  </si>
  <si>
    <t>Diagnosing lymphoma in the shadow of an epidemic: lessons learned from the diagnostic challenges posed by the dual tuberculosis and HIV epidemics.</t>
  </si>
  <si>
    <t>Rollig 2020</t>
  </si>
  <si>
    <t>Does time from diagnosis to treatment affect the prognosis of patients with newly diagnosed acute myeloid leukemia?.</t>
  </si>
  <si>
    <t>Emerson 2020</t>
  </si>
  <si>
    <t>Breast cancer treatment delays by socioeconomic and health care access latent classes in Black and White women.</t>
  </si>
  <si>
    <t>Webber 2020</t>
  </si>
  <si>
    <t>Breast cancer diagnosis and treatment wait times in specialized diagnostic units compared with usual care: a population-based study.</t>
  </si>
  <si>
    <t>Ganesan 2020</t>
  </si>
  <si>
    <t>Diagnostic delay for head and neck cancer in South India: A Mixed-methods Study.</t>
  </si>
  <si>
    <t>Shamsi 2020</t>
  </si>
  <si>
    <t>Patient Delay in Breast Cancer Diagnosis in Two Hospitals in Karachi, Pakistan: Preventive and Life-Saving Measures Needed.</t>
  </si>
  <si>
    <t>Richards 2016</t>
  </si>
  <si>
    <t>Urinary tract infection-like symptom is associated with worse bladder cancer outcomes in the Medicare population: Implications for sex disparities</t>
  </si>
  <si>
    <t>Smith 2009</t>
  </si>
  <si>
    <t>Factors contributing to the time taken to consult with symptoms of lung cancer: a  cross-sectional study.</t>
  </si>
  <si>
    <t>Tokuda 2009</t>
  </si>
  <si>
    <t>Intervals between symptom onset and clinical presentation in cancer patients.</t>
  </si>
  <si>
    <t>Brazda 2010</t>
  </si>
  <si>
    <t>Delays in time to treatment and survival impact in breast cancer.</t>
  </si>
  <si>
    <t>Waldert 2010</t>
  </si>
  <si>
    <t>A delay in radical nephroureterectomy can lead to upstaging.</t>
  </si>
  <si>
    <t>Gort 2010</t>
  </si>
  <si>
    <t>Actionable indicators for short and long term outcomes in rectal cancer.</t>
  </si>
  <si>
    <t>Kämmerer 2012</t>
  </si>
  <si>
    <t>Clinical, therapeutic and prognostic features of osteosarcoma of the jaws -  experience of 36 cases.</t>
  </si>
  <si>
    <t>Korets 2012</t>
  </si>
  <si>
    <t>Effect of delaying surgery on radical prostatectomy outcomes: a contemporary  analysis.</t>
  </si>
  <si>
    <t>Valentín-López 2012</t>
  </si>
  <si>
    <t>Assessment of a rapid referral pathway for suspected colorectal cancer in Madrid.</t>
  </si>
  <si>
    <t>Lyhne 2013</t>
  </si>
  <si>
    <t>Waiting times for diagnosis and treatment of head and neck cancer in Denmark in 2010  compared to 1992 and 2002.</t>
  </si>
  <si>
    <t>Eastman 2013</t>
  </si>
  <si>
    <t>Outcomes of delays in time to treatment in triple negative breast cancer.</t>
  </si>
  <si>
    <t>Bertoli 2013</t>
  </si>
  <si>
    <t>Time from diagnosis to intensive chemotherapy initiation does not adversely impact  the outcome of patients with acute myeloid leukemia.</t>
  </si>
  <si>
    <t>Redaniel 2013</t>
  </si>
  <si>
    <t>The association of waiting times from diagnosis to surgery with survival in women  with localised breast cancer in England.</t>
  </si>
  <si>
    <t>Esmaelbeigi 2014</t>
  </si>
  <si>
    <t>Factors affecting professional delay in diagnosis and treatment of oral cancer in Iran</t>
  </si>
  <si>
    <t>Nandra 2015</t>
  </si>
  <si>
    <t>One-year mortality in patients with bone and soft tissue sarcomas as an indicator of  delay in presentation.</t>
  </si>
  <si>
    <t>Goedhart 2016</t>
  </si>
  <si>
    <t>Delay in Diagnosis and Its Effect on Clinical Outcome in High-grade Sarcoma of Bone:  A Referral Oncological Centre Study.</t>
  </si>
  <si>
    <t>Jedy-Agba 2017</t>
  </si>
  <si>
    <t>Breast Cancer in sub-Saharan Africa : Determinants of Stage at Diagnosis and Diagnostic Delays in Women with Symptomatic Breast Cancer ELIMA JEDY-AGBA Thesis submitted in accordance with the requirements for the degree Doctor of Philosophy of the Universi</t>
  </si>
  <si>
    <t>A review of the delay in diagnosis and management of breast lumps in the Theewaterskloof sub district in the Western Capel ETD Search</t>
  </si>
  <si>
    <t>Examining the pathway to diagnosis and treatment of lymphoma in Manitoba: patient and system factors resulting in delay</t>
  </si>
  <si>
    <t>Abu-Helalah 2016</t>
  </si>
  <si>
    <t>Delay in Presentation, Diagnosis and Treatment for Colorectal Cancer Patients in Jordan.</t>
  </si>
  <si>
    <t>Baughan 2009</t>
  </si>
  <si>
    <t>Auditing the diagnosis of cancer in primary care: the experience in Scotland.</t>
  </si>
  <si>
    <t>BenFatma 2018</t>
  </si>
  <si>
    <t>What could be the reasons of late diagnosis of breast cancer in Tunisia?.</t>
  </si>
  <si>
    <t>Cicchiello 2016</t>
  </si>
  <si>
    <t>An assessment of clinical pathways and missed opportunities for the diagnosis of nodular melanoma versus superficial spreading melanoma.</t>
  </si>
  <si>
    <t>Cohn 2014</t>
  </si>
  <si>
    <t>Sex disparities in diagnosis of bladder cancer after initial presentation with hematuria: a nationwide claims-based investigation.</t>
  </si>
  <si>
    <t>Al-Rajhi 2009</t>
  </si>
  <si>
    <t>Nasopharyngeal carcinoma in Saudi Arabia: clinical presentation and diagnostic delay.</t>
  </si>
  <si>
    <t>Altman 2017</t>
  </si>
  <si>
    <t>Examining the Effects of Time to Diagnosis, Income, Symptoms, and Incidental Detection on Overall Survival in Epithelial Ovarian Cancer: Manitoba Ovarian Cancer Outcomes (MOCO) Study Group.</t>
  </si>
  <si>
    <t>Baishya 2015</t>
  </si>
  <si>
    <t>A Pilot Study on Factors Associated with Presentation Delay in Patients Affected with Head and Neck Cancers.</t>
  </si>
  <si>
    <t>Bonfill 2017</t>
  </si>
  <si>
    <t>Clinical interval and diagnostic characteristics in a cohort of bladder cancer patients in Spain: a multicenter observational study.</t>
  </si>
  <si>
    <t>George 2012</t>
  </si>
  <si>
    <t>Early symptoms of bone and soft tissue sarcomas: could they be diagnosed earlier?.</t>
  </si>
  <si>
    <t>Goel 2020</t>
  </si>
  <si>
    <t>Treatment delays in surgically managed sinonasal cancer and association with survival.</t>
  </si>
  <si>
    <t>Chappidi 2017</t>
  </si>
  <si>
    <t>Evaluation of gender-based disparities in time from initial haematuria presentation to upper tract urothelial carcinoma diagnosis: analysis of a nationwide insurance claims database.</t>
  </si>
  <si>
    <t>Ermiah 2012</t>
  </si>
  <si>
    <t>Diagnosis delay in Libyan female breast cancer.</t>
  </si>
  <si>
    <t>Faye 2016</t>
  </si>
  <si>
    <t>Pattern of chronic myeloid leukemia in the imatinib era in a Sub-Saharan African setting.</t>
  </si>
  <si>
    <t>Leveque 2014</t>
  </si>
  <si>
    <t>[An analysis of treatment delays of thoracic cancers: a prospective study].</t>
  </si>
  <si>
    <t>Levy 2018</t>
  </si>
  <si>
    <t>The Frequency and Prognostic Value of Neutrophilia in Chronic Lymphocytic Leukemia.</t>
  </si>
  <si>
    <t>Lijkendijk 2010</t>
  </si>
  <si>
    <t>[Introduction of integrated cancer pathway shortens diagnostic delay in bladder cancer].</t>
  </si>
  <si>
    <t>Lim 2013</t>
  </si>
  <si>
    <t>Measuring the nature and duration of symptoms of cervical cancer in young women: developing an interview-based approach.</t>
  </si>
  <si>
    <t>Gao 2016</t>
  </si>
  <si>
    <t>Risk factors and negative consequences of patient's delay for penile carcinoma.</t>
  </si>
  <si>
    <t>Kolude 2013</t>
  </si>
  <si>
    <t>Stages of delay in oral cancer care evaluated at a tertiary health centre.</t>
  </si>
  <si>
    <t>Kumar 2019</t>
  </si>
  <si>
    <t>Delays in Diagnosis and Treatment of Breast Cancer and the Pathways of Care: A Mixed Methods Study from a Tertiary Cancer Centre in North East India.</t>
  </si>
  <si>
    <t>Law 2009</t>
  </si>
  <si>
    <t>Treatment delay in rectal cancer.</t>
  </si>
  <si>
    <t>Lee 2011</t>
  </si>
  <si>
    <t>Head and neck cancer: possible causes for delay in diagnosis and treatment.</t>
  </si>
  <si>
    <t>Marella 2018</t>
  </si>
  <si>
    <t>The diagnostic delay of oral carcinoma.</t>
  </si>
  <si>
    <t>McLaughlin 2012</t>
  </si>
  <si>
    <t>Effect on survival of longer intervals between confirmed diagnosis and treatment initiation among low-income women with breast cancer.</t>
  </si>
  <si>
    <t>Radzikowska 2012</t>
  </si>
  <si>
    <t>The impact of timeliness of care on survival in non-small cell lung cancer patients.</t>
  </si>
  <si>
    <t>Odongo 2015</t>
  </si>
  <si>
    <t>Patient delay factors in women presenting with breast cancer in a low income country.</t>
  </si>
  <si>
    <t>O'Leary 2013</t>
  </si>
  <si>
    <t>The wait time creep: changes in the surgical wait time for women with uterine cancer in Ontario, Canada, during 2000-2009.</t>
  </si>
  <si>
    <t>Otieno 2010</t>
  </si>
  <si>
    <t>Provider delay in the diagnosis and initiation of definitive treatment for breast cancer patients.</t>
  </si>
  <si>
    <t>Scott 2016</t>
  </si>
  <si>
    <t>Rectal cancer in patients under the age of 50 years: the delayed diagnosis.</t>
  </si>
  <si>
    <t>Shieh 2014</t>
  </si>
  <si>
    <t>Delayed time from first medical visit to diagnosis for breast cancer patients in Taiwan.</t>
  </si>
  <si>
    <t>Yau 2010</t>
  </si>
  <si>
    <t>Delayed presentation of symptomatic breast cancers in Hong Kong: experience in a public cancer centre.</t>
  </si>
  <si>
    <t>Talavera-Belmonte 2018</t>
  </si>
  <si>
    <t>Subungual Melanoma: A Descriptive Study of 34 Patients.</t>
  </si>
  <si>
    <t>Vidaver 2016</t>
  </si>
  <si>
    <t>Typical Time to Treatment of Patients With Lung Cancer in a Multisite, US-Based Study.</t>
  </si>
  <si>
    <t>Wang 2017</t>
  </si>
  <si>
    <t>Nasopharyngeal Carcinoma Diagnostic Challenge in a Nonendemic Setting: Our Experience with 101 Patients.</t>
  </si>
  <si>
    <t>Wang 2018</t>
  </si>
  <si>
    <t>Diagnostic Pathway of Oral Cavity Cancer in an Integrated Health Care System.</t>
  </si>
  <si>
    <t>Zivkovic 2014</t>
  </si>
  <si>
    <t>Effect of delays on survival in patients with lung carcinoma in Montenegro.</t>
  </si>
  <si>
    <t>Rittitit 2020</t>
  </si>
  <si>
    <t>The time interval in patients care process of colorectal cancer a hospital based study in khon kaen, thailand</t>
  </si>
  <si>
    <t>Kompelli 2020</t>
  </si>
  <si>
    <t>An assessment of racial differences in epidemiological, clinical and psychosocial factors among head and neck cancer patients at the time of surgery</t>
  </si>
  <si>
    <t>Huang 2020</t>
  </si>
  <si>
    <t>Delayed surgery after histologic or radiologic-diagnosed clinical stage I lung adenocarcinoma</t>
  </si>
  <si>
    <t>Mielczarek 2020</t>
  </si>
  <si>
    <t>Diagnostic and treatment delays among patients with primary bladder cancer in Poland: A survey study</t>
  </si>
  <si>
    <t>Jin 2020</t>
  </si>
  <si>
    <t>Non-small cell lung cancer in young patients: An analysis of clinical, pathologic and tnm stage characteristics compared to the elderly</t>
  </si>
  <si>
    <t>Humphrys 2020</t>
  </si>
  <si>
    <t>Patient symptom experience prior to a diagnosis of oesophageal or gastric cancer: A multi-methods study</t>
  </si>
  <si>
    <t>Lovejoy 2019</t>
  </si>
  <si>
    <t>Evaluation of surgical disparities between african American and european American women treated for breast cancer within an equal-access military healthcare system</t>
  </si>
  <si>
    <t>Patel 2019</t>
  </si>
  <si>
    <t>The effect of time from biopsy to radical prostatectomy on adverse pathologic outcomes</t>
  </si>
  <si>
    <t>Kan 2018</t>
  </si>
  <si>
    <t>Risk factors involved in treatment delays and differences in treatment type for patients with prostate cancer by risk category in an academic safety net hospital</t>
  </si>
  <si>
    <t>Lawrenz 2018</t>
  </si>
  <si>
    <t>Adult Primary Bone Sarcoma and Time to Treatment Initiation: An Analysis of the National Cancer Database</t>
  </si>
  <si>
    <t>Ran 2018</t>
  </si>
  <si>
    <t>Impact of symptom to presentation delay and treatment delay on prognosis of colorectal cancer patients</t>
  </si>
  <si>
    <t>Zanaty 2017</t>
  </si>
  <si>
    <t>Does surgical delay for radical prostatectomy affect patient pathological outcome? A retrospective analysis from a Canadian cohort</t>
  </si>
  <si>
    <t>Dolly 2016</t>
  </si>
  <si>
    <t>A delay from diagnosis to treatment is associated with a decreased overall survival for patients with endometrial cancer</t>
  </si>
  <si>
    <t>BuvarpDyrop 2016</t>
  </si>
  <si>
    <t>Routes to Diagnosis for Suspected Sarcoma: The Impact of Symptoms and Clinical Findings on the Diagnostic Process</t>
  </si>
  <si>
    <t>Li 2015</t>
  </si>
  <si>
    <t>Clinical investigation into the initial diagnosis and treatment of 539 patients with IV stage lung cancer</t>
  </si>
  <si>
    <t>Lohlun 2015</t>
  </si>
  <si>
    <t>A prospective study on the impact of waiting times for radiotherapy for cervical cancer at Charlotte Maxeke Johannesburg Academic Hospital</t>
  </si>
  <si>
    <t>Bustami 2014</t>
  </si>
  <si>
    <t>Variations in time to receiving first surgical treatment for breast cancer as a function of racial/ethnic background: A cohort study</t>
  </si>
  <si>
    <t>Brinkerhoff 2012</t>
  </si>
  <si>
    <t>Diagnosis to treatment interval and outcome in patients with locally-advanced squamous cell carcinoma of the head and neck in a veterans affairs medical center</t>
  </si>
  <si>
    <t>Nilbert 2010</t>
  </si>
  <si>
    <t>Delays in the management of retroperitoneal sarcomas</t>
  </si>
  <si>
    <t>Howell 2013</t>
  </si>
  <si>
    <t>Time-to-diagnosis and symptoms of myeloma, lymphomas and leukaemias: A report from the Haematological malignancy Research Network</t>
  </si>
  <si>
    <t>Kozielski 2012</t>
  </si>
  <si>
    <t>Lung cancer in patients under the age of 40 years</t>
  </si>
  <si>
    <t>Zhang 2019</t>
  </si>
  <si>
    <t>Factors associated with delay in presentation among patients for oral cancer</t>
  </si>
  <si>
    <t>Patient delay and associated factors among Chinese women with breast cancer: A cross-sectional study.</t>
  </si>
  <si>
    <t>Zhang 2015</t>
  </si>
  <si>
    <t>The effects of geography on survival in patients with oral cavity squamous cell carcinoma</t>
  </si>
  <si>
    <t>Zdravkovic 2009</t>
  </si>
  <si>
    <t>Implication of late diagnosis for survival of patients with colorectal carcinoma</t>
  </si>
  <si>
    <t>Zarcos-Pedrinaci 2018</t>
  </si>
  <si>
    <t>Factors Associated with Prolonged Patient-Attributable Delay in the Diagnosis of Colorectal Cancer.</t>
  </si>
  <si>
    <t>Swann 2018</t>
  </si>
  <si>
    <t>Diagnosing cancer in primary care: results from the National Cancer Diagnosis Audit.</t>
  </si>
  <si>
    <t>Sulu 2011</t>
  </si>
  <si>
    <t>Delays in the diagnosis and treatment of non-small-cell lung cancer.</t>
  </si>
  <si>
    <t>Sue 2013</t>
  </si>
  <si>
    <t>Does time to definitive treatment matter in patients with ductal carcinoma in situ?.</t>
  </si>
  <si>
    <t>Strohl 2016</t>
  </si>
  <si>
    <t>Surgical wait time: A new health indicator in women with endometrial cancer</t>
  </si>
  <si>
    <t>Stornello 2020</t>
  </si>
  <si>
    <t>Diagnostic delay does not influence survival of pancreatic cancer patients</t>
  </si>
  <si>
    <t>Stevens 2010</t>
  </si>
  <si>
    <t>Wait times in prostate cancer diagnosis and radiation treatment</t>
  </si>
  <si>
    <t>SoaresFerreira 2017</t>
  </si>
  <si>
    <t>Treatment delays among women with breast cancer in a low socio-economic status region in Brazil</t>
  </si>
  <si>
    <t>Smith 2016</t>
  </si>
  <si>
    <t>Assessing delays in laryngeal cancer treatment.</t>
  </si>
  <si>
    <t>Singh 2012</t>
  </si>
  <si>
    <t>Trends in time to diagnosis of colon cancer and impact on clinical outcomes</t>
  </si>
  <si>
    <t>Singh 2010</t>
  </si>
  <si>
    <t>Wait times from presentation to treatment for colorectal cancer: a population-based study.</t>
  </si>
  <si>
    <t>Singal 2013</t>
  </si>
  <si>
    <t>Therapeutic Delays Lead to Worse Survival Among Patients With Hepatocellular Carcinoma</t>
  </si>
  <si>
    <t>Sikdar 2017</t>
  </si>
  <si>
    <t>Factors associated with mode of colorectal cancer detection and time to diagnosis: a population level study.</t>
  </si>
  <si>
    <t>Sharma 2016</t>
  </si>
  <si>
    <t>Clinical impact of prolonged diagnosis to treatment interval (DTI) among patients with oropharyngeal squamous cell carcinoma.</t>
  </si>
  <si>
    <t>Shah 2020</t>
  </si>
  <si>
    <t>Socioeconomic disparity trends in diagnostic imaging, treatments, and survival for nonsmall cell lung cancer: 2007-2016</t>
  </si>
  <si>
    <t>Yurdakul 2015</t>
  </si>
  <si>
    <t>Patient and physician delay in the diagnosis and treatment of non-small cell lung cancer in Turkey.</t>
  </si>
  <si>
    <t>Yuan 2016</t>
  </si>
  <si>
    <t>Factors related to breast cancer detection mode and time to diagnosis in Alberta, Canada: a population-based retrospective cohort study.</t>
  </si>
  <si>
    <t>Yorio 2009</t>
  </si>
  <si>
    <t>Lung cancer diagnostic and treatment intervals in the United States: a health care disparity?.</t>
  </si>
  <si>
    <t>Yang 2014</t>
  </si>
  <si>
    <t>Pregnancy-associated breast cancer in Taiwanese women: potential treatment delay and impact on survival.</t>
  </si>
  <si>
    <t>Yaman 2009</t>
  </si>
  <si>
    <t>Factors affecting the interval from diagnosis to treatment in patients with lung cancer</t>
  </si>
  <si>
    <t>Xu 2019</t>
  </si>
  <si>
    <t>Surgical Delay Is Associated with Improved Survival in Hepatocellular Carcinoma: Results of the National Cancer Database</t>
  </si>
  <si>
    <t>Xavier 2016</t>
  </si>
  <si>
    <t>Delay in cutaneous melanoma diagnosis: Sequence analyses from suspicion to diagnosis in 211 patients.</t>
  </si>
  <si>
    <t>Wright 2010</t>
  </si>
  <si>
    <t>Time from Diagnosis to Surgical Treatment of Breast Cancer: Factors Influencing Delays in Initiating Treatment</t>
  </si>
  <si>
    <t>Williams 2010</t>
  </si>
  <si>
    <t>Factors Associated with Delays to Diagnosis and Treatment of Breast Cancer in Women in a Louisiana Urban Safety Net Hospital</t>
  </si>
  <si>
    <t>Widhe 2011</t>
  </si>
  <si>
    <t>Diagnostic difficulties and delays with chest wall chondrosarcoma: A Swedish population based Scandinavian Sarcoma Group study of 106 patients</t>
  </si>
  <si>
    <t>White 2020</t>
  </si>
  <si>
    <t>The pathway to diagnosis and treatment for surgically managed lung cancer patients</t>
  </si>
  <si>
    <t>Webster 2019</t>
  </si>
  <si>
    <t>Missed opportunities for oral cancer screening in Australia.</t>
  </si>
  <si>
    <t>Colonoscopy resource availability and its association with the colorectal cancer diagnostic interval: A population-based cross-sectional study</t>
  </si>
  <si>
    <t>Wanis 2017</t>
  </si>
  <si>
    <t>Do Moderate Surgical Treatment Delays Influence Survival in Colon Cancer?.</t>
  </si>
  <si>
    <t>Wang 2009</t>
  </si>
  <si>
    <t>TIME TO TREATMENT IN PATIENTS WITH STAGE III NON-SMALL CELL LUNG CANCER</t>
  </si>
  <si>
    <t>Walter 2016</t>
  </si>
  <si>
    <t>Symptoms and patient factors associated with diagnostic intervals for pancreatic cancer (SYMPTOM pancreatic study): a prospective cohort study.</t>
  </si>
  <si>
    <t>Symptoms and patient factors associated with longer time to diagnosis for colorectal cancer: results from a prospective cohort study.</t>
  </si>
  <si>
    <t>Visser 2017</t>
  </si>
  <si>
    <t>Impact of diagnosis-to-treatment waiting time on survival in esophageal cancer patients - A population-based study in The Netherlands</t>
  </si>
  <si>
    <t>Visser 2016</t>
  </si>
  <si>
    <t>Waiting Time from Diagnosis to Treatment has no Impact on Survival in Patients with Esophageal Cancer</t>
  </si>
  <si>
    <t>Vinod 2017</t>
  </si>
  <si>
    <t>Does timeliness of care in Non-Small Cell Lung Cancer impact on survival?</t>
  </si>
  <si>
    <t>Vesna 2020</t>
  </si>
  <si>
    <t>Assessment of possible delays in referrals, diagnostics procedures and first treatment in Slovenian bladder and kidney cancer patients</t>
  </si>
  <si>
    <t>Varela-Centelles 2017</t>
  </si>
  <si>
    <t>Assessment of time intervals in the pathway to oral cancer diagnosis in north-westerm Spain. Relative contribution of patient interval.</t>
  </si>
  <si>
    <t>Vandborg 2011</t>
  </si>
  <si>
    <t>Reasons for diagnostic delay in gynecological malignancies.</t>
  </si>
  <si>
    <t>VanHout 2011</t>
  </si>
  <si>
    <t>Determinants of patient's and doctor's delay in diagnosis and treatment of colorectal cancer.</t>
  </si>
  <si>
    <t>vanHarten 2015</t>
  </si>
  <si>
    <t>Determinants of treatment waiting times for head and neck cancer in the Netherlands and their relation to survival.</t>
  </si>
  <si>
    <t>vanErp 2020</t>
  </si>
  <si>
    <t>Time to diagnosis of symptomatic gastric and oesophageal cancer in the Netherlands: Where is the room for improvement?</t>
  </si>
  <si>
    <t>Pruitt 2013</t>
  </si>
  <si>
    <t>Do diagnostic and treatment delays for colorectal cancer increase risk of death?</t>
  </si>
  <si>
    <t>Pozsgai 2019</t>
  </si>
  <si>
    <t>Wait times to diagnosis and treatment in patients with colorectal cancer in Hungary.</t>
  </si>
  <si>
    <t>Poum 2014</t>
  </si>
  <si>
    <t>Factors associated with delayed diagnosis of breast cancer in northeast Thailand.</t>
  </si>
  <si>
    <t>Polesel 2017</t>
  </si>
  <si>
    <t>The impact of time to treatment initiation on survival from head and neck cancer in north-eastern Italy.</t>
  </si>
  <si>
    <t>Pineros 2011</t>
  </si>
  <si>
    <t>[Delay for diagnosis and treatment of breast cancer in Bogota, Colombia].</t>
  </si>
  <si>
    <t>Perlow 2018</t>
  </si>
  <si>
    <t>Assessment of Oropharyngeal and Laryngeal Cancer Treatment Delay in a Private and Safety Net Hospital System.</t>
  </si>
  <si>
    <t>Peltola 2018</t>
  </si>
  <si>
    <t>Characteristics and Outcomes of 79 Patients with an Insulinoma: A Nationwide Retrospective Study in Finland</t>
  </si>
  <si>
    <t>Unger-Saldana 2015</t>
  </si>
  <si>
    <t>Health system delay and its effect on clinical stage of breast cancer: Multicenter study.</t>
  </si>
  <si>
    <t>Unger-Saldana 2019</t>
  </si>
  <si>
    <t>Breast Cancer Diagnostic Delays Among Young Mexican Women Are Associated With a Lack of Suspicion by Health Care Providers at First Presentation.</t>
  </si>
  <si>
    <t>Tumati 2019</t>
  </si>
  <si>
    <t>Association between treatment delays and oncologic outcome in patients treated with surgery and radiotherapy for head and neck cancer</t>
  </si>
  <si>
    <t>Trepanier 2020</t>
  </si>
  <si>
    <t>The Impact of Delays to Definitive Surgical Care on Survival in Colorectal Cancer Patients</t>
  </si>
  <si>
    <t>Torring 2013</t>
  </si>
  <si>
    <t>Evidence of increasing mortality with longer diagnostic intervals for five common cancers: a cohort study in primary care.</t>
  </si>
  <si>
    <t>Torring 2012</t>
  </si>
  <si>
    <t>Diagnostic interval and mortality in colorectal cancer: U-shaped association demonstrated for three different datasets.</t>
  </si>
  <si>
    <t>Torring 2019</t>
  </si>
  <si>
    <t>Advanced-stage cancer and time to diagnosis: An International Cancer Benchmarking Partnership (ICBP) cross-sectional study.</t>
  </si>
  <si>
    <t>Tomaszewski 2014</t>
  </si>
  <si>
    <t>Care transitions between hospitals are associated with treatment delay for patients with muscle invasive bladder cancer.</t>
  </si>
  <si>
    <t>Tolstrup 2017</t>
  </si>
  <si>
    <t>Greenlandic patients with colorectal cancer: symptomatology, primary investigations and differences in diagnostic intervals between Nuuk and the rest of the country.</t>
  </si>
  <si>
    <t>Teppo 2009</t>
  </si>
  <si>
    <t>Comorbidity and diagnostic delay in cancer of the larynx, tongue and pharynx.</t>
  </si>
  <si>
    <t>Serrell 2019</t>
  </si>
  <si>
    <t>Prostate cancer navigation: initial experience and association with time to care.</t>
  </si>
  <si>
    <t>Seneviratne 2015</t>
  </si>
  <si>
    <t>Treatment delay for Maori women with breast cancer in New Zealand.</t>
  </si>
  <si>
    <t>Sell 2020</t>
  </si>
  <si>
    <t>Symptoms and diagnostic delays in bladder cancer with high risk of recurrence: results from a prospective FinnBladder 9 trial</t>
  </si>
  <si>
    <t>Sekeres 2009</t>
  </si>
  <si>
    <t>Time from diagnosis to treatment initiation predicts survival in younger, but not older, acute myeloid leukemia patients</t>
  </si>
  <si>
    <t>Seiber 2015</t>
  </si>
  <si>
    <t>Disparities in Colorectal Cancer Treatment Delay Within Appalachia--The Role of For-Profit Hospitals.</t>
  </si>
  <si>
    <t>Schutte 2020</t>
  </si>
  <si>
    <t>Impact of optimizing diagnostic workup and reducing the time to treatment in head and neck cancer</t>
  </si>
  <si>
    <t>Sawicki 2013</t>
  </si>
  <si>
    <t>Reasons for delay in diagnosis and treatment of lung cancer among patients in Lublin Voivodeship who were consulted in Thoracic Surgery Department</t>
  </si>
  <si>
    <t>Sargeran 2009</t>
  </si>
  <si>
    <t>Delayed diagnosis of oral cancer in Iran: challenge for prevention.</t>
  </si>
  <si>
    <t>Samson 2015</t>
  </si>
  <si>
    <t>Effects of Delayed Surgical Resection on Short-Term and Long-Term Outcomes in Clinical Stage I Non-Small Cell Lung Cancer.</t>
  </si>
  <si>
    <t>Romanoff 2017</t>
  </si>
  <si>
    <t>Association of Previous Clinical Breast Examination With Reduced Delays and Earlier-Stage Breast Cancer Diagnosis AmongWomen in Peru</t>
  </si>
  <si>
    <t>Roland 2013</t>
  </si>
  <si>
    <t>Is timing to delivery of treatment a reliable measure of quality of care for patients with colorectal adenocarcinoma?.</t>
  </si>
  <si>
    <t>Morse 2019</t>
  </si>
  <si>
    <t>Hypopharyngeal Cancer Treatment Delays: Benchmarks and Survival Association</t>
  </si>
  <si>
    <t>Moodley 2018</t>
  </si>
  <si>
    <t>From symptom discovery to treatment - women's pathways to breast cancer care: a cross-sectional study.</t>
  </si>
  <si>
    <t>Mokdad 2016</t>
  </si>
  <si>
    <t>Implementation of a Voice Messaging System is Associated With Improved Time-to-Treatment and Overall Survival in Patients With Hepatocellular Carcinoma</t>
  </si>
  <si>
    <t>Mirfarhadi 2017</t>
  </si>
  <si>
    <t>Predictive Factors for Diagnosis and Treatment Delay in Iranian Women with Breast Cancer</t>
  </si>
  <si>
    <t>Mimouni 2020</t>
  </si>
  <si>
    <t>The Care Pathway Delays of Cervical Cancer Patient in Morocco</t>
  </si>
  <si>
    <t>Millas 2015</t>
  </si>
  <si>
    <t>Treatment delays of colon cancer in a safety-net hospital system</t>
  </si>
  <si>
    <t>Menon 2019</t>
  </si>
  <si>
    <t>Time intervals and routes to diagnosis for lung cancer in 10 jurisdictions: cross-sectional study findings from the International Cancer Benchmarking Partnership (ICBP)</t>
  </si>
  <si>
    <t>Memon 2013</t>
  </si>
  <si>
    <t>Reasons for patient's delay in diagnosis of breast carcinoma in Pakistan.</t>
  </si>
  <si>
    <t>Robinson 2009</t>
  </si>
  <si>
    <t>Diagnostic delay experienced among gynecological cancer patients: a nationwide survey in Denmark.</t>
  </si>
  <si>
    <t>Renzi 2010</t>
  </si>
  <si>
    <t>Delay in diagnosis and treatment of squamous cell carcinoma of the skin.</t>
  </si>
  <si>
    <t>Redondo 2009</t>
  </si>
  <si>
    <t>Prognostic implications of emergency admission and delays in patients with breast cancer</t>
  </si>
  <si>
    <t>Redaniel 2015</t>
  </si>
  <si>
    <t>Diagnostic Intervals and Its Association with Breast, Prostate, Lung and Colorectal Cancer Survival in England: Historical Cohort Study Using the Clinical Practice Research Datalink</t>
  </si>
  <si>
    <t>Ramey 2018</t>
  </si>
  <si>
    <t>Demographic disparities in delay of definitive chemoradiation for anal squamous cell carcinoma: a nationwide analysis</t>
  </si>
  <si>
    <t>Radzikowska 2013</t>
  </si>
  <si>
    <t>Influence of delays in diagnosis and treatment on survival in small cell lung cancer patients.</t>
  </si>
  <si>
    <t>Rabiu 2013</t>
  </si>
  <si>
    <t>Delays in presentation and management of ovarian cancer in Lagos, Nigeria</t>
  </si>
  <si>
    <t>Delays in prostate cancer care within a hospital network in Victoria, Australia</t>
  </si>
  <si>
    <t>Pedersen 2013</t>
  </si>
  <si>
    <t>Patient delay in colorectal cancer patients: associations with rectal bleeding and thoughts about cancer.</t>
  </si>
  <si>
    <t>Patel 2012</t>
  </si>
  <si>
    <t>Disparities in head and neck cancer: Assessing delay in treatment initiation</t>
  </si>
  <si>
    <t>Parsons 2015</t>
  </si>
  <si>
    <t>Breast cancer treatment delays in a majority minority community: Is there a difference?</t>
  </si>
  <si>
    <t>Park 2016</t>
  </si>
  <si>
    <t>A Retrospective Analysis of the Effect on Survival of Time from Diagnosis to Neoadjuvant Chemotherapy to Cystectomy for Muscle Invasive Bladder Cancer</t>
  </si>
  <si>
    <t>Pang 2019</t>
  </si>
  <si>
    <t>Implementation of submandibular gland transfer: A multi-institutional study of feasibility and time to treatment</t>
  </si>
  <si>
    <t>Pande 2019</t>
  </si>
  <si>
    <t>Evaluation of the clinical and economic impact of delays to surgery in patients with periampullary cancer</t>
  </si>
  <si>
    <t>Panda 2020</t>
  </si>
  <si>
    <t>Delays in Diagnosis of Cervical Cancer Among Women Attending Tertiary Care Cancer Diagnostic Hospitals in Bhubaneswar, India</t>
  </si>
  <si>
    <t>Pakseresht 2014</t>
  </si>
  <si>
    <t>Stage at Diagnosis and Delay in Seeking Medical Care Among Women With Breast Cancer, Delhi, India</t>
  </si>
  <si>
    <t>Pace 2015</t>
  </si>
  <si>
    <t>Delays in Breast Cancer Presentation and Diagnosis at Two Rural Cancer Referral Centers in Rwanda.</t>
  </si>
  <si>
    <t>Ozturk 2015</t>
  </si>
  <si>
    <t>Delay in Diagnosis of Testicular Cancer; A Need for Awareness Programs.</t>
  </si>
  <si>
    <t>O'Callaghan 2017</t>
  </si>
  <si>
    <t>Prostate cancer outcomes and delays in care.</t>
  </si>
  <si>
    <t>Nishida 2019</t>
  </si>
  <si>
    <t>Impact of time from diagnosis to chemotherapy in advanced gastric cancer: A Propensity Score Matching Study to Balance Prognostic Factors</t>
  </si>
  <si>
    <t>Nikonova 2015</t>
  </si>
  <si>
    <t>Predictors of delay in diagnosis and treatment in diffuse large B-cell lymphoma and impact on survival</t>
  </si>
  <si>
    <t>Leon-Rodriguez 2017</t>
  </si>
  <si>
    <t>Breast self-exam and patient interval associate with advanced breast cancer and treatment delay in Mexican women.</t>
  </si>
  <si>
    <t>Lee 2019</t>
  </si>
  <si>
    <t>The impact of diagnostic wait time on the survival of patients with diffuse large B-cell lymphoma: effect modification by the International Prognostic Index.</t>
  </si>
  <si>
    <t>Lee 2016</t>
  </si>
  <si>
    <t>Investigating Patient and Physician Delays in the Diagnosis of Head and Neck Cancers: a Canadian Perspective.</t>
  </si>
  <si>
    <t>Lawaetz 2018</t>
  </si>
  <si>
    <t>Improved survival of head and neck cancer patients in Greenland.</t>
  </si>
  <si>
    <t>Nieminen 2020</t>
  </si>
  <si>
    <t>Factors influencing patient and health care delays in Oropharyngeal Cancer</t>
  </si>
  <si>
    <t>Nieminen 2018</t>
  </si>
  <si>
    <t>Causes for delay before specialist consultation in head and neck cancer.</t>
  </si>
  <si>
    <t>Neal 2014</t>
  </si>
  <si>
    <t>Comparison of cancer diagnostic intervals before and after implementation of NICE guidelines: analysis of data from the UK General Practice Research Database.</t>
  </si>
  <si>
    <t>Murchie 2020</t>
  </si>
  <si>
    <t>Cancer diagnosis in Scottish primary care: Results from the National Cancer Diagnosis Audit</t>
  </si>
  <si>
    <t>Mujar 2013</t>
  </si>
  <si>
    <t>Delays in time to primary treatment after a diagnosis of breast cancer: Does it impact survival?</t>
  </si>
  <si>
    <t>Mucha-Malecka 2019</t>
  </si>
  <si>
    <t>Prognostic factors in patients with T1 glottic cancer treated with radiotherapy</t>
  </si>
  <si>
    <t>Morse 2018</t>
  </si>
  <si>
    <t>National treatment times in oropharyngeal cancer treated with primary radiation or chemoradiation</t>
  </si>
  <si>
    <t>Treatment Times in Salivary Gland Cancer: National Patterns and Association with Survival.</t>
  </si>
  <si>
    <t>Treatment delays in laryngeal squamous cell carcinoma: A national cancer database analysis</t>
  </si>
  <si>
    <t>Medeiros 2019</t>
  </si>
  <si>
    <t>Factors influencing delay in symptomatic presentation of breast cancer in Brazilian women</t>
  </si>
  <si>
    <t>Maurer 2018</t>
  </si>
  <si>
    <t>Diagnosis-to-Treatment Interval Is an Important Clinical Factor in Newly Diagnosed Diffuse Large B-Cell Lymphoma and Has Implication for Bias in Clinical Trials.</t>
  </si>
  <si>
    <t>Mateo 2020</t>
  </si>
  <si>
    <t>Time to Surgery and the Impact of Delay in the Non-Neoadjuvant Setting on Triple-Negative Breast Cancers and Other Phenotypes</t>
  </si>
  <si>
    <t>Maslach 2013</t>
  </si>
  <si>
    <t>Waiting time for treatment of women with breast cancer in Podlaskie Voivodeship (Poland) in view of place of residence. A population study.</t>
  </si>
  <si>
    <t>Majeed 2018</t>
  </si>
  <si>
    <t>TIME DELAY BARRIERS IN DIAGNOSIS AND TREATMENT OF CANCER</t>
  </si>
  <si>
    <t>Macia 2013</t>
  </si>
  <si>
    <t>Time from (clinical or certainty) diagnosis to treatment onset in cancer patients: the choice of diagnostic date strongly influences differences in therapeutic delay by tumor site and stage.</t>
  </si>
  <si>
    <t>Lyratzopoulos 2015</t>
  </si>
  <si>
    <t>The relative length of the patient and the primary care interval in patients with 28 common and rarer cancers.</t>
  </si>
  <si>
    <t>Lokanatha 2020</t>
  </si>
  <si>
    <t>Socioeconomic and administrative factors associated with treatment delay of esophageal and gastric carcinoma: Prospective study from a tertiary care centre in a developing country</t>
  </si>
  <si>
    <t>LoboViannaCabral 2019</t>
  </si>
  <si>
    <t>Social vulnerability and breast cancer: differentials in the interval between diagnosis and treatment of women with different sociodemographic profiles</t>
  </si>
  <si>
    <t>Lim 2016</t>
  </si>
  <si>
    <t>Time to diagnosis of Type I or II invasive epithelial ovarian cancers: a multicentre observational study using patient questionnaire and primary care records.</t>
  </si>
  <si>
    <t>Liao 2019</t>
  </si>
  <si>
    <t>Association of Delayed Time to Treatment Initiation With Overall Survival and Recurrence Among Patients With Head and Neck Squamous Cell Carcinoma in an Underserved Urban Population</t>
  </si>
  <si>
    <t>Liao 2017</t>
  </si>
  <si>
    <t>Association between the diagnosis-to-treatment interval and overall survival in Taiwanese patients with oral cavity squamous cell carcinoma.</t>
  </si>
  <si>
    <t>Li 2019</t>
  </si>
  <si>
    <t>Patient and Care Delays of Breast Cancer in China.</t>
  </si>
  <si>
    <t>Letourneau 2017</t>
  </si>
  <si>
    <t>Random start ovarian stimulation for fertility preservation appears unlikely to delay initiation of neoadjuvant chemotherapy for breast cancer</t>
  </si>
  <si>
    <t>Leroy 2019</t>
  </si>
  <si>
    <t>Head and Neck Cancer in Belgium: Quality of Diagnostic Management and Variability Across Belgian Hospitals Between 2009 and 2014</t>
  </si>
  <si>
    <t>Largey 2016</t>
  </si>
  <si>
    <t>Lung cancer interval times from point of referral to the acute health sector to the start of first treatment.</t>
  </si>
  <si>
    <t>Langenbach 2010</t>
  </si>
  <si>
    <t>Why so late?!-delay in treatment of colorectal cancer is socially determined</t>
  </si>
  <si>
    <t>Kulig 2016</t>
  </si>
  <si>
    <t>Differences in prognosis of Siewert II and III oesophagogastric junction cancers are determined by the baseline tumour staging but not its anatomical location.</t>
  </si>
  <si>
    <t>Kruger 2020</t>
  </si>
  <si>
    <t>Prolonged time to treatment initiation in advanced pancreatic cancer patients has no major effect on treatment outcome: a retrospective cohort study controlled for lead time bias and waiting time paradox</t>
  </si>
  <si>
    <t>Kozak 2017</t>
  </si>
  <si>
    <t>Multidisciplinary Clinics for Colorectal Cancer Care Reduces Treatment Time</t>
  </si>
  <si>
    <t>Kitano 2019</t>
  </si>
  <si>
    <t>Factors associated with treatment delay in women with primary breast cancer who were referred to reproductive specialists</t>
  </si>
  <si>
    <t>Kim 2016</t>
  </si>
  <si>
    <t>Waiting Time Intervals for Non-small Cell Lung Cancer Diagnosis and Treatment in Alberta: Quantification of Intervals and Identification of Risk Factors Associated with Delays.</t>
  </si>
  <si>
    <t>Khorana 2019</t>
  </si>
  <si>
    <t>Time to initial cancer treatment in the United States and association with survival over time: An observational study</t>
  </si>
  <si>
    <t>Khanna 2017</t>
  </si>
  <si>
    <t>Impact of patient demographics, tumor characteristics, and treatment type on treatment delay throughout breast cancer care at a diverse academic medical center</t>
  </si>
  <si>
    <t>Khan 2015</t>
  </si>
  <si>
    <t>Patient delay and associated factors among breast cancer patients</t>
  </si>
  <si>
    <t>Khaliq 2019</t>
  </si>
  <si>
    <t>Pathways to care for patients in Pakistan experiencing signs or symptoms of breast cancer</t>
  </si>
  <si>
    <t>Gonzalez-Barcala 2014</t>
  </si>
  <si>
    <t>Timeliness of care and prognosis in patients with lung cancer.</t>
  </si>
  <si>
    <t>Gomez-Mercado 2020</t>
  </si>
  <si>
    <t>Demographic factors associated with timely treatment in women with breast cancer, Antioquia</t>
  </si>
  <si>
    <t>Kerdpon 2018</t>
  </si>
  <si>
    <t>Factors related to diagnostic delay of oral squamous cell carcinoma in southern Thailand: Revisited.</t>
  </si>
  <si>
    <t>Keeble 2014</t>
  </si>
  <si>
    <t>Variation in promptness of presentation among 10,297 patients subsequently diagnosed with one of 18 cancers: evidence from a National Audit of Cancer Diagnosis in Primary Care.</t>
  </si>
  <si>
    <t>The implications of missed or misinterpreted cases of pancreatic ductal adenocarcinoma on imaging: a multi-centered population-based study</t>
  </si>
  <si>
    <t>Kanarek 2014</t>
  </si>
  <si>
    <t>Survival after community diagnosis of early-stage non-small cell lung cancer.</t>
  </si>
  <si>
    <t>Kaing 2016</t>
  </si>
  <si>
    <t>Referral patterns for oral squamous cell carcinoma in Australia: 20 years progress</t>
  </si>
  <si>
    <t>Johansson 2019</t>
  </si>
  <si>
    <t>Diagnostic pathways and management in women with pregnancy-associated breast cancer (PABC): no evidence of treatment delays following a first healthcare contact</t>
  </si>
  <si>
    <t>Jiang 2019</t>
  </si>
  <si>
    <t>Small cell lung cancer in the young: Characteristics, diagnosis and outcome data.</t>
  </si>
  <si>
    <t>Jeon 2017</t>
  </si>
  <si>
    <t>Clinical outcomes after delayed thyroid surgery in patients with papillary thyroid microcarcinoma</t>
  </si>
  <si>
    <t>Jensen 2016</t>
  </si>
  <si>
    <t>Time from first symptom experience to help seeking for colorectal cancer patients: Associations with cognitive and emotional symptom representations.</t>
  </si>
  <si>
    <t>Jensen 2015</t>
  </si>
  <si>
    <t>Diagnostic intervals before and after implementation of cancer patient pathways - a GP survey and registry based comparison of three cohorts of cancer patients.</t>
  </si>
  <si>
    <t>Jassem 2014</t>
  </si>
  <si>
    <t>Delays in diagnosis and treatment of breast cancer: a multinational analysis.</t>
  </si>
  <si>
    <t>Jakobsen 2016</t>
  </si>
  <si>
    <t>DaPeCa-2: Implementation of fast-track clinical pathways for penile cancer shortens waiting time and accelerates the diagnostic process--A comparative before-and-after study in a tertiary referral centre in Denmark.</t>
  </si>
  <si>
    <t>Jaiswal 2018</t>
  </si>
  <si>
    <t>Delays in Diagnosis and Treatment of Breast Cancer: A Safety-Net Population Profile</t>
  </si>
  <si>
    <t>Innos 2013</t>
  </si>
  <si>
    <t>Identifying women at risk for delayed presentation of breast cancer: a cross-sectional study in Estonia.</t>
  </si>
  <si>
    <t>Iglay 2017</t>
  </si>
  <si>
    <t>Diagnosis and treatment delays among elderly breast cancer patients with pre-existing mental illness.</t>
  </si>
  <si>
    <t>Idowu 2009</t>
  </si>
  <si>
    <t>Delay in presentation and diagnosis of adult primary intracranial neoplasms in a tropical teaching hospital: a pilot study.</t>
  </si>
  <si>
    <t>Ibrahim 2012</t>
  </si>
  <si>
    <t>Socio-demographic factors and reasons associated with delay in breast cancer presentation: a study in Nigerian women.</t>
  </si>
  <si>
    <t>Iacovelli 2019</t>
  </si>
  <si>
    <t>The effect of a treatment delay on outcome in metastatic renal cell carcinoma.</t>
  </si>
  <si>
    <t>Husein-Elahmed 2013</t>
  </si>
  <si>
    <t>Factors related to delay in the diagnosis of basal cell carcinoma.</t>
  </si>
  <si>
    <t>Hulvat 2010</t>
  </si>
  <si>
    <t>Time from diagnosis to definitive operative treatment of operable breast cancer in the era of multimodal imaging.</t>
  </si>
  <si>
    <t>Hughes 2016</t>
  </si>
  <si>
    <t>Profiling for primary-care presentation, investigation and referral for liver cancers: evidence from a national audit.</t>
  </si>
  <si>
    <t>Hoffman 2014</t>
  </si>
  <si>
    <t>Initial response to chemotherapy, not delay in diagnosis, predicts overall survival in inflammatory breast cancer cases.</t>
  </si>
  <si>
    <t>Helsper 2017</t>
  </si>
  <si>
    <t>Time to diagnosis and treatment for cancer patients in the Netherlands: Room for improvement?</t>
  </si>
  <si>
    <t>Heeg 2019</t>
  </si>
  <si>
    <t>Hospital transfer after a breast cancer diagnosis: A population-based study in the Netherlands of the extent, predictive characteristics and its impact on time to treatment.</t>
  </si>
  <si>
    <t>Droste 2010</t>
  </si>
  <si>
    <t>Does delay in diagnosing colorectal cancer in symptomatic patients affect tumor stage and survival? A population-based observational study</t>
  </si>
  <si>
    <t>Din 2015</t>
  </si>
  <si>
    <t>Age and Gender Variations in Cancer Diagnostic Intervals in 15 Cancers: Analysis of Data from the UK Clinical Practice Research Datalink.</t>
  </si>
  <si>
    <t>Diaconescu 2011</t>
  </si>
  <si>
    <t>Treatment delays in non-small cell lung cancer and their prognostic implications.</t>
  </si>
  <si>
    <t>Dereje 2020</t>
  </si>
  <si>
    <t>Extent and Predictors of Delays in Diagnosis of Cervical Cancer in Addis Ababa, Ethiopia: A Population-Based Prospective Study</t>
  </si>
  <si>
    <t>delaVega 2015</t>
  </si>
  <si>
    <t>Lung Cancer Diagnostic Delay in a Havana Hospital</t>
  </si>
  <si>
    <t>DeBoer 2014</t>
  </si>
  <si>
    <t>Prognosis and delay of diagnosis among Kaposi's sarcoma patients in Uganda: a cross-sectional study</t>
  </si>
  <si>
    <t>Hansen 2011</t>
  </si>
  <si>
    <t>Time intervals from first symptom to treatment of cancer: a cohort study of 2,212 newly diagnosed cancer patients.</t>
  </si>
  <si>
    <t>Gyenwali 2014</t>
  </si>
  <si>
    <t>Estimates of delays in diagnosis of cervical cancer in Nepal.</t>
  </si>
  <si>
    <t>Gullatte 2010</t>
  </si>
  <si>
    <t>Religiosity, spirituality, and cancer fatalism beliefs on delay in breast cancer diagnosis in African American women.</t>
  </si>
  <si>
    <t>Guldbrandt 2015</t>
  </si>
  <si>
    <t>The role of general practice in routes to diagnosis of lung cancer in Denmark: a population-based study of general practice involvement, diagnostic activity and diagnostic intervals.</t>
  </si>
  <si>
    <t>Guizard 2016</t>
  </si>
  <si>
    <t>What are the real waiting times for therapeutic management of head and neck cancer: a study in the general population in the north-west of France.</t>
  </si>
  <si>
    <t>Grotenhuis 2010</t>
  </si>
  <si>
    <t>Delay in Diagnostic Workup and Treatment of Esophageal Cancer</t>
  </si>
  <si>
    <t>Grass 2020</t>
  </si>
  <si>
    <t>Impact of delay to surgery on survival in stage I-III colon cancer</t>
  </si>
  <si>
    <t>Goel 2019</t>
  </si>
  <si>
    <t>Survival impact of treatment delays in surgically managed oropharyngeal cancer and the role of human papillomavirus status</t>
  </si>
  <si>
    <t>Gilde 2018</t>
  </si>
  <si>
    <t>The diagnostic pathway of oropharyngeal squamous cell carcinoma in a large U.S. healthcare system.</t>
  </si>
  <si>
    <t>George 2015</t>
  </si>
  <si>
    <t>Diagnosis and surgical delays in African American and white women with early-stage breast cancer.</t>
  </si>
  <si>
    <t>Gebremariam 2019</t>
  </si>
  <si>
    <t>Time intervals experienced between first symptom recognition and pathologic diagnosis of breast cancer in Addis Ababa, Ethiopia: a cross-sectional study</t>
  </si>
  <si>
    <t>Gauchy 2020</t>
  </si>
  <si>
    <t>Hypercalcemia at diagnosis of diffuse large B-cell lymphoma is not uncommon and is associated with high-risk features and a short diagnosis-to-treatment interval.</t>
  </si>
  <si>
    <t>Gao 2009</t>
  </si>
  <si>
    <t>Factors related to delay in diagnosis of oral squamous cell carcinoma.</t>
  </si>
  <si>
    <t>Gangane 2016</t>
  </si>
  <si>
    <t>Prevalence and Risk Factors for Patient Delay Among Women With Breast Cancer in Rural India.</t>
  </si>
  <si>
    <t>Fujiya 2019</t>
  </si>
  <si>
    <t>Safety of prolonged wait time for gastrectomy in clinical stage I gastric cancer</t>
  </si>
  <si>
    <t>Fujiwara 2017</t>
  </si>
  <si>
    <t>Treatment delays in oral cavity squamous cell carcinoma and association with survival</t>
  </si>
  <si>
    <t>Friese 2009</t>
  </si>
  <si>
    <t>Diagnostic delay and complications for older adults with multiple myeloma.</t>
  </si>
  <si>
    <t>Fouladi 2020</t>
  </si>
  <si>
    <t>Factors associated with delayed diagnosis of breast cancer; a study in North-West of Iran</t>
  </si>
  <si>
    <t>Fossati 2017</t>
  </si>
  <si>
    <t>Evaluating the effect of time from prostate cancer diagnosis to radical prostatectomy on cancer control: Can surgery be postponed safely?.</t>
  </si>
  <si>
    <t>Forrest 2014</t>
  </si>
  <si>
    <t>Factors associated with timeliness of post-primary care referral, diagnosis and treatment for lung cancer: population-based, data-linkage study.</t>
  </si>
  <si>
    <t>Dissecting the journey to breast cancer diagnosis in sub-Saharan Africa: Findings from the multicountryABC-DOcohort study</t>
  </si>
  <si>
    <t>Flukes 2019</t>
  </si>
  <si>
    <t>Pre-treatment wait time for head and neck cancer patients in Western Australia: description of a new metric and examination of predictive factors</t>
  </si>
  <si>
    <t>Flores-Balcazar 2020</t>
  </si>
  <si>
    <t>Provider delay in treatment initiation and its influence on survival outcomes in women with operable breast cancer</t>
  </si>
  <si>
    <t>Fisher 2010</t>
  </si>
  <si>
    <t>Determinants of medical system delay in the diagnosis of colorectal cancer within the Veteran Affairs Health System.</t>
  </si>
  <si>
    <t>Bilimoria 2011</t>
  </si>
  <si>
    <t>Wait times for cancer surgery in the United States: trends and predictors of delays.</t>
  </si>
  <si>
    <t>Bhandari 2019</t>
  </si>
  <si>
    <t>Timing of treatment in small-cell lung cancer.</t>
  </si>
  <si>
    <t>Bergin 2018</t>
  </si>
  <si>
    <t>Rural-Urban Disparities in Time to Diagnosis and Treatment for Colorectal and Breast Cancer.</t>
  </si>
  <si>
    <t>Benbakhta 2015</t>
  </si>
  <si>
    <t>[Determinants of patient and health system delays for women with breast cancer in Morocco, 2013].</t>
  </si>
  <si>
    <t>Critical evaluation of factors contributing to time to mastectomy within a single health care system</t>
  </si>
  <si>
    <t>Becker 2014</t>
  </si>
  <si>
    <t>Delay in Nephrectomy and Cancer Control Outcomes in Elderly Patients with Small Renal Masses</t>
  </si>
  <si>
    <t>Beattie 2009</t>
  </si>
  <si>
    <t>Detecting breast cancer in a general practice - Like finding needles in a haystack?.</t>
  </si>
  <si>
    <t>Baun 2019</t>
  </si>
  <si>
    <t>Ovarian cancer suspicion, urgent referral and time to diagnosis in Danish general practice: a population-based study</t>
  </si>
  <si>
    <t>Basu 2019</t>
  </si>
  <si>
    <t>Barriers and explanatory mechanisms in diagnostic delay in four cancers - A health-care disparity?</t>
  </si>
  <si>
    <t>Basaran 2014</t>
  </si>
  <si>
    <t>Pregnancy-Associated Breast Cancer: Clinicopathological Characteristics of 20 Cases with a Focus on Identifiable Causes of Diagnostic Delay</t>
  </si>
  <si>
    <t>Barros 2020</t>
  </si>
  <si>
    <t>Factors associated with time interval between the onset of symptoms and first medical visit in women with breast cancer</t>
  </si>
  <si>
    <t>Favero 2010</t>
  </si>
  <si>
    <t>Invasive cervical cancer during pregnancy: laparoscopic nodal evaluation before oncologic treatment delay.</t>
  </si>
  <si>
    <t>Esteva 2013</t>
  </si>
  <si>
    <t>Factors related with symptom duration until diagnosis and treatment of symptomatic colorectal cancer.</t>
  </si>
  <si>
    <t>Emery 2017</t>
  </si>
  <si>
    <t>The Improving Rural Cancer Outcomes Trial: a cluster-randomised controlled trial of a complex intervention to reduce time to diagnosis in rural cancer patients in Western Australia.</t>
  </si>
  <si>
    <t>Eaglehouse 2019</t>
  </si>
  <si>
    <t>Time-to-surgery and overall survival after breast cancer diagnosis in a universal health system</t>
  </si>
  <si>
    <t>Eaglehouse 2020</t>
  </si>
  <si>
    <t>Racial Comparisons in Timeliness of Colon Cancer Treatment in an Equal-Access Health System</t>
  </si>
  <si>
    <t>Dyer 2017</t>
  </si>
  <si>
    <t>The contribution of body mass index to appraisal delay in colorectal cancer diagnosis: a structural equation modelling study.</t>
  </si>
  <si>
    <t>Dusengimana 2018</t>
  </si>
  <si>
    <t>Pregnancy-associated breast cancer in rural Rwanda: the experience of the Butaro Cancer Center of Excellence.</t>
  </si>
  <si>
    <t>Dapkeviciute 2019</t>
  </si>
  <si>
    <t>Time from Symptom Onset to Diagnosis and Treatment among Haematological Malignancies: Influencing Factors and Associated Negative Outcomes.</t>
  </si>
  <si>
    <t>DanielFernandez-deCastro 2019</t>
  </si>
  <si>
    <t>The effect of diagnostic delay attributable to the healthcare system on the prognosis of colorectal cancer</t>
  </si>
  <si>
    <t>Dahlke 2017</t>
  </si>
  <si>
    <t>Impact of Time Factors on Outcome in Patients with Head and Neck Cancer Treated with Definitive Radio(Chemo) Therapy</t>
  </si>
  <si>
    <t>daSilva 2019</t>
  </si>
  <si>
    <t>Cervical Cancer Treatment Delays and Associated Factors in a Cohort of Women From a Developing Country</t>
  </si>
  <si>
    <t>Connors 2015</t>
  </si>
  <si>
    <t>Breast cancer treatment among African American women in north St. Louis, Missouri.</t>
  </si>
  <si>
    <t>Connolly 2011</t>
  </si>
  <si>
    <t>Terminology and details of the diagnostic process for testis cancer.</t>
  </si>
  <si>
    <t>Chiou 2016</t>
  </si>
  <si>
    <t>Assessment of duration until initial treatment and its determining factors among newly diagnosed oral cancer patients: A population-based retrospective cohort study.</t>
  </si>
  <si>
    <t>Chien 2017</t>
  </si>
  <si>
    <t>Fertility preservation with ovarian stimulation and time to treatment in women with stage II-III breast cancer receiving neoadjuvant therapy.</t>
  </si>
  <si>
    <t>Cheung 2011</t>
  </si>
  <si>
    <t>Analysis of Wait Times and Costs During the Pen-Diagnostic Period for Non-Small Cell Lung Cancer</t>
  </si>
  <si>
    <t>Chandra 2009</t>
  </si>
  <si>
    <t>Delays during the diagnostic evaluation and treatment of lung cancer.</t>
  </si>
  <si>
    <t>CerdanSantacruz 2011</t>
  </si>
  <si>
    <t>Colorectal cancer and its delayed diagnosis: have we improved in the past 25 years?</t>
  </si>
  <si>
    <t>Caudell 2011</t>
  </si>
  <si>
    <t>Diagnosis-to-treatment interval and control of locoregionally advanced head and neck cancer.</t>
  </si>
  <si>
    <t>Brzozowska 2014</t>
  </si>
  <si>
    <t>[Reasons for delay in treatment of breast cancer detected due to breast self-examination in women from the Lubelskie region].</t>
  </si>
  <si>
    <t>Bruins 2016</t>
  </si>
  <si>
    <t>The effect of the time interval between diagnosis of muscle-invasive bladder cancer and radical cystectomy on staging and survival: A Netherlands Cancer Registry analysis</t>
  </si>
  <si>
    <t>Brooks 2016</t>
  </si>
  <si>
    <t>Impact of time from diagnosis to initiation of curative-intent chemotherapy on clinical outcomes in patients with classical Hodgkin lymphoma</t>
  </si>
  <si>
    <t>Brocken 2012</t>
  </si>
  <si>
    <t>Timeliness of lung cancer diagnosis and treatment in a rapid outpatient diagnostic program with combined 18FDG-PET and contrast enhanced CT scanning.</t>
  </si>
  <si>
    <t>Brenkman 2017</t>
  </si>
  <si>
    <t>Association Between Waiting Time from Diagnosis to Treatment and Survival in Patients with Curable Gastric Cancer: A Population-Based Study in the Netherlands</t>
  </si>
  <si>
    <t>Boriani 2014</t>
  </si>
  <si>
    <t>Acral Lentiginous Melanoma - misdiagnosis, referral delay and 5 years specific survival according to site.</t>
  </si>
  <si>
    <t>Bonfill 2015</t>
  </si>
  <si>
    <t>Clinical intervals and diagnostic characteristics in a cohort of prostate cancer patients in Spain: a multicentre observational study</t>
  </si>
  <si>
    <t>Bleicher 2009</t>
  </si>
  <si>
    <t>Association of routine pretreatment magnetic resonance imaging with time to surgery, mastectomy rate, and margin status.</t>
  </si>
  <si>
    <t>Balasubramanian 2012</t>
  </si>
  <si>
    <t>BLACK MEDICAID BENEFICIARIES EXPERIENCE BREAST CANCER TREATMENT DELAYS MORE FREQUENTLY THAN WHITES</t>
  </si>
  <si>
    <t>Bae 2019</t>
  </si>
  <si>
    <t>Demographics, Risk Factors, and Incidence of Melanoma in Patients in the New England VA Healthcare system.</t>
  </si>
  <si>
    <t>Baade 2012</t>
  </si>
  <si>
    <t>Factors associated with diagnostic and treatment intervals for prostate cancer in Queensland, Australia: a large cohort study.</t>
  </si>
  <si>
    <t>Ayrault-Piault 2016</t>
  </si>
  <si>
    <t>Are disparities of waiting times for breast cancer care related to socio-economic factors? A regional population-based study (France).</t>
  </si>
  <si>
    <t>Attalla 2018</t>
  </si>
  <si>
    <t>Demographic and socioeconomic predictors of treatment delays, pathologic stage, and survival among patients with penile cancer: A report from the National Cancer Database</t>
  </si>
  <si>
    <t>Aslam 2017</t>
  </si>
  <si>
    <t>The ``two-week wait{''} referral pathway is not associated with improved survival for patients with colorectal cancer</t>
  </si>
  <si>
    <t>Ashing-Giwa 2010</t>
  </si>
  <si>
    <t>Diagnostic and Therapeutic Delays Among a Multiethnic Sample of Breast and Cervical Cancer Survivors</t>
  </si>
  <si>
    <t>Arhi 2019</t>
  </si>
  <si>
    <t>Colorectal cancer patients under the age of 50 experience delays in primary care leading to emergency diagnoses: a population-based study</t>
  </si>
  <si>
    <t>Antel 2019</t>
  </si>
  <si>
    <t>The determinants and impact of diagnostic delay in lymphoma in a TB and HIV endemic setting.</t>
  </si>
  <si>
    <t>Amri 2014</t>
  </si>
  <si>
    <t>Treatment delay in surgically-treated colon cancer: does it affect outcomes?.</t>
  </si>
  <si>
    <t>Alwan 2019</t>
  </si>
  <si>
    <t>Assessing the Period between Diagnosis of Breast Cancer and Surgical Treatment among Mastectomized Female Patients in Iraq</t>
  </si>
  <si>
    <t>Almassi 2018</t>
  </si>
  <si>
    <t>Identifying Institutional Causes of Delay to Radical Cystectomy among Patients with High Risk Bladder Cancer Treated at a Tertiary Referral Center Using Process Map Analysis</t>
  </si>
  <si>
    <t>Allgar 2019</t>
  </si>
  <si>
    <t>Time intervals from first symptom to diagnosis for head and neck cancers: An analysis of linked patient reports and medical records from the UK.</t>
  </si>
  <si>
    <t>Alanen 2019</t>
  </si>
  <si>
    <t>Association of diagnostic delays to survival in lung cancer: single center experience.</t>
  </si>
  <si>
    <t>Alam 2011</t>
  </si>
  <si>
    <t>Delayed treatment and continued growth of nonmelanoma skin cancer.</t>
  </si>
  <si>
    <t>Akhtar 2018</t>
  </si>
  <si>
    <t>Use of Alternative Medicine Is Delaying Health-Seeking Behavior by Bangladeshi Breast Cancer Patients</t>
  </si>
  <si>
    <t>Ahmad 2019</t>
  </si>
  <si>
    <t>Socioeconomic disparities in timeliness of care and outcomes for anal cancer patients</t>
  </si>
  <si>
    <t>Agodirin 2019</t>
  </si>
  <si>
    <t>Impact of Primary Care Delay on Progression of Breast Cancer in a Black African Population: A Multicentered Survey</t>
  </si>
  <si>
    <t>Adams 2017</t>
  </si>
  <si>
    <t>Cancer Treatment Delays in American Indians and Alaska Natives Enrolled in Medicare</t>
  </si>
  <si>
    <t>Delay in Presentation, Diagnosis, and Treatment for Breast Cancer Patients in Jordan.</t>
  </si>
  <si>
    <t>Healthcare delay in breast cancer patients: a case study in a low-density population region from Mexico</t>
  </si>
  <si>
    <t>Rangel-Mendez 2018</t>
  </si>
  <si>
    <t>Bekeny 2020</t>
  </si>
  <si>
    <t>Foerster 2021</t>
  </si>
  <si>
    <t>Kang 2021</t>
  </si>
  <si>
    <t>Qu 2019</t>
  </si>
  <si>
    <t>Skrabek 2016</t>
  </si>
  <si>
    <t>Hess 2011</t>
  </si>
  <si>
    <t>Kouka 2022</t>
  </si>
  <si>
    <t>Tsutsumi 2022</t>
  </si>
  <si>
    <t>Blackmore 2021</t>
  </si>
  <si>
    <t>Beaudoin 2022</t>
  </si>
  <si>
    <t>Linxweiler 2022</t>
  </si>
  <si>
    <t>Karnchanachari 2022</t>
  </si>
  <si>
    <t>vanErp 2020b</t>
  </si>
  <si>
    <t>Abu-Helalah 2016b</t>
  </si>
  <si>
    <t>Total score</t>
  </si>
  <si>
    <t>Risk of bias</t>
  </si>
  <si>
    <t>High</t>
  </si>
  <si>
    <t>Medium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</si>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</sst>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/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462F-1841-1C41-A154-67DD2282A49A}">
  <dimension ref="A1:V416"/>
  <sheetViews>
    <sheetView tabSelected="1" workbookViewId="0">
      <pane ySplit="1" topLeftCell="A2" activePane="bottomLeft" state="frozen"/>
      <selection pane="bottomLeft" activeCell="V411" sqref="V411"/>
    </sheetView>
  </sheetViews>
  <sheetFormatPr baseColWidth="10" defaultColWidth="10.875" defaultRowHeight="15.75" x14ac:dyDescent="0.25"/>
  <cols>
    <col min="1" max="3" width="10.875" style="1"/>
    <col min="4" max="4" width="10.875" style="7"/>
    <col min="5" max="19" width="20.875" style="7" customWidth="1"/>
    <col min="20" max="20" width="13" style="8" customWidth="1"/>
    <col min="21" max="21" width="10.875" style="9"/>
    <col min="22" max="16384" width="10.875" style="1"/>
  </cols>
  <sheetData>
    <row r="1" spans="1:21" s="2" customFormat="1" ht="177.9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6" t="s">
        <v>838</v>
      </c>
      <c r="U1" s="17" t="s">
        <v>839</v>
      </c>
    </row>
    <row r="2" spans="1:21" x14ac:dyDescent="0.25">
      <c r="A2" s="4">
        <v>1851</v>
      </c>
      <c r="B2" s="4" t="s">
        <v>823</v>
      </c>
      <c r="C2" s="4" t="s">
        <v>822</v>
      </c>
      <c r="D2" s="6">
        <v>2018</v>
      </c>
      <c r="E2" s="6" t="s">
        <v>20</v>
      </c>
      <c r="F2" s="6" t="s">
        <v>21</v>
      </c>
      <c r="G2" s="6" t="s">
        <v>20</v>
      </c>
      <c r="H2" s="6" t="s">
        <v>30</v>
      </c>
      <c r="I2" s="6" t="s">
        <v>20</v>
      </c>
      <c r="J2" s="6" t="s">
        <v>21</v>
      </c>
      <c r="K2" s="6" t="s">
        <v>21</v>
      </c>
      <c r="L2" s="6" t="s">
        <v>22</v>
      </c>
      <c r="M2" s="6" t="s">
        <v>22</v>
      </c>
      <c r="N2" s="6" t="s">
        <v>22</v>
      </c>
      <c r="O2" s="6" t="s">
        <v>22</v>
      </c>
      <c r="P2" s="6" t="s">
        <v>22</v>
      </c>
      <c r="Q2" s="6" t="s">
        <v>22</v>
      </c>
      <c r="R2" s="6" t="s">
        <v>21</v>
      </c>
      <c r="S2" s="6" t="s">
        <v>22</v>
      </c>
      <c r="T2" s="12">
        <f>COUNTIF(E2:S2,"Yes")/(15-COUNTIF(E2:S2,"NA"))</f>
        <v>0.375</v>
      </c>
      <c r="U2" s="13" t="str">
        <f>IF(T2&lt;25%,"High", IF(T2&lt;75%,"Medium","Low"))</f>
        <v>Medium</v>
      </c>
    </row>
    <row r="3" spans="1:21" x14ac:dyDescent="0.25">
      <c r="A3" s="4">
        <v>1868</v>
      </c>
      <c r="B3" s="4" t="s">
        <v>206</v>
      </c>
      <c r="C3" s="4" t="s">
        <v>821</v>
      </c>
      <c r="D3" s="6">
        <v>2015</v>
      </c>
      <c r="E3" s="6" t="s">
        <v>20</v>
      </c>
      <c r="F3" s="6" t="s">
        <v>21</v>
      </c>
      <c r="G3" s="6" t="s">
        <v>20</v>
      </c>
      <c r="H3" s="6" t="s">
        <v>30</v>
      </c>
      <c r="I3" s="6" t="s">
        <v>21</v>
      </c>
      <c r="J3" s="6" t="s">
        <v>21</v>
      </c>
      <c r="K3" s="6" t="s">
        <v>21</v>
      </c>
      <c r="L3" s="6" t="s">
        <v>21</v>
      </c>
      <c r="M3" s="6" t="s">
        <v>21</v>
      </c>
      <c r="N3" s="6" t="s">
        <v>21</v>
      </c>
      <c r="O3" s="6" t="s">
        <v>21</v>
      </c>
      <c r="P3" s="6" t="s">
        <v>21</v>
      </c>
      <c r="Q3" s="6" t="s">
        <v>21</v>
      </c>
      <c r="R3" s="6" t="s">
        <v>21</v>
      </c>
      <c r="S3" s="6" t="s">
        <v>22</v>
      </c>
      <c r="T3" s="12">
        <f>COUNTIF(E3:S3,"Yes")/(15-COUNTIF(E3:S3,"NA"))</f>
        <v>0.14285714285714285</v>
      </c>
      <c r="U3" s="13" t="str">
        <f>IF(T3&lt;25%,"High", IF(T3&lt;75%,"Medium","Low"))</f>
        <v>High</v>
      </c>
    </row>
    <row r="4" spans="1:21" x14ac:dyDescent="0.25">
      <c r="A4" s="4">
        <v>1872</v>
      </c>
      <c r="B4" s="4" t="s">
        <v>819</v>
      </c>
      <c r="C4" s="4" t="s">
        <v>820</v>
      </c>
      <c r="D4" s="6">
        <v>2017</v>
      </c>
      <c r="E4" s="6" t="s">
        <v>20</v>
      </c>
      <c r="F4" s="6" t="s">
        <v>20</v>
      </c>
      <c r="G4" s="6" t="s">
        <v>20</v>
      </c>
      <c r="H4" s="6" t="s">
        <v>20</v>
      </c>
      <c r="I4" s="6" t="s">
        <v>21</v>
      </c>
      <c r="J4" s="6" t="s">
        <v>22</v>
      </c>
      <c r="K4" s="6" t="s">
        <v>22</v>
      </c>
      <c r="L4" s="6" t="s">
        <v>20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22</v>
      </c>
      <c r="R4" s="6" t="s">
        <v>22</v>
      </c>
      <c r="S4" s="6" t="s">
        <v>20</v>
      </c>
      <c r="T4" s="12">
        <f>COUNTIF(E4:S4,"Yes")/(15-COUNTIF(E4:S4,"NA"))</f>
        <v>0.8571428571428571</v>
      </c>
      <c r="U4" s="13" t="str">
        <f>IF(T4&lt;25%,"High", IF(T4&lt;75%,"Medium","Low"))</f>
        <v>Low</v>
      </c>
    </row>
    <row r="5" spans="1:21" x14ac:dyDescent="0.25">
      <c r="A5" s="4">
        <v>1882</v>
      </c>
      <c r="B5" s="4" t="s">
        <v>817</v>
      </c>
      <c r="C5" s="4" t="s">
        <v>818</v>
      </c>
      <c r="D5" s="6">
        <v>2019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21</v>
      </c>
      <c r="L5" s="6" t="s">
        <v>22</v>
      </c>
      <c r="M5" s="6" t="s">
        <v>21</v>
      </c>
      <c r="N5" s="6" t="s">
        <v>20</v>
      </c>
      <c r="O5" s="6" t="s">
        <v>20</v>
      </c>
      <c r="P5" s="6" t="s">
        <v>20</v>
      </c>
      <c r="Q5" s="6" t="s">
        <v>21</v>
      </c>
      <c r="R5" s="6" t="s">
        <v>22</v>
      </c>
      <c r="S5" s="6" t="s">
        <v>22</v>
      </c>
      <c r="T5" s="12">
        <f>COUNTIF(E5:S5,"Yes")/(15-COUNTIF(E5:S5,"NA"))</f>
        <v>0.75</v>
      </c>
      <c r="U5" s="13" t="str">
        <f>IF(T5&lt;25%,"High", IF(T5&lt;75%,"Medium","Low"))</f>
        <v>Low</v>
      </c>
    </row>
    <row r="6" spans="1:21" x14ac:dyDescent="0.25">
      <c r="A6" s="4">
        <v>1887</v>
      </c>
      <c r="B6" s="4" t="s">
        <v>815</v>
      </c>
      <c r="C6" s="4" t="s">
        <v>816</v>
      </c>
      <c r="D6" s="6">
        <v>2019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21</v>
      </c>
      <c r="J6" s="6" t="s">
        <v>22</v>
      </c>
      <c r="K6" s="6" t="s">
        <v>22</v>
      </c>
      <c r="L6" s="6" t="s">
        <v>20</v>
      </c>
      <c r="M6" s="6" t="s">
        <v>22</v>
      </c>
      <c r="N6" s="6" t="s">
        <v>22</v>
      </c>
      <c r="O6" s="6" t="s">
        <v>22</v>
      </c>
      <c r="P6" s="6" t="s">
        <v>22</v>
      </c>
      <c r="Q6" s="6" t="s">
        <v>22</v>
      </c>
      <c r="R6" s="6" t="s">
        <v>20</v>
      </c>
      <c r="S6" s="6" t="s">
        <v>22</v>
      </c>
      <c r="T6" s="12">
        <f>COUNTIF(E6:S6,"Yes")/(15-COUNTIF(E6:S6,"NA"))</f>
        <v>0.8571428571428571</v>
      </c>
      <c r="U6" s="13" t="str">
        <f>IF(T6&lt;25%,"High", IF(T6&lt;75%,"Medium","Low"))</f>
        <v>Low</v>
      </c>
    </row>
    <row r="7" spans="1:21" x14ac:dyDescent="0.25">
      <c r="A7" s="4">
        <v>1893</v>
      </c>
      <c r="B7" s="4" t="s">
        <v>813</v>
      </c>
      <c r="C7" s="4" t="s">
        <v>814</v>
      </c>
      <c r="D7" s="6">
        <v>2018</v>
      </c>
      <c r="E7" s="6" t="s">
        <v>20</v>
      </c>
      <c r="F7" s="6" t="s">
        <v>21</v>
      </c>
      <c r="G7" s="6" t="s">
        <v>20</v>
      </c>
      <c r="H7" s="6" t="s">
        <v>30</v>
      </c>
      <c r="I7" s="6" t="s">
        <v>21</v>
      </c>
      <c r="J7" s="6" t="s">
        <v>21</v>
      </c>
      <c r="K7" s="6" t="s">
        <v>21</v>
      </c>
      <c r="L7" s="6" t="s">
        <v>22</v>
      </c>
      <c r="M7" s="6" t="s">
        <v>21</v>
      </c>
      <c r="N7" s="6" t="s">
        <v>20</v>
      </c>
      <c r="O7" s="6" t="s">
        <v>21</v>
      </c>
      <c r="P7" s="6" t="s">
        <v>21</v>
      </c>
      <c r="Q7" s="6" t="s">
        <v>21</v>
      </c>
      <c r="R7" s="6" t="s">
        <v>22</v>
      </c>
      <c r="S7" s="6" t="s">
        <v>22</v>
      </c>
      <c r="T7" s="12">
        <f>COUNTIF(E7:S7,"Yes")/(15-COUNTIF(E7:S7,"NA"))</f>
        <v>0.25</v>
      </c>
      <c r="U7" s="13" t="str">
        <f>IF(T7&lt;25%,"High", IF(T7&lt;75%,"Medium","Low"))</f>
        <v>Medium</v>
      </c>
    </row>
    <row r="8" spans="1:21" x14ac:dyDescent="0.25">
      <c r="A8" s="4">
        <v>1902</v>
      </c>
      <c r="B8" s="4" t="s">
        <v>811</v>
      </c>
      <c r="C8" s="4" t="s">
        <v>812</v>
      </c>
      <c r="D8" s="6">
        <v>2010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21</v>
      </c>
      <c r="J8" s="6" t="s">
        <v>20</v>
      </c>
      <c r="K8" s="6" t="s">
        <v>20</v>
      </c>
      <c r="L8" s="6" t="s">
        <v>22</v>
      </c>
      <c r="M8" s="6" t="s">
        <v>21</v>
      </c>
      <c r="N8" s="6" t="s">
        <v>21</v>
      </c>
      <c r="O8" s="6" t="s">
        <v>21</v>
      </c>
      <c r="P8" s="6" t="s">
        <v>21</v>
      </c>
      <c r="Q8" s="6" t="s">
        <v>21</v>
      </c>
      <c r="R8" s="6" t="s">
        <v>22</v>
      </c>
      <c r="S8" s="6" t="s">
        <v>22</v>
      </c>
      <c r="T8" s="12">
        <f>COUNTIF(E8:S8,"Yes")/(15-COUNTIF(E8:S8,"NA"))</f>
        <v>0.5</v>
      </c>
      <c r="U8" s="13" t="str">
        <f>IF(T8&lt;25%,"High", IF(T8&lt;75%,"Medium","Low"))</f>
        <v>Medium</v>
      </c>
    </row>
    <row r="9" spans="1:21" x14ac:dyDescent="0.25">
      <c r="A9" s="4">
        <v>1904</v>
      </c>
      <c r="B9" s="4" t="s">
        <v>809</v>
      </c>
      <c r="C9" s="4" t="s">
        <v>810</v>
      </c>
      <c r="D9" s="6">
        <v>2019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21</v>
      </c>
      <c r="J9" s="6" t="s">
        <v>22</v>
      </c>
      <c r="K9" s="6" t="s">
        <v>22</v>
      </c>
      <c r="L9" s="6" t="s">
        <v>20</v>
      </c>
      <c r="M9" s="6" t="s">
        <v>22</v>
      </c>
      <c r="N9" s="6" t="s">
        <v>22</v>
      </c>
      <c r="O9" s="6" t="s">
        <v>22</v>
      </c>
      <c r="P9" s="6" t="s">
        <v>22</v>
      </c>
      <c r="Q9" s="6" t="s">
        <v>22</v>
      </c>
      <c r="R9" s="6" t="s">
        <v>20</v>
      </c>
      <c r="S9" s="6" t="s">
        <v>22</v>
      </c>
      <c r="T9" s="12">
        <f>COUNTIF(E9:S9,"Yes")/(15-COUNTIF(E9:S9,"NA"))</f>
        <v>0.8571428571428571</v>
      </c>
      <c r="U9" s="13" t="str">
        <f>IF(T9&lt;25%,"High", IF(T9&lt;75%,"Medium","Low"))</f>
        <v>Low</v>
      </c>
    </row>
    <row r="10" spans="1:21" x14ac:dyDescent="0.25">
      <c r="A10" s="4">
        <v>1913</v>
      </c>
      <c r="B10" s="4" t="s">
        <v>807</v>
      </c>
      <c r="C10" s="4" t="s">
        <v>808</v>
      </c>
      <c r="D10" s="6">
        <v>2019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21</v>
      </c>
      <c r="N10" s="6" t="s">
        <v>21</v>
      </c>
      <c r="O10" s="6" t="s">
        <v>20</v>
      </c>
      <c r="P10" s="6" t="s">
        <v>20</v>
      </c>
      <c r="Q10" s="6" t="s">
        <v>20</v>
      </c>
      <c r="R10" s="6" t="s">
        <v>20</v>
      </c>
      <c r="S10" s="6" t="s">
        <v>22</v>
      </c>
      <c r="T10" s="12">
        <f>COUNTIF(E10:S10,"Yes")/(15-COUNTIF(E10:S10,"NA"))</f>
        <v>0.8571428571428571</v>
      </c>
      <c r="U10" s="13" t="str">
        <f>IF(T10&lt;25%,"High", IF(T10&lt;75%,"Medium","Low"))</f>
        <v>Low</v>
      </c>
    </row>
    <row r="11" spans="1:21" x14ac:dyDescent="0.25">
      <c r="A11" s="4">
        <v>1914</v>
      </c>
      <c r="B11" s="4" t="s">
        <v>805</v>
      </c>
      <c r="C11" s="4" t="s">
        <v>806</v>
      </c>
      <c r="D11" s="6">
        <v>2017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21</v>
      </c>
      <c r="J11" s="6" t="s">
        <v>22</v>
      </c>
      <c r="K11" s="6" t="s">
        <v>22</v>
      </c>
      <c r="L11" s="6" t="s">
        <v>20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22</v>
      </c>
      <c r="R11" s="6" t="s">
        <v>20</v>
      </c>
      <c r="S11" s="6" t="s">
        <v>22</v>
      </c>
      <c r="T11" s="12">
        <f>COUNTIF(E11:S11,"Yes")/(15-COUNTIF(E11:S11,"NA"))</f>
        <v>0.8571428571428571</v>
      </c>
      <c r="U11" s="13" t="str">
        <f>IF(T11&lt;25%,"High", IF(T11&lt;75%,"Medium","Low"))</f>
        <v>Low</v>
      </c>
    </row>
    <row r="12" spans="1:21" x14ac:dyDescent="0.25">
      <c r="A12" s="4">
        <v>1916</v>
      </c>
      <c r="B12" s="4" t="s">
        <v>803</v>
      </c>
      <c r="C12" s="4" t="s">
        <v>804</v>
      </c>
      <c r="D12" s="6">
        <v>2019</v>
      </c>
      <c r="E12" s="6" t="s">
        <v>20</v>
      </c>
      <c r="F12" s="6" t="s">
        <v>21</v>
      </c>
      <c r="G12" s="6" t="s">
        <v>21</v>
      </c>
      <c r="H12" s="6" t="s">
        <v>20</v>
      </c>
      <c r="I12" s="6" t="s">
        <v>21</v>
      </c>
      <c r="J12" s="6" t="s">
        <v>22</v>
      </c>
      <c r="K12" s="6" t="s">
        <v>22</v>
      </c>
      <c r="L12" s="6" t="s">
        <v>21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22</v>
      </c>
      <c r="R12" s="6" t="s">
        <v>21</v>
      </c>
      <c r="S12" s="6" t="s">
        <v>22</v>
      </c>
      <c r="T12" s="12">
        <f>COUNTIF(E12:S12,"Yes")/(15-COUNTIF(E12:S12,"NA"))</f>
        <v>0.2857142857142857</v>
      </c>
      <c r="U12" s="13" t="str">
        <f>IF(T12&lt;25%,"High", IF(T12&lt;75%,"Medium","Low"))</f>
        <v>Medium</v>
      </c>
    </row>
    <row r="13" spans="1:21" x14ac:dyDescent="0.25">
      <c r="A13" s="4">
        <v>1923</v>
      </c>
      <c r="B13" s="4" t="s">
        <v>801</v>
      </c>
      <c r="C13" s="4" t="s">
        <v>802</v>
      </c>
      <c r="D13" s="6">
        <v>2014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21</v>
      </c>
      <c r="J13" s="6" t="s">
        <v>22</v>
      </c>
      <c r="K13" s="6" t="s">
        <v>22</v>
      </c>
      <c r="L13" s="6" t="s">
        <v>21</v>
      </c>
      <c r="M13" s="6" t="s">
        <v>22</v>
      </c>
      <c r="N13" s="6" t="s">
        <v>22</v>
      </c>
      <c r="O13" s="6" t="s">
        <v>22</v>
      </c>
      <c r="P13" s="6" t="s">
        <v>22</v>
      </c>
      <c r="Q13" s="6" t="s">
        <v>22</v>
      </c>
      <c r="R13" s="6" t="s">
        <v>21</v>
      </c>
      <c r="S13" s="6" t="s">
        <v>21</v>
      </c>
      <c r="T13" s="12">
        <f>COUNTIF(E13:S13,"Yes")/(15-COUNTIF(E13:S13,"NA"))</f>
        <v>0.5</v>
      </c>
      <c r="U13" s="13" t="str">
        <f>IF(T13&lt;25%,"High", IF(T13&lt;75%,"Medium","Low"))</f>
        <v>Medium</v>
      </c>
    </row>
    <row r="14" spans="1:21" x14ac:dyDescent="0.25">
      <c r="A14" s="4">
        <v>1937</v>
      </c>
      <c r="B14" s="4" t="s">
        <v>799</v>
      </c>
      <c r="C14" s="4" t="s">
        <v>800</v>
      </c>
      <c r="D14" s="6">
        <v>2019</v>
      </c>
      <c r="E14" s="6" t="s">
        <v>20</v>
      </c>
      <c r="F14" s="6" t="s">
        <v>21</v>
      </c>
      <c r="G14" s="6" t="s">
        <v>20</v>
      </c>
      <c r="H14" s="6" t="s">
        <v>30</v>
      </c>
      <c r="I14" s="6" t="s">
        <v>21</v>
      </c>
      <c r="J14" s="6" t="s">
        <v>20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  <c r="Q14" s="6" t="s">
        <v>21</v>
      </c>
      <c r="R14" s="6" t="s">
        <v>21</v>
      </c>
      <c r="S14" s="6" t="s">
        <v>22</v>
      </c>
      <c r="T14" s="12">
        <f>COUNTIF(E14:S14,"Yes")/(15-COUNTIF(E14:S14,"NA"))</f>
        <v>0.21428571428571427</v>
      </c>
      <c r="U14" s="13" t="str">
        <f>IF(T14&lt;25%,"High", IF(T14&lt;75%,"Medium","Low"))</f>
        <v>High</v>
      </c>
    </row>
    <row r="15" spans="1:21" x14ac:dyDescent="0.25">
      <c r="A15" s="4">
        <v>1946</v>
      </c>
      <c r="B15" s="4" t="s">
        <v>797</v>
      </c>
      <c r="C15" s="4" t="s">
        <v>798</v>
      </c>
      <c r="D15" s="6">
        <v>2019</v>
      </c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21</v>
      </c>
      <c r="J15" s="6" t="s">
        <v>22</v>
      </c>
      <c r="K15" s="6" t="s">
        <v>20</v>
      </c>
      <c r="L15" s="6" t="s">
        <v>21</v>
      </c>
      <c r="M15" s="6" t="s">
        <v>22</v>
      </c>
      <c r="N15" s="6" t="s">
        <v>22</v>
      </c>
      <c r="O15" s="6" t="s">
        <v>22</v>
      </c>
      <c r="P15" s="6" t="s">
        <v>22</v>
      </c>
      <c r="Q15" s="6" t="s">
        <v>22</v>
      </c>
      <c r="R15" s="6" t="s">
        <v>22</v>
      </c>
      <c r="S15" s="6" t="s">
        <v>20</v>
      </c>
      <c r="T15" s="12">
        <f>COUNTIF(E15:S15,"Yes")/(15-COUNTIF(E15:S15,"NA"))</f>
        <v>0.75</v>
      </c>
      <c r="U15" s="13" t="str">
        <f>IF(T15&lt;25%,"High", IF(T15&lt;75%,"Medium","Low"))</f>
        <v>Low</v>
      </c>
    </row>
    <row r="16" spans="1:21" x14ac:dyDescent="0.25">
      <c r="A16" s="4">
        <v>1955</v>
      </c>
      <c r="B16" s="4" t="s">
        <v>795</v>
      </c>
      <c r="C16" s="4" t="s">
        <v>796</v>
      </c>
      <c r="D16" s="6">
        <v>2010</v>
      </c>
      <c r="E16" s="6" t="s">
        <v>20</v>
      </c>
      <c r="F16" s="6" t="s">
        <v>20</v>
      </c>
      <c r="G16" s="6" t="s">
        <v>20</v>
      </c>
      <c r="H16" s="6" t="s">
        <v>20</v>
      </c>
      <c r="I16" s="6" t="s">
        <v>20</v>
      </c>
      <c r="J16" s="6" t="s">
        <v>22</v>
      </c>
      <c r="K16" s="6" t="s">
        <v>22</v>
      </c>
      <c r="L16" s="6" t="s">
        <v>21</v>
      </c>
      <c r="M16" s="6" t="s">
        <v>21</v>
      </c>
      <c r="N16" s="6" t="s">
        <v>20</v>
      </c>
      <c r="O16" s="6" t="s">
        <v>20</v>
      </c>
      <c r="P16" s="6" t="s">
        <v>20</v>
      </c>
      <c r="Q16" s="6" t="s">
        <v>21</v>
      </c>
      <c r="R16" s="6" t="s">
        <v>22</v>
      </c>
      <c r="S16" s="6" t="s">
        <v>22</v>
      </c>
      <c r="T16" s="12">
        <f>COUNTIF(E16:S16,"Yes")/(15-COUNTIF(E16:S16,"NA"))</f>
        <v>0.72727272727272729</v>
      </c>
      <c r="U16" s="13" t="str">
        <f>IF(T16&lt;25%,"High", IF(T16&lt;75%,"Medium","Low"))</f>
        <v>Medium</v>
      </c>
    </row>
    <row r="17" spans="1:21" x14ac:dyDescent="0.25">
      <c r="A17" s="4">
        <v>1957</v>
      </c>
      <c r="B17" s="4" t="s">
        <v>793</v>
      </c>
      <c r="C17" s="4" t="s">
        <v>794</v>
      </c>
      <c r="D17" s="6">
        <v>2017</v>
      </c>
      <c r="E17" s="6" t="s">
        <v>21</v>
      </c>
      <c r="F17" s="6" t="s">
        <v>21</v>
      </c>
      <c r="G17" s="6" t="s">
        <v>20</v>
      </c>
      <c r="H17" s="6" t="s">
        <v>30</v>
      </c>
      <c r="I17" s="6" t="s">
        <v>21</v>
      </c>
      <c r="J17" s="6" t="s">
        <v>22</v>
      </c>
      <c r="K17" s="6" t="s">
        <v>22</v>
      </c>
      <c r="L17" s="6" t="s">
        <v>21</v>
      </c>
      <c r="M17" s="6" t="s">
        <v>22</v>
      </c>
      <c r="N17" s="6" t="s">
        <v>22</v>
      </c>
      <c r="O17" s="6" t="s">
        <v>22</v>
      </c>
      <c r="P17" s="6" t="s">
        <v>22</v>
      </c>
      <c r="Q17" s="6" t="s">
        <v>22</v>
      </c>
      <c r="R17" s="6" t="s">
        <v>21</v>
      </c>
      <c r="S17" s="6" t="s">
        <v>22</v>
      </c>
      <c r="T17" s="12">
        <f>COUNTIF(E17:S17,"Yes")/(15-COUNTIF(E17:S17,"NA"))</f>
        <v>0.14285714285714285</v>
      </c>
      <c r="U17" s="13" t="str">
        <f>IF(T17&lt;25%,"High", IF(T17&lt;75%,"Medium","Low"))</f>
        <v>High</v>
      </c>
    </row>
    <row r="18" spans="1:21" x14ac:dyDescent="0.25">
      <c r="A18" s="4">
        <v>1960</v>
      </c>
      <c r="B18" s="4" t="s">
        <v>791</v>
      </c>
      <c r="C18" s="4" t="s">
        <v>792</v>
      </c>
      <c r="D18" s="6">
        <v>2018</v>
      </c>
      <c r="E18" s="6" t="s">
        <v>20</v>
      </c>
      <c r="F18" s="6" t="s">
        <v>21</v>
      </c>
      <c r="G18" s="6" t="s">
        <v>20</v>
      </c>
      <c r="H18" s="6" t="s">
        <v>20</v>
      </c>
      <c r="I18" s="6" t="s">
        <v>21</v>
      </c>
      <c r="J18" s="6" t="s">
        <v>22</v>
      </c>
      <c r="K18" s="6" t="s">
        <v>22</v>
      </c>
      <c r="L18" s="6" t="s">
        <v>21</v>
      </c>
      <c r="M18" s="6" t="s">
        <v>22</v>
      </c>
      <c r="N18" s="6" t="s">
        <v>22</v>
      </c>
      <c r="O18" s="6" t="s">
        <v>22</v>
      </c>
      <c r="P18" s="6" t="s">
        <v>22</v>
      </c>
      <c r="Q18" s="6" t="s">
        <v>22</v>
      </c>
      <c r="R18" s="6" t="s">
        <v>22</v>
      </c>
      <c r="S18" s="6" t="s">
        <v>21</v>
      </c>
      <c r="T18" s="12">
        <f>COUNTIF(E18:S18,"Yes")/(15-COUNTIF(E18:S18,"NA"))</f>
        <v>0.42857142857142855</v>
      </c>
      <c r="U18" s="13" t="str">
        <f>IF(T18&lt;25%,"High", IF(T18&lt;75%,"Medium","Low"))</f>
        <v>Medium</v>
      </c>
    </row>
    <row r="19" spans="1:21" x14ac:dyDescent="0.25">
      <c r="A19" s="4">
        <v>1967</v>
      </c>
      <c r="B19" s="4" t="s">
        <v>789</v>
      </c>
      <c r="C19" s="4" t="s">
        <v>790</v>
      </c>
      <c r="D19" s="6">
        <v>2016</v>
      </c>
      <c r="E19" s="6" t="s">
        <v>20</v>
      </c>
      <c r="F19" s="6" t="s">
        <v>21</v>
      </c>
      <c r="G19" s="6" t="s">
        <v>21</v>
      </c>
      <c r="H19" s="6" t="s">
        <v>30</v>
      </c>
      <c r="I19" s="6" t="s">
        <v>21</v>
      </c>
      <c r="J19" s="6" t="s">
        <v>22</v>
      </c>
      <c r="K19" s="6" t="s">
        <v>22</v>
      </c>
      <c r="L19" s="6" t="s">
        <v>21</v>
      </c>
      <c r="M19" s="6" t="s">
        <v>22</v>
      </c>
      <c r="N19" s="6" t="s">
        <v>22</v>
      </c>
      <c r="O19" s="6" t="s">
        <v>22</v>
      </c>
      <c r="P19" s="6" t="s">
        <v>22</v>
      </c>
      <c r="Q19" s="6" t="s">
        <v>22</v>
      </c>
      <c r="R19" s="6" t="s">
        <v>20</v>
      </c>
      <c r="S19" s="6" t="s">
        <v>22</v>
      </c>
      <c r="T19" s="12">
        <f>COUNTIF(E19:S19,"Yes")/(15-COUNTIF(E19:S19,"NA"))</f>
        <v>0.2857142857142857</v>
      </c>
      <c r="U19" s="13" t="str">
        <f>IF(T19&lt;25%,"High", IF(T19&lt;75%,"Medium","Low"))</f>
        <v>Medium</v>
      </c>
    </row>
    <row r="20" spans="1:21" x14ac:dyDescent="0.25">
      <c r="A20" s="4">
        <v>1971</v>
      </c>
      <c r="B20" s="4" t="s">
        <v>787</v>
      </c>
      <c r="C20" s="4" t="s">
        <v>788</v>
      </c>
      <c r="D20" s="6">
        <v>2012</v>
      </c>
      <c r="E20" s="6" t="s">
        <v>20</v>
      </c>
      <c r="F20" s="6" t="s">
        <v>20</v>
      </c>
      <c r="G20" s="6" t="s">
        <v>20</v>
      </c>
      <c r="H20" s="6" t="s">
        <v>30</v>
      </c>
      <c r="I20" s="6" t="s">
        <v>21</v>
      </c>
      <c r="J20" s="6" t="s">
        <v>22</v>
      </c>
      <c r="K20" s="6" t="s">
        <v>21</v>
      </c>
      <c r="L20" s="6" t="s">
        <v>21</v>
      </c>
      <c r="M20" s="6" t="s">
        <v>21</v>
      </c>
      <c r="N20" s="6" t="s">
        <v>21</v>
      </c>
      <c r="O20" s="6" t="s">
        <v>20</v>
      </c>
      <c r="P20" s="6" t="s">
        <v>20</v>
      </c>
      <c r="Q20" s="6" t="s">
        <v>21</v>
      </c>
      <c r="R20" s="6" t="s">
        <v>22</v>
      </c>
      <c r="S20" s="6" t="s">
        <v>22</v>
      </c>
      <c r="T20" s="12">
        <f>COUNTIF(E20:S20,"Yes")/(15-COUNTIF(E20:S20,"NA"))</f>
        <v>0.41666666666666669</v>
      </c>
      <c r="U20" s="13" t="str">
        <f>IF(T20&lt;25%,"High", IF(T20&lt;75%,"Medium","Low"))</f>
        <v>Medium</v>
      </c>
    </row>
    <row r="21" spans="1:21" x14ac:dyDescent="0.25">
      <c r="A21" s="4">
        <v>1974</v>
      </c>
      <c r="B21" s="4" t="s">
        <v>785</v>
      </c>
      <c r="C21" s="4" t="s">
        <v>786</v>
      </c>
      <c r="D21" s="6">
        <v>2018</v>
      </c>
      <c r="E21" s="6" t="s">
        <v>21</v>
      </c>
      <c r="F21" s="6" t="s">
        <v>21</v>
      </c>
      <c r="G21" s="6" t="s">
        <v>20</v>
      </c>
      <c r="H21" s="6" t="s">
        <v>30</v>
      </c>
      <c r="I21" s="6" t="s">
        <v>21</v>
      </c>
      <c r="J21" s="6" t="s">
        <v>22</v>
      </c>
      <c r="K21" s="6" t="s">
        <v>22</v>
      </c>
      <c r="L21" s="6" t="s">
        <v>21</v>
      </c>
      <c r="M21" s="6" t="s">
        <v>22</v>
      </c>
      <c r="N21" s="6" t="s">
        <v>22</v>
      </c>
      <c r="O21" s="6" t="s">
        <v>22</v>
      </c>
      <c r="P21" s="6" t="s">
        <v>22</v>
      </c>
      <c r="Q21" s="6" t="s">
        <v>22</v>
      </c>
      <c r="R21" s="6" t="s">
        <v>22</v>
      </c>
      <c r="S21" s="6" t="s">
        <v>21</v>
      </c>
      <c r="T21" s="12">
        <f>COUNTIF(E21:S21,"Yes")/(15-COUNTIF(E21:S21,"NA"))</f>
        <v>0.14285714285714285</v>
      </c>
      <c r="U21" s="13" t="str">
        <f>IF(T21&lt;25%,"High", IF(T21&lt;75%,"Medium","Low"))</f>
        <v>High</v>
      </c>
    </row>
    <row r="22" spans="1:21" x14ac:dyDescent="0.25">
      <c r="A22" s="4">
        <v>1984</v>
      </c>
      <c r="B22" s="4" t="s">
        <v>783</v>
      </c>
      <c r="C22" s="4" t="s">
        <v>784</v>
      </c>
      <c r="D22" s="6">
        <v>2012</v>
      </c>
      <c r="E22" s="6" t="s">
        <v>20</v>
      </c>
      <c r="F22" s="6" t="s">
        <v>20</v>
      </c>
      <c r="G22" s="6" t="s">
        <v>20</v>
      </c>
      <c r="H22" s="6" t="s">
        <v>30</v>
      </c>
      <c r="I22" s="6" t="s">
        <v>21</v>
      </c>
      <c r="J22" s="6" t="s">
        <v>22</v>
      </c>
      <c r="K22" s="6" t="s">
        <v>22</v>
      </c>
      <c r="L22" s="6" t="s">
        <v>21</v>
      </c>
      <c r="M22" s="6" t="s">
        <v>22</v>
      </c>
      <c r="N22" s="6" t="s">
        <v>22</v>
      </c>
      <c r="O22" s="6" t="s">
        <v>22</v>
      </c>
      <c r="P22" s="6" t="s">
        <v>22</v>
      </c>
      <c r="Q22" s="6" t="s">
        <v>22</v>
      </c>
      <c r="R22" s="6" t="s">
        <v>20</v>
      </c>
      <c r="S22" s="6" t="s">
        <v>20</v>
      </c>
      <c r="T22" s="12">
        <f>COUNTIF(E22:S22,"Yes")/(15-COUNTIF(E22:S22,"NA"))</f>
        <v>0.625</v>
      </c>
      <c r="U22" s="13" t="str">
        <f>IF(T22&lt;25%,"High", IF(T22&lt;75%,"Medium","Low"))</f>
        <v>Medium</v>
      </c>
    </row>
    <row r="23" spans="1:21" x14ac:dyDescent="0.25">
      <c r="A23" s="4">
        <v>1994</v>
      </c>
      <c r="B23" s="4" t="s">
        <v>781</v>
      </c>
      <c r="C23" s="4" t="s">
        <v>782</v>
      </c>
      <c r="D23" s="6">
        <v>2009</v>
      </c>
      <c r="E23" s="6" t="s">
        <v>20</v>
      </c>
      <c r="F23" s="6" t="s">
        <v>21</v>
      </c>
      <c r="G23" s="6" t="s">
        <v>20</v>
      </c>
      <c r="H23" s="6" t="s">
        <v>30</v>
      </c>
      <c r="I23" s="6" t="s">
        <v>21</v>
      </c>
      <c r="J23" s="6" t="s">
        <v>22</v>
      </c>
      <c r="K23" s="6" t="s">
        <v>22</v>
      </c>
      <c r="L23" s="6" t="s">
        <v>21</v>
      </c>
      <c r="M23" s="6" t="s">
        <v>22</v>
      </c>
      <c r="N23" s="6" t="s">
        <v>22</v>
      </c>
      <c r="O23" s="6" t="s">
        <v>22</v>
      </c>
      <c r="P23" s="6" t="s">
        <v>22</v>
      </c>
      <c r="Q23" s="6" t="s">
        <v>22</v>
      </c>
      <c r="R23" s="6" t="s">
        <v>21</v>
      </c>
      <c r="S23" s="6" t="s">
        <v>22</v>
      </c>
      <c r="T23" s="12">
        <f>COUNTIF(E23:S23,"Yes")/(15-COUNTIF(E23:S23,"NA"))</f>
        <v>0.2857142857142857</v>
      </c>
      <c r="U23" s="13" t="str">
        <f>IF(T23&lt;25%,"High", IF(T23&lt;75%,"Medium","Low"))</f>
        <v>Medium</v>
      </c>
    </row>
    <row r="24" spans="1:21" x14ac:dyDescent="0.25">
      <c r="A24" s="4">
        <v>2010</v>
      </c>
      <c r="B24" s="4" t="s">
        <v>779</v>
      </c>
      <c r="C24" s="4" t="s">
        <v>780</v>
      </c>
      <c r="D24" s="6">
        <v>2015</v>
      </c>
      <c r="E24" s="6" t="s">
        <v>20</v>
      </c>
      <c r="F24" s="6" t="s">
        <v>20</v>
      </c>
      <c r="G24" s="6" t="s">
        <v>20</v>
      </c>
      <c r="H24" s="6" t="s">
        <v>30</v>
      </c>
      <c r="I24" s="6" t="s">
        <v>21</v>
      </c>
      <c r="J24" s="6" t="s">
        <v>21</v>
      </c>
      <c r="K24" s="6" t="s">
        <v>21</v>
      </c>
      <c r="L24" s="6" t="s">
        <v>21</v>
      </c>
      <c r="M24" s="6" t="s">
        <v>21</v>
      </c>
      <c r="N24" s="6" t="s">
        <v>21</v>
      </c>
      <c r="O24" s="6" t="s">
        <v>21</v>
      </c>
      <c r="P24" s="6" t="s">
        <v>21</v>
      </c>
      <c r="Q24" s="6" t="s">
        <v>30</v>
      </c>
      <c r="R24" s="6" t="s">
        <v>21</v>
      </c>
      <c r="S24" s="6" t="s">
        <v>22</v>
      </c>
      <c r="T24" s="12">
        <f>COUNTIF(E24:S24,"Yes")/(15-COUNTIF(E24:S24,"NA"))</f>
        <v>0.21428571428571427</v>
      </c>
      <c r="U24" s="13" t="str">
        <f>IF(T24&lt;25%,"High", IF(T24&lt;75%,"Medium","Low"))</f>
        <v>High</v>
      </c>
    </row>
    <row r="25" spans="1:21" x14ac:dyDescent="0.25">
      <c r="A25" s="4">
        <v>2012</v>
      </c>
      <c r="B25" s="4" t="s">
        <v>777</v>
      </c>
      <c r="C25" s="4" t="s">
        <v>778</v>
      </c>
      <c r="D25" s="6">
        <v>2014</v>
      </c>
      <c r="E25" s="6" t="s">
        <v>21</v>
      </c>
      <c r="F25" s="6" t="s">
        <v>21</v>
      </c>
      <c r="G25" s="6" t="s">
        <v>21</v>
      </c>
      <c r="H25" s="6" t="s">
        <v>30</v>
      </c>
      <c r="I25" s="6" t="s">
        <v>21</v>
      </c>
      <c r="J25" s="6" t="s">
        <v>21</v>
      </c>
      <c r="K25" s="6" t="s">
        <v>21</v>
      </c>
      <c r="L25" s="6" t="s">
        <v>21</v>
      </c>
      <c r="M25" s="6" t="s">
        <v>22</v>
      </c>
      <c r="N25" s="6" t="s">
        <v>22</v>
      </c>
      <c r="O25" s="6" t="s">
        <v>22</v>
      </c>
      <c r="P25" s="6" t="s">
        <v>22</v>
      </c>
      <c r="Q25" s="6" t="s">
        <v>22</v>
      </c>
      <c r="R25" s="6" t="s">
        <v>21</v>
      </c>
      <c r="S25" s="6" t="s">
        <v>22</v>
      </c>
      <c r="T25" s="12">
        <f>COUNTIF(E25:S25,"Yes")/(15-COUNTIF(E25:S25,"NA"))</f>
        <v>0</v>
      </c>
      <c r="U25" s="13" t="str">
        <f>IF(T25&lt;25%,"High", IF(T25&lt;75%,"Medium","Low"))</f>
        <v>High</v>
      </c>
    </row>
    <row r="26" spans="1:21" x14ac:dyDescent="0.25">
      <c r="A26" s="4">
        <v>2040</v>
      </c>
      <c r="B26" s="4" t="s">
        <v>775</v>
      </c>
      <c r="C26" s="4" t="s">
        <v>776</v>
      </c>
      <c r="D26" s="6">
        <v>2017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21</v>
      </c>
      <c r="J26" s="6" t="s">
        <v>22</v>
      </c>
      <c r="K26" s="6" t="s">
        <v>22</v>
      </c>
      <c r="L26" s="6" t="s">
        <v>20</v>
      </c>
      <c r="M26" s="6" t="s">
        <v>22</v>
      </c>
      <c r="N26" s="6" t="s">
        <v>22</v>
      </c>
      <c r="O26" s="6" t="s">
        <v>22</v>
      </c>
      <c r="P26" s="6" t="s">
        <v>22</v>
      </c>
      <c r="Q26" s="6" t="s">
        <v>22</v>
      </c>
      <c r="R26" s="6" t="s">
        <v>22</v>
      </c>
      <c r="S26" s="6" t="s">
        <v>20</v>
      </c>
      <c r="T26" s="12">
        <f>COUNTIF(E26:S26,"Yes")/(15-COUNTIF(E26:S26,"NA"))</f>
        <v>0.8571428571428571</v>
      </c>
      <c r="U26" s="13" t="str">
        <f>IF(T26&lt;25%,"High", IF(T26&lt;75%,"Medium","Low"))</f>
        <v>Low</v>
      </c>
    </row>
    <row r="27" spans="1:21" x14ac:dyDescent="0.25">
      <c r="A27" s="4">
        <v>2047</v>
      </c>
      <c r="B27" s="4" t="s">
        <v>773</v>
      </c>
      <c r="C27" s="4" t="s">
        <v>774</v>
      </c>
      <c r="D27" s="6">
        <v>2012</v>
      </c>
      <c r="E27" s="6" t="s">
        <v>20</v>
      </c>
      <c r="F27" s="6" t="s">
        <v>21</v>
      </c>
      <c r="G27" s="6" t="s">
        <v>20</v>
      </c>
      <c r="H27" s="6" t="s">
        <v>30</v>
      </c>
      <c r="I27" s="6" t="s">
        <v>21</v>
      </c>
      <c r="J27" s="6" t="s">
        <v>20</v>
      </c>
      <c r="K27" s="6" t="s">
        <v>21</v>
      </c>
      <c r="L27" s="6" t="s">
        <v>21</v>
      </c>
      <c r="M27" s="6" t="s">
        <v>22</v>
      </c>
      <c r="N27" s="6" t="s">
        <v>22</v>
      </c>
      <c r="O27" s="6" t="s">
        <v>22</v>
      </c>
      <c r="P27" s="6" t="s">
        <v>22</v>
      </c>
      <c r="Q27" s="6" t="s">
        <v>22</v>
      </c>
      <c r="R27" s="6" t="s">
        <v>20</v>
      </c>
      <c r="S27" s="6" t="s">
        <v>22</v>
      </c>
      <c r="T27" s="12">
        <f>COUNTIF(E27:S27,"Yes")/(15-COUNTIF(E27:S27,"NA"))</f>
        <v>0.44444444444444442</v>
      </c>
      <c r="U27" s="13" t="str">
        <f>IF(T27&lt;25%,"High", IF(T27&lt;75%,"Medium","Low"))</f>
        <v>Medium</v>
      </c>
    </row>
    <row r="28" spans="1:21" x14ac:dyDescent="0.25">
      <c r="A28" s="4">
        <v>2053</v>
      </c>
      <c r="B28" s="4" t="s">
        <v>771</v>
      </c>
      <c r="C28" s="4" t="s">
        <v>772</v>
      </c>
      <c r="D28" s="6">
        <v>2015</v>
      </c>
      <c r="E28" s="6" t="s">
        <v>20</v>
      </c>
      <c r="F28" s="6" t="s">
        <v>20</v>
      </c>
      <c r="G28" s="6" t="s">
        <v>20</v>
      </c>
      <c r="H28" s="6" t="s">
        <v>30</v>
      </c>
      <c r="I28" s="6" t="s">
        <v>21</v>
      </c>
      <c r="J28" s="6" t="s">
        <v>22</v>
      </c>
      <c r="K28" s="6" t="s">
        <v>22</v>
      </c>
      <c r="L28" s="6" t="s">
        <v>21</v>
      </c>
      <c r="M28" s="6" t="s">
        <v>22</v>
      </c>
      <c r="N28" s="6" t="s">
        <v>22</v>
      </c>
      <c r="O28" s="6" t="s">
        <v>22</v>
      </c>
      <c r="P28" s="6" t="s">
        <v>22</v>
      </c>
      <c r="Q28" s="6" t="s">
        <v>22</v>
      </c>
      <c r="R28" s="6" t="s">
        <v>20</v>
      </c>
      <c r="S28" s="6" t="s">
        <v>21</v>
      </c>
      <c r="T28" s="12">
        <f>COUNTIF(E28:S28,"Yes")/(15-COUNTIF(E28:S28,"NA"))</f>
        <v>0.5</v>
      </c>
      <c r="U28" s="13" t="str">
        <f>IF(T28&lt;25%,"High", IF(T28&lt;75%,"Medium","Low"))</f>
        <v>Medium</v>
      </c>
    </row>
    <row r="29" spans="1:21" x14ac:dyDescent="0.25">
      <c r="A29" s="4">
        <v>2058</v>
      </c>
      <c r="B29" s="4" t="s">
        <v>769</v>
      </c>
      <c r="C29" s="4" t="s">
        <v>770</v>
      </c>
      <c r="D29" s="6">
        <v>2016</v>
      </c>
      <c r="E29" s="6" t="s">
        <v>20</v>
      </c>
      <c r="F29" s="6" t="s">
        <v>20</v>
      </c>
      <c r="G29" s="6" t="s">
        <v>20</v>
      </c>
      <c r="H29" s="6" t="s">
        <v>30</v>
      </c>
      <c r="I29" s="6" t="s">
        <v>21</v>
      </c>
      <c r="J29" s="6" t="s">
        <v>22</v>
      </c>
      <c r="K29" s="6" t="s">
        <v>22</v>
      </c>
      <c r="L29" s="6" t="s">
        <v>21</v>
      </c>
      <c r="M29" s="6" t="s">
        <v>22</v>
      </c>
      <c r="N29" s="6" t="s">
        <v>22</v>
      </c>
      <c r="O29" s="6" t="s">
        <v>22</v>
      </c>
      <c r="P29" s="6" t="s">
        <v>22</v>
      </c>
      <c r="Q29" s="6" t="s">
        <v>22</v>
      </c>
      <c r="R29" s="6" t="s">
        <v>22</v>
      </c>
      <c r="S29" s="6" t="s">
        <v>20</v>
      </c>
      <c r="T29" s="12">
        <f>COUNTIF(E29:S29,"Yes")/(15-COUNTIF(E29:S29,"NA"))</f>
        <v>0.5714285714285714</v>
      </c>
      <c r="U29" s="13" t="str">
        <f>IF(T29&lt;25%,"High", IF(T29&lt;75%,"Medium","Low"))</f>
        <v>Medium</v>
      </c>
    </row>
    <row r="30" spans="1:21" x14ac:dyDescent="0.25">
      <c r="A30" s="4">
        <v>2060</v>
      </c>
      <c r="B30" s="4" t="s">
        <v>767</v>
      </c>
      <c r="C30" s="4" t="s">
        <v>768</v>
      </c>
      <c r="D30" s="6">
        <v>2014</v>
      </c>
      <c r="E30" s="6" t="s">
        <v>20</v>
      </c>
      <c r="F30" s="6" t="s">
        <v>21</v>
      </c>
      <c r="G30" s="6" t="s">
        <v>20</v>
      </c>
      <c r="H30" s="6" t="s">
        <v>30</v>
      </c>
      <c r="I30" s="6" t="s">
        <v>21</v>
      </c>
      <c r="J30" s="6" t="s">
        <v>20</v>
      </c>
      <c r="K30" s="6" t="s">
        <v>21</v>
      </c>
      <c r="L30" s="6" t="s">
        <v>22</v>
      </c>
      <c r="M30" s="6" t="s">
        <v>22</v>
      </c>
      <c r="N30" s="6" t="s">
        <v>22</v>
      </c>
      <c r="O30" s="6" t="s">
        <v>22</v>
      </c>
      <c r="P30" s="6" t="s">
        <v>22</v>
      </c>
      <c r="Q30" s="6" t="s">
        <v>22</v>
      </c>
      <c r="R30" s="6" t="s">
        <v>21</v>
      </c>
      <c r="S30" s="6" t="s">
        <v>22</v>
      </c>
      <c r="T30" s="12">
        <f>COUNTIF(E30:S30,"Yes")/(15-COUNTIF(E30:S30,"NA"))</f>
        <v>0.375</v>
      </c>
      <c r="U30" s="13" t="str">
        <f>IF(T30&lt;25%,"High", IF(T30&lt;75%,"Medium","Low"))</f>
        <v>Medium</v>
      </c>
    </row>
    <row r="31" spans="1:21" x14ac:dyDescent="0.25">
      <c r="A31" s="4">
        <v>2093</v>
      </c>
      <c r="B31" s="4" t="s">
        <v>765</v>
      </c>
      <c r="C31" s="4" t="s">
        <v>766</v>
      </c>
      <c r="D31" s="6">
        <v>2011</v>
      </c>
      <c r="E31" s="6" t="s">
        <v>20</v>
      </c>
      <c r="F31" s="6" t="s">
        <v>20</v>
      </c>
      <c r="G31" s="6" t="s">
        <v>21</v>
      </c>
      <c r="H31" s="6" t="s">
        <v>30</v>
      </c>
      <c r="I31" s="6" t="s">
        <v>21</v>
      </c>
      <c r="J31" s="6" t="s">
        <v>22</v>
      </c>
      <c r="K31" s="6" t="s">
        <v>22</v>
      </c>
      <c r="L31" s="6" t="s">
        <v>21</v>
      </c>
      <c r="M31" s="6" t="s">
        <v>22</v>
      </c>
      <c r="N31" s="6" t="s">
        <v>22</v>
      </c>
      <c r="O31" s="6" t="s">
        <v>22</v>
      </c>
      <c r="P31" s="6" t="s">
        <v>22</v>
      </c>
      <c r="Q31" s="6" t="s">
        <v>22</v>
      </c>
      <c r="R31" s="6" t="s">
        <v>22</v>
      </c>
      <c r="S31" s="6" t="s">
        <v>21</v>
      </c>
      <c r="T31" s="12">
        <f>COUNTIF(E31:S31,"Yes")/(15-COUNTIF(E31:S31,"NA"))</f>
        <v>0.2857142857142857</v>
      </c>
      <c r="U31" s="13" t="str">
        <f>IF(T31&lt;25%,"High", IF(T31&lt;75%,"Medium","Low"))</f>
        <v>Medium</v>
      </c>
    </row>
    <row r="32" spans="1:21" x14ac:dyDescent="0.25">
      <c r="A32" s="4">
        <v>2096</v>
      </c>
      <c r="B32" s="4" t="s">
        <v>763</v>
      </c>
      <c r="C32" s="4" t="s">
        <v>764</v>
      </c>
      <c r="D32" s="6">
        <v>2011</v>
      </c>
      <c r="E32" s="6" t="s">
        <v>20</v>
      </c>
      <c r="F32" s="6" t="s">
        <v>21</v>
      </c>
      <c r="G32" s="6" t="s">
        <v>21</v>
      </c>
      <c r="H32" s="6" t="s">
        <v>30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6" t="s">
        <v>21</v>
      </c>
      <c r="O32" s="6" t="s">
        <v>21</v>
      </c>
      <c r="P32" s="6" t="s">
        <v>21</v>
      </c>
      <c r="Q32" s="6" t="s">
        <v>21</v>
      </c>
      <c r="R32" s="6" t="s">
        <v>22</v>
      </c>
      <c r="S32" s="6" t="s">
        <v>22</v>
      </c>
      <c r="T32" s="12">
        <f>COUNTIF(E32:S32,"Yes")/(15-COUNTIF(E32:S32,"NA"))</f>
        <v>7.6923076923076927E-2</v>
      </c>
      <c r="U32" s="13" t="str">
        <f>IF(T32&lt;25%,"High", IF(T32&lt;75%,"Medium","Low"))</f>
        <v>High</v>
      </c>
    </row>
    <row r="33" spans="1:21" x14ac:dyDescent="0.25">
      <c r="A33" s="4">
        <v>2103</v>
      </c>
      <c r="B33" s="4" t="s">
        <v>761</v>
      </c>
      <c r="C33" s="4" t="s">
        <v>762</v>
      </c>
      <c r="D33" s="6">
        <v>2009</v>
      </c>
      <c r="E33" s="6" t="s">
        <v>20</v>
      </c>
      <c r="F33" s="6" t="s">
        <v>21</v>
      </c>
      <c r="G33" s="6" t="s">
        <v>20</v>
      </c>
      <c r="H33" s="6" t="s">
        <v>30</v>
      </c>
      <c r="I33" s="6" t="s">
        <v>21</v>
      </c>
      <c r="J33" s="6" t="s">
        <v>22</v>
      </c>
      <c r="K33" s="6" t="s">
        <v>22</v>
      </c>
      <c r="L33" s="6" t="s">
        <v>21</v>
      </c>
      <c r="M33" s="6" t="s">
        <v>22</v>
      </c>
      <c r="N33" s="6" t="s">
        <v>22</v>
      </c>
      <c r="O33" s="6" t="s">
        <v>22</v>
      </c>
      <c r="P33" s="6" t="s">
        <v>22</v>
      </c>
      <c r="Q33" s="6" t="s">
        <v>22</v>
      </c>
      <c r="R33" s="6" t="s">
        <v>30</v>
      </c>
      <c r="S33" s="6" t="s">
        <v>22</v>
      </c>
      <c r="T33" s="12">
        <f>COUNTIF(E33:S33,"Yes")/(15-COUNTIF(E33:S33,"NA"))</f>
        <v>0.2857142857142857</v>
      </c>
      <c r="U33" s="13" t="str">
        <f>IF(T33&lt;25%,"High", IF(T33&lt;75%,"Medium","Low"))</f>
        <v>Medium</v>
      </c>
    </row>
    <row r="34" spans="1:21" x14ac:dyDescent="0.25">
      <c r="A34" s="4">
        <v>2130</v>
      </c>
      <c r="B34" s="4" t="s">
        <v>759</v>
      </c>
      <c r="C34" s="4" t="s">
        <v>760</v>
      </c>
      <c r="D34" s="6">
        <v>2011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21</v>
      </c>
      <c r="J34" s="6" t="s">
        <v>22</v>
      </c>
      <c r="K34" s="6" t="s">
        <v>21</v>
      </c>
      <c r="L34" s="6" t="s">
        <v>20</v>
      </c>
      <c r="M34" s="6" t="s">
        <v>22</v>
      </c>
      <c r="N34" s="6" t="s">
        <v>22</v>
      </c>
      <c r="O34" s="6" t="s">
        <v>22</v>
      </c>
      <c r="P34" s="6" t="s">
        <v>22</v>
      </c>
      <c r="Q34" s="6" t="s">
        <v>22</v>
      </c>
      <c r="R34" s="6" t="s">
        <v>22</v>
      </c>
      <c r="S34" s="6" t="s">
        <v>20</v>
      </c>
      <c r="T34" s="12">
        <f>COUNTIF(E34:S34,"Yes")/(15-COUNTIF(E34:S34,"NA"))</f>
        <v>0.75</v>
      </c>
      <c r="U34" s="13" t="str">
        <f>IF(T34&lt;25%,"High", IF(T34&lt;75%,"Medium","Low"))</f>
        <v>Low</v>
      </c>
    </row>
    <row r="35" spans="1:21" x14ac:dyDescent="0.25">
      <c r="A35" s="4">
        <v>2133</v>
      </c>
      <c r="B35" s="4" t="s">
        <v>757</v>
      </c>
      <c r="C35" s="4" t="s">
        <v>758</v>
      </c>
      <c r="D35" s="6">
        <v>2017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21</v>
      </c>
      <c r="J35" s="6" t="s">
        <v>22</v>
      </c>
      <c r="K35" s="6" t="s">
        <v>22</v>
      </c>
      <c r="L35" s="6" t="s">
        <v>21</v>
      </c>
      <c r="M35" s="6" t="s">
        <v>22</v>
      </c>
      <c r="N35" s="6" t="s">
        <v>22</v>
      </c>
      <c r="O35" s="6" t="s">
        <v>22</v>
      </c>
      <c r="P35" s="6" t="s">
        <v>22</v>
      </c>
      <c r="Q35" s="6" t="s">
        <v>22</v>
      </c>
      <c r="R35" s="6" t="s">
        <v>21</v>
      </c>
      <c r="S35" s="6" t="s">
        <v>22</v>
      </c>
      <c r="T35" s="12">
        <f>COUNTIF(E35:S35,"Yes")/(15-COUNTIF(E35:S35,"NA"))</f>
        <v>0.5714285714285714</v>
      </c>
      <c r="U35" s="13" t="str">
        <f>IF(T35&lt;25%,"High", IF(T35&lt;75%,"Medium","Low"))</f>
        <v>Medium</v>
      </c>
    </row>
    <row r="36" spans="1:21" x14ac:dyDescent="0.25">
      <c r="A36" s="4">
        <v>2136</v>
      </c>
      <c r="B36" s="4" t="s">
        <v>755</v>
      </c>
      <c r="C36" s="4" t="s">
        <v>756</v>
      </c>
      <c r="D36" s="6">
        <v>2016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21</v>
      </c>
      <c r="J36" s="6" t="s">
        <v>22</v>
      </c>
      <c r="K36" s="6" t="s">
        <v>22</v>
      </c>
      <c r="L36" s="6" t="s">
        <v>20</v>
      </c>
      <c r="M36" s="6" t="s">
        <v>22</v>
      </c>
      <c r="N36" s="6" t="s">
        <v>22</v>
      </c>
      <c r="O36" s="6" t="s">
        <v>22</v>
      </c>
      <c r="P36" s="6" t="s">
        <v>22</v>
      </c>
      <c r="Q36" s="6" t="s">
        <v>22</v>
      </c>
      <c r="R36" s="6" t="s">
        <v>22</v>
      </c>
      <c r="S36" s="6" t="s">
        <v>20</v>
      </c>
      <c r="T36" s="12">
        <f>COUNTIF(E36:S36,"Yes")/(15-COUNTIF(E36:S36,"NA"))</f>
        <v>0.8571428571428571</v>
      </c>
      <c r="U36" s="13" t="str">
        <f>IF(T36&lt;25%,"High", IF(T36&lt;75%,"Medium","Low"))</f>
        <v>Low</v>
      </c>
    </row>
    <row r="37" spans="1:21" x14ac:dyDescent="0.25">
      <c r="A37" s="4">
        <v>2164</v>
      </c>
      <c r="B37" s="4" t="s">
        <v>753</v>
      </c>
      <c r="C37" s="4" t="s">
        <v>754</v>
      </c>
      <c r="D37" s="6">
        <v>2011</v>
      </c>
      <c r="E37" s="6" t="s">
        <v>20</v>
      </c>
      <c r="F37" s="6" t="s">
        <v>20</v>
      </c>
      <c r="G37" s="6" t="s">
        <v>20</v>
      </c>
      <c r="H37" s="6" t="s">
        <v>30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20</v>
      </c>
      <c r="Q37" s="6" t="s">
        <v>30</v>
      </c>
      <c r="R37" s="6" t="s">
        <v>21</v>
      </c>
      <c r="S37" s="6" t="s">
        <v>22</v>
      </c>
      <c r="T37" s="12">
        <f>COUNTIF(E37:S37,"Yes")/(15-COUNTIF(E37:S37,"NA"))</f>
        <v>0.2857142857142857</v>
      </c>
      <c r="U37" s="13" t="str">
        <f>IF(T37&lt;25%,"High", IF(T37&lt;75%,"Medium","Low"))</f>
        <v>Medium</v>
      </c>
    </row>
    <row r="38" spans="1:21" x14ac:dyDescent="0.25">
      <c r="A38" s="4">
        <v>2165</v>
      </c>
      <c r="B38" s="4" t="s">
        <v>751</v>
      </c>
      <c r="C38" s="4" t="s">
        <v>752</v>
      </c>
      <c r="D38" s="6">
        <v>2014</v>
      </c>
      <c r="E38" s="6" t="s">
        <v>20</v>
      </c>
      <c r="F38" s="6" t="s">
        <v>20</v>
      </c>
      <c r="G38" s="6" t="s">
        <v>20</v>
      </c>
      <c r="H38" s="6" t="s">
        <v>30</v>
      </c>
      <c r="I38" s="6" t="s">
        <v>21</v>
      </c>
      <c r="J38" s="6" t="s">
        <v>22</v>
      </c>
      <c r="K38" s="6" t="s">
        <v>22</v>
      </c>
      <c r="L38" s="6" t="s">
        <v>21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30</v>
      </c>
      <c r="R38" s="6" t="s">
        <v>20</v>
      </c>
      <c r="S38" s="6" t="s">
        <v>22</v>
      </c>
      <c r="T38" s="12">
        <f>COUNTIF(E38:S38,"Yes")/(15-COUNTIF(E38:S38,"NA"))</f>
        <v>0.5</v>
      </c>
      <c r="U38" s="13" t="str">
        <f>IF(T38&lt;25%,"High", IF(T38&lt;75%,"Medium","Low"))</f>
        <v>Medium</v>
      </c>
    </row>
    <row r="39" spans="1:21" x14ac:dyDescent="0.25">
      <c r="A39" s="4">
        <v>2192</v>
      </c>
      <c r="B39" s="4" t="s">
        <v>749</v>
      </c>
      <c r="C39" s="4" t="s">
        <v>750</v>
      </c>
      <c r="D39" s="6">
        <v>2019</v>
      </c>
      <c r="E39" s="6" t="s">
        <v>20</v>
      </c>
      <c r="F39" s="6" t="s">
        <v>21</v>
      </c>
      <c r="G39" s="6" t="s">
        <v>20</v>
      </c>
      <c r="H39" s="6" t="s">
        <v>30</v>
      </c>
      <c r="I39" s="6" t="s">
        <v>21</v>
      </c>
      <c r="J39" s="6" t="s">
        <v>22</v>
      </c>
      <c r="K39" s="6" t="s">
        <v>22</v>
      </c>
      <c r="L39" s="6" t="s">
        <v>21</v>
      </c>
      <c r="M39" s="6" t="s">
        <v>22</v>
      </c>
      <c r="N39" s="6" t="s">
        <v>22</v>
      </c>
      <c r="O39" s="6" t="s">
        <v>22</v>
      </c>
      <c r="P39" s="6" t="s">
        <v>22</v>
      </c>
      <c r="Q39" s="6" t="s">
        <v>22</v>
      </c>
      <c r="R39" s="6" t="s">
        <v>20</v>
      </c>
      <c r="S39" s="6" t="s">
        <v>22</v>
      </c>
      <c r="T39" s="12">
        <f>COUNTIF(E39:S39,"Yes")/(15-COUNTIF(E39:S39,"NA"))</f>
        <v>0.42857142857142855</v>
      </c>
      <c r="U39" s="13" t="str">
        <f>IF(T39&lt;25%,"High", IF(T39&lt;75%,"Medium","Low"))</f>
        <v>Medium</v>
      </c>
    </row>
    <row r="40" spans="1:21" x14ac:dyDescent="0.25">
      <c r="A40" s="4">
        <v>2195</v>
      </c>
      <c r="B40" s="4" t="s">
        <v>747</v>
      </c>
      <c r="C40" s="4" t="s">
        <v>748</v>
      </c>
      <c r="D40" s="6">
        <v>2017</v>
      </c>
      <c r="E40" s="6" t="s">
        <v>20</v>
      </c>
      <c r="F40" s="6" t="s">
        <v>20</v>
      </c>
      <c r="G40" s="6" t="s">
        <v>20</v>
      </c>
      <c r="H40" s="6" t="s">
        <v>30</v>
      </c>
      <c r="I40" s="6" t="s">
        <v>21</v>
      </c>
      <c r="J40" s="6" t="s">
        <v>22</v>
      </c>
      <c r="K40" s="6" t="s">
        <v>22</v>
      </c>
      <c r="L40" s="6" t="s">
        <v>21</v>
      </c>
      <c r="M40" s="6" t="s">
        <v>22</v>
      </c>
      <c r="N40" s="6" t="s">
        <v>22</v>
      </c>
      <c r="O40" s="6" t="s">
        <v>22</v>
      </c>
      <c r="P40" s="6" t="s">
        <v>22</v>
      </c>
      <c r="Q40" s="6" t="s">
        <v>22</v>
      </c>
      <c r="R40" s="6" t="s">
        <v>20</v>
      </c>
      <c r="S40" s="6" t="s">
        <v>22</v>
      </c>
      <c r="T40" s="12">
        <f>COUNTIF(E40:S40,"Yes")/(15-COUNTIF(E40:S40,"NA"))</f>
        <v>0.5714285714285714</v>
      </c>
      <c r="U40" s="13" t="str">
        <f>IF(T40&lt;25%,"High", IF(T40&lt;75%,"Medium","Low"))</f>
        <v>Medium</v>
      </c>
    </row>
    <row r="41" spans="1:21" x14ac:dyDescent="0.25">
      <c r="A41" s="4">
        <v>2201</v>
      </c>
      <c r="B41" s="4" t="s">
        <v>745</v>
      </c>
      <c r="C41" s="4" t="s">
        <v>746</v>
      </c>
      <c r="D41" s="6">
        <v>2019</v>
      </c>
      <c r="E41" s="6" t="s">
        <v>20</v>
      </c>
      <c r="F41" s="6" t="s">
        <v>20</v>
      </c>
      <c r="G41" s="6" t="s">
        <v>20</v>
      </c>
      <c r="H41" s="6" t="s">
        <v>30</v>
      </c>
      <c r="I41" s="6" t="s">
        <v>21</v>
      </c>
      <c r="J41" s="6" t="s">
        <v>22</v>
      </c>
      <c r="K41" s="6" t="s">
        <v>21</v>
      </c>
      <c r="L41" s="6" t="s">
        <v>21</v>
      </c>
      <c r="M41" s="6" t="s">
        <v>22</v>
      </c>
      <c r="N41" s="6" t="s">
        <v>22</v>
      </c>
      <c r="O41" s="6" t="s">
        <v>22</v>
      </c>
      <c r="P41" s="6" t="s">
        <v>22</v>
      </c>
      <c r="Q41" s="6" t="s">
        <v>22</v>
      </c>
      <c r="R41" s="6" t="s">
        <v>21</v>
      </c>
      <c r="S41" s="6" t="s">
        <v>22</v>
      </c>
      <c r="T41" s="12">
        <f>COUNTIF(E41:S41,"Yes")/(15-COUNTIF(E41:S41,"NA"))</f>
        <v>0.375</v>
      </c>
      <c r="U41" s="13" t="str">
        <f>IF(T41&lt;25%,"High", IF(T41&lt;75%,"Medium","Low"))</f>
        <v>Medium</v>
      </c>
    </row>
    <row r="42" spans="1:21" x14ac:dyDescent="0.25">
      <c r="A42" s="4">
        <v>2203</v>
      </c>
      <c r="B42" s="4" t="s">
        <v>743</v>
      </c>
      <c r="C42" s="4" t="s">
        <v>744</v>
      </c>
      <c r="D42" s="6">
        <v>2019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21</v>
      </c>
      <c r="K42" s="6" t="s">
        <v>21</v>
      </c>
      <c r="L42" s="6" t="s">
        <v>21</v>
      </c>
      <c r="M42" s="6" t="s">
        <v>21</v>
      </c>
      <c r="N42" s="6" t="s">
        <v>20</v>
      </c>
      <c r="O42" s="6" t="s">
        <v>21</v>
      </c>
      <c r="P42" s="6" t="s">
        <v>20</v>
      </c>
      <c r="Q42" s="6" t="s">
        <v>30</v>
      </c>
      <c r="R42" s="6" t="s">
        <v>21</v>
      </c>
      <c r="S42" s="6" t="s">
        <v>22</v>
      </c>
      <c r="T42" s="12">
        <f>COUNTIF(E42:S42,"Yes")/(15-COUNTIF(E42:S42,"NA"))</f>
        <v>0.5</v>
      </c>
      <c r="U42" s="13" t="str">
        <f>IF(T42&lt;25%,"High", IF(T42&lt;75%,"Medium","Low"))</f>
        <v>Medium</v>
      </c>
    </row>
    <row r="43" spans="1:21" x14ac:dyDescent="0.25">
      <c r="A43" s="4">
        <v>2215</v>
      </c>
      <c r="B43" s="4" t="s">
        <v>741</v>
      </c>
      <c r="C43" s="4" t="s">
        <v>742</v>
      </c>
      <c r="D43" s="6">
        <v>2018</v>
      </c>
      <c r="E43" s="6" t="s">
        <v>20</v>
      </c>
      <c r="F43" s="6" t="s">
        <v>20</v>
      </c>
      <c r="G43" s="6" t="s">
        <v>20</v>
      </c>
      <c r="H43" s="6" t="s">
        <v>30</v>
      </c>
      <c r="I43" s="6" t="s">
        <v>21</v>
      </c>
      <c r="J43" s="6" t="s">
        <v>21</v>
      </c>
      <c r="K43" s="6" t="s">
        <v>21</v>
      </c>
      <c r="L43" s="6" t="s">
        <v>21</v>
      </c>
      <c r="M43" s="6" t="s">
        <v>21</v>
      </c>
      <c r="N43" s="6" t="s">
        <v>21</v>
      </c>
      <c r="O43" s="6" t="s">
        <v>21</v>
      </c>
      <c r="P43" s="6" t="s">
        <v>21</v>
      </c>
      <c r="Q43" s="6" t="s">
        <v>30</v>
      </c>
      <c r="R43" s="6" t="s">
        <v>21</v>
      </c>
      <c r="S43" s="6" t="s">
        <v>22</v>
      </c>
      <c r="T43" s="12">
        <f>COUNTIF(E43:S43,"Yes")/(15-COUNTIF(E43:S43,"NA"))</f>
        <v>0.21428571428571427</v>
      </c>
      <c r="U43" s="13" t="str">
        <f>IF(T43&lt;25%,"High", IF(T43&lt;75%,"Medium","Low"))</f>
        <v>High</v>
      </c>
    </row>
    <row r="44" spans="1:21" x14ac:dyDescent="0.25">
      <c r="A44" s="4">
        <v>2216</v>
      </c>
      <c r="B44" s="4" t="s">
        <v>739</v>
      </c>
      <c r="C44" s="4" t="s">
        <v>740</v>
      </c>
      <c r="D44" s="6">
        <v>2017</v>
      </c>
      <c r="E44" s="6" t="s">
        <v>20</v>
      </c>
      <c r="F44" s="6" t="s">
        <v>20</v>
      </c>
      <c r="G44" s="6" t="s">
        <v>20</v>
      </c>
      <c r="H44" s="6" t="s">
        <v>30</v>
      </c>
      <c r="I44" s="6" t="s">
        <v>20</v>
      </c>
      <c r="J44" s="6" t="s">
        <v>20</v>
      </c>
      <c r="K44" s="6" t="s">
        <v>21</v>
      </c>
      <c r="L44" s="6" t="s">
        <v>22</v>
      </c>
      <c r="M44" s="6" t="s">
        <v>30</v>
      </c>
      <c r="N44" s="6" t="s">
        <v>21</v>
      </c>
      <c r="O44" s="6" t="s">
        <v>20</v>
      </c>
      <c r="P44" s="6" t="s">
        <v>20</v>
      </c>
      <c r="Q44" s="6" t="s">
        <v>30</v>
      </c>
      <c r="R44" s="6" t="s">
        <v>21</v>
      </c>
      <c r="S44" s="6" t="s">
        <v>22</v>
      </c>
      <c r="T44" s="12">
        <f>COUNTIF(E44:S44,"Yes")/(15-COUNTIF(E44:S44,"NA"))</f>
        <v>0.53846153846153844</v>
      </c>
      <c r="U44" s="13" t="str">
        <f>IF(T44&lt;25%,"High", IF(T44&lt;75%,"Medium","Low"))</f>
        <v>Medium</v>
      </c>
    </row>
    <row r="45" spans="1:21" x14ac:dyDescent="0.25">
      <c r="A45" s="4">
        <v>2219</v>
      </c>
      <c r="B45" s="4" t="s">
        <v>737</v>
      </c>
      <c r="C45" s="4" t="s">
        <v>738</v>
      </c>
      <c r="D45" s="6">
        <v>2020</v>
      </c>
      <c r="E45" s="6" t="s">
        <v>20</v>
      </c>
      <c r="F45" s="6" t="s">
        <v>21</v>
      </c>
      <c r="G45" s="6" t="s">
        <v>20</v>
      </c>
      <c r="H45" s="6" t="s">
        <v>30</v>
      </c>
      <c r="I45" s="6" t="s">
        <v>21</v>
      </c>
      <c r="J45" s="6" t="s">
        <v>22</v>
      </c>
      <c r="K45" s="6" t="s">
        <v>22</v>
      </c>
      <c r="L45" s="6" t="s">
        <v>21</v>
      </c>
      <c r="M45" s="6" t="s">
        <v>22</v>
      </c>
      <c r="N45" s="6" t="s">
        <v>22</v>
      </c>
      <c r="O45" s="6" t="s">
        <v>22</v>
      </c>
      <c r="P45" s="6" t="s">
        <v>22</v>
      </c>
      <c r="Q45" s="6" t="s">
        <v>22</v>
      </c>
      <c r="R45" s="6" t="s">
        <v>22</v>
      </c>
      <c r="S45" s="6" t="s">
        <v>20</v>
      </c>
      <c r="T45" s="12">
        <f>COUNTIF(E45:S45,"Yes")/(15-COUNTIF(E45:S45,"NA"))</f>
        <v>0.42857142857142855</v>
      </c>
      <c r="U45" s="13" t="str">
        <f>IF(T45&lt;25%,"High", IF(T45&lt;75%,"Medium","Low"))</f>
        <v>Medium</v>
      </c>
    </row>
    <row r="46" spans="1:21" x14ac:dyDescent="0.25">
      <c r="A46" s="4">
        <v>2220</v>
      </c>
      <c r="B46" s="4" t="s">
        <v>735</v>
      </c>
      <c r="C46" s="4" t="s">
        <v>736</v>
      </c>
      <c r="D46" s="6">
        <v>2019</v>
      </c>
      <c r="E46" s="6" t="s">
        <v>20</v>
      </c>
      <c r="F46" s="6" t="s">
        <v>21</v>
      </c>
      <c r="G46" s="6" t="s">
        <v>20</v>
      </c>
      <c r="H46" s="6" t="s">
        <v>30</v>
      </c>
      <c r="I46" s="6" t="s">
        <v>21</v>
      </c>
      <c r="J46" s="6" t="s">
        <v>22</v>
      </c>
      <c r="K46" s="6" t="s">
        <v>22</v>
      </c>
      <c r="L46" s="6" t="s">
        <v>21</v>
      </c>
      <c r="M46" s="6" t="s">
        <v>22</v>
      </c>
      <c r="N46" s="6" t="s">
        <v>22</v>
      </c>
      <c r="O46" s="6" t="s">
        <v>22</v>
      </c>
      <c r="P46" s="6" t="s">
        <v>22</v>
      </c>
      <c r="Q46" s="6" t="s">
        <v>22</v>
      </c>
      <c r="R46" s="6" t="s">
        <v>22</v>
      </c>
      <c r="S46" s="6" t="s">
        <v>20</v>
      </c>
      <c r="T46" s="12">
        <f>COUNTIF(E46:S46,"Yes")/(15-COUNTIF(E46:S46,"NA"))</f>
        <v>0.42857142857142855</v>
      </c>
      <c r="U46" s="13" t="str">
        <f>IF(T46&lt;25%,"High", IF(T46&lt;75%,"Medium","Low"))</f>
        <v>Medium</v>
      </c>
    </row>
    <row r="47" spans="1:21" x14ac:dyDescent="0.25">
      <c r="A47" s="4">
        <v>2247</v>
      </c>
      <c r="B47" s="4" t="s">
        <v>733</v>
      </c>
      <c r="C47" s="4" t="s">
        <v>734</v>
      </c>
      <c r="D47" s="6">
        <v>2017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6" t="s">
        <v>21</v>
      </c>
      <c r="L47" s="6" t="s">
        <v>22</v>
      </c>
      <c r="M47" s="6" t="s">
        <v>20</v>
      </c>
      <c r="N47" s="6" t="s">
        <v>20</v>
      </c>
      <c r="O47" s="6" t="s">
        <v>20</v>
      </c>
      <c r="P47" s="6" t="s">
        <v>21</v>
      </c>
      <c r="Q47" s="6" t="s">
        <v>20</v>
      </c>
      <c r="R47" s="6" t="s">
        <v>21</v>
      </c>
      <c r="S47" s="6" t="s">
        <v>22</v>
      </c>
      <c r="T47" s="12">
        <f>COUNTIF(E47:S47,"Yes")/(15-COUNTIF(E47:S47,"NA"))</f>
        <v>0.76923076923076927</v>
      </c>
      <c r="U47" s="13" t="str">
        <f>IF(T47&lt;25%,"High", IF(T47&lt;75%,"Medium","Low"))</f>
        <v>Low</v>
      </c>
    </row>
    <row r="48" spans="1:21" x14ac:dyDescent="0.25">
      <c r="A48" s="4">
        <v>2257</v>
      </c>
      <c r="B48" s="4" t="s">
        <v>731</v>
      </c>
      <c r="C48" s="4" t="s">
        <v>732</v>
      </c>
      <c r="D48" s="6">
        <v>2013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6" t="s">
        <v>21</v>
      </c>
      <c r="L48" s="6" t="s">
        <v>21</v>
      </c>
      <c r="M48" s="6" t="s">
        <v>21</v>
      </c>
      <c r="N48" s="6" t="s">
        <v>21</v>
      </c>
      <c r="O48" s="6" t="s">
        <v>20</v>
      </c>
      <c r="P48" s="6" t="s">
        <v>20</v>
      </c>
      <c r="Q48" s="6" t="s">
        <v>20</v>
      </c>
      <c r="R48" s="6" t="s">
        <v>20</v>
      </c>
      <c r="S48" s="6" t="s">
        <v>22</v>
      </c>
      <c r="T48" s="12">
        <f>COUNTIF(E48:S48,"Yes")/(15-COUNTIF(E48:S48,"NA"))</f>
        <v>0.7142857142857143</v>
      </c>
      <c r="U48" s="13" t="str">
        <f>IF(T48&lt;25%,"High", IF(T48&lt;75%,"Medium","Low"))</f>
        <v>Medium</v>
      </c>
    </row>
    <row r="49" spans="1:21" x14ac:dyDescent="0.25">
      <c r="A49" s="4">
        <v>2278</v>
      </c>
      <c r="B49" s="4" t="s">
        <v>729</v>
      </c>
      <c r="C49" s="4" t="s">
        <v>730</v>
      </c>
      <c r="D49" s="6">
        <v>2010</v>
      </c>
      <c r="E49" s="6" t="s">
        <v>21</v>
      </c>
      <c r="F49" s="6" t="s">
        <v>21</v>
      </c>
      <c r="G49" s="6" t="s">
        <v>21</v>
      </c>
      <c r="H49" s="6" t="s">
        <v>20</v>
      </c>
      <c r="I49" s="6" t="s">
        <v>21</v>
      </c>
      <c r="J49" s="6" t="s">
        <v>22</v>
      </c>
      <c r="K49" s="6" t="s">
        <v>22</v>
      </c>
      <c r="L49" s="6" t="s">
        <v>21</v>
      </c>
      <c r="M49" s="6" t="s">
        <v>22</v>
      </c>
      <c r="N49" s="6" t="s">
        <v>22</v>
      </c>
      <c r="O49" s="6" t="s">
        <v>22</v>
      </c>
      <c r="P49" s="6" t="s">
        <v>22</v>
      </c>
      <c r="Q49" s="6" t="s">
        <v>22</v>
      </c>
      <c r="R49" s="6" t="s">
        <v>21</v>
      </c>
      <c r="S49" s="6" t="s">
        <v>22</v>
      </c>
      <c r="T49" s="12">
        <f>COUNTIF(E49:S49,"Yes")/(15-COUNTIF(E49:S49,"NA"))</f>
        <v>0.14285714285714285</v>
      </c>
      <c r="U49" s="13" t="str">
        <f>IF(T49&lt;25%,"High", IF(T49&lt;75%,"Medium","Low"))</f>
        <v>High</v>
      </c>
    </row>
    <row r="50" spans="1:21" x14ac:dyDescent="0.25">
      <c r="A50" s="4">
        <v>2304</v>
      </c>
      <c r="B50" s="4" t="s">
        <v>727</v>
      </c>
      <c r="C50" s="4" t="s">
        <v>728</v>
      </c>
      <c r="D50" s="6">
        <v>2020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21</v>
      </c>
      <c r="J50" s="6" t="s">
        <v>20</v>
      </c>
      <c r="K50" s="6" t="s">
        <v>21</v>
      </c>
      <c r="L50" s="6" t="s">
        <v>22</v>
      </c>
      <c r="M50" s="6" t="s">
        <v>21</v>
      </c>
      <c r="N50" s="6" t="s">
        <v>21</v>
      </c>
      <c r="O50" s="6" t="s">
        <v>20</v>
      </c>
      <c r="P50" s="6" t="s">
        <v>20</v>
      </c>
      <c r="Q50" s="6" t="s">
        <v>21</v>
      </c>
      <c r="R50" s="6" t="s">
        <v>21</v>
      </c>
      <c r="S50" s="6" t="s">
        <v>22</v>
      </c>
      <c r="T50" s="12">
        <f>COUNTIF(E50:S50,"Yes")/(15-COUNTIF(E50:S50,"NA"))</f>
        <v>0.53846153846153844</v>
      </c>
      <c r="U50" s="13" t="str">
        <f>IF(T50&lt;25%,"High", IF(T50&lt;75%,"Medium","Low"))</f>
        <v>Medium</v>
      </c>
    </row>
    <row r="51" spans="1:21" x14ac:dyDescent="0.25">
      <c r="A51" s="4">
        <v>2308</v>
      </c>
      <c r="B51" s="4" t="s">
        <v>725</v>
      </c>
      <c r="C51" s="4" t="s">
        <v>726</v>
      </c>
      <c r="D51" s="6">
        <v>2014</v>
      </c>
      <c r="E51" s="6" t="s">
        <v>20</v>
      </c>
      <c r="F51" s="6" t="s">
        <v>21</v>
      </c>
      <c r="G51" s="6" t="s">
        <v>20</v>
      </c>
      <c r="H51" s="6" t="s">
        <v>30</v>
      </c>
      <c r="I51" s="6" t="s">
        <v>21</v>
      </c>
      <c r="J51" s="6" t="s">
        <v>21</v>
      </c>
      <c r="K51" s="6" t="s">
        <v>21</v>
      </c>
      <c r="L51" s="6" t="s">
        <v>22</v>
      </c>
      <c r="M51" s="6" t="s">
        <v>22</v>
      </c>
      <c r="N51" s="6" t="s">
        <v>22</v>
      </c>
      <c r="O51" s="6" t="s">
        <v>22</v>
      </c>
      <c r="P51" s="6" t="s">
        <v>22</v>
      </c>
      <c r="Q51" s="6" t="s">
        <v>22</v>
      </c>
      <c r="R51" s="6" t="s">
        <v>21</v>
      </c>
      <c r="S51" s="6" t="s">
        <v>22</v>
      </c>
      <c r="T51" s="12">
        <f>COUNTIF(E51:S51,"Yes")/(15-COUNTIF(E51:S51,"NA"))</f>
        <v>0.25</v>
      </c>
      <c r="U51" s="13" t="str">
        <f>IF(T51&lt;25%,"High", IF(T51&lt;75%,"Medium","Low"))</f>
        <v>Medium</v>
      </c>
    </row>
    <row r="52" spans="1:21" x14ac:dyDescent="0.25">
      <c r="A52" s="4">
        <v>2310</v>
      </c>
      <c r="B52" s="4" t="s">
        <v>723</v>
      </c>
      <c r="C52" s="4" t="s">
        <v>724</v>
      </c>
      <c r="D52" s="6">
        <v>2019</v>
      </c>
      <c r="E52" s="6" t="s">
        <v>20</v>
      </c>
      <c r="F52" s="6" t="s">
        <v>21</v>
      </c>
      <c r="G52" s="6" t="s">
        <v>20</v>
      </c>
      <c r="H52" s="6" t="s">
        <v>30</v>
      </c>
      <c r="I52" s="6" t="s">
        <v>21</v>
      </c>
      <c r="J52" s="6" t="s">
        <v>20</v>
      </c>
      <c r="K52" s="6" t="s">
        <v>21</v>
      </c>
      <c r="L52" s="6" t="s">
        <v>22</v>
      </c>
      <c r="M52" s="6" t="s">
        <v>21</v>
      </c>
      <c r="N52" s="6" t="s">
        <v>21</v>
      </c>
      <c r="O52" s="6" t="s">
        <v>20</v>
      </c>
      <c r="P52" s="6" t="s">
        <v>21</v>
      </c>
      <c r="Q52" s="6" t="s">
        <v>21</v>
      </c>
      <c r="R52" s="6" t="s">
        <v>22</v>
      </c>
      <c r="S52" s="6" t="s">
        <v>22</v>
      </c>
      <c r="T52" s="12">
        <f>COUNTIF(E52:S52,"Yes")/(15-COUNTIF(E52:S52,"NA"))</f>
        <v>0.33333333333333331</v>
      </c>
      <c r="U52" s="13" t="str">
        <f>IF(T52&lt;25%,"High", IF(T52&lt;75%,"Medium","Low"))</f>
        <v>Medium</v>
      </c>
    </row>
    <row r="53" spans="1:21" x14ac:dyDescent="0.25">
      <c r="A53" s="4">
        <v>2316</v>
      </c>
      <c r="B53" s="4" t="s">
        <v>721</v>
      </c>
      <c r="C53" s="4" t="s">
        <v>722</v>
      </c>
      <c r="D53" s="6">
        <v>2019</v>
      </c>
      <c r="E53" s="6" t="s">
        <v>20</v>
      </c>
      <c r="F53" s="6" t="s">
        <v>21</v>
      </c>
      <c r="G53" s="6" t="s">
        <v>20</v>
      </c>
      <c r="H53" s="6" t="s">
        <v>30</v>
      </c>
      <c r="I53" s="6" t="s">
        <v>20</v>
      </c>
      <c r="J53" s="6" t="s">
        <v>22</v>
      </c>
      <c r="K53" s="6" t="s">
        <v>20</v>
      </c>
      <c r="L53" s="6" t="s">
        <v>21</v>
      </c>
      <c r="M53" s="6" t="s">
        <v>20</v>
      </c>
      <c r="N53" s="6" t="s">
        <v>21</v>
      </c>
      <c r="O53" s="6" t="s">
        <v>20</v>
      </c>
      <c r="P53" s="6" t="s">
        <v>20</v>
      </c>
      <c r="Q53" s="6" t="s">
        <v>21</v>
      </c>
      <c r="R53" s="6" t="s">
        <v>20</v>
      </c>
      <c r="S53" s="6" t="s">
        <v>22</v>
      </c>
      <c r="T53" s="12">
        <f>COUNTIF(E53:S53,"Yes")/(15-COUNTIF(E53:S53,"NA"))</f>
        <v>0.61538461538461542</v>
      </c>
      <c r="U53" s="13" t="str">
        <f>IF(T53&lt;25%,"High", IF(T53&lt;75%,"Medium","Low"))</f>
        <v>Medium</v>
      </c>
    </row>
    <row r="54" spans="1:21" x14ac:dyDescent="0.25">
      <c r="A54" s="4">
        <v>2322</v>
      </c>
      <c r="B54" s="4" t="s">
        <v>719</v>
      </c>
      <c r="C54" s="4" t="s">
        <v>720</v>
      </c>
      <c r="D54" s="6">
        <v>2009</v>
      </c>
      <c r="E54" s="6" t="s">
        <v>20</v>
      </c>
      <c r="F54" s="6" t="s">
        <v>21</v>
      </c>
      <c r="G54" s="6" t="s">
        <v>20</v>
      </c>
      <c r="H54" s="6" t="s">
        <v>30</v>
      </c>
      <c r="I54" s="6" t="s">
        <v>21</v>
      </c>
      <c r="J54" s="6" t="s">
        <v>21</v>
      </c>
      <c r="K54" s="6" t="s">
        <v>21</v>
      </c>
      <c r="L54" s="6" t="s">
        <v>21</v>
      </c>
      <c r="M54" s="6" t="s">
        <v>22</v>
      </c>
      <c r="N54" s="6" t="s">
        <v>22</v>
      </c>
      <c r="O54" s="6" t="s">
        <v>22</v>
      </c>
      <c r="P54" s="6" t="s">
        <v>22</v>
      </c>
      <c r="Q54" s="6" t="s">
        <v>22</v>
      </c>
      <c r="R54" s="6" t="s">
        <v>21</v>
      </c>
      <c r="S54" s="6" t="s">
        <v>22</v>
      </c>
      <c r="T54" s="12">
        <f>COUNTIF(E54:S54,"Yes")/(15-COUNTIF(E54:S54,"NA"))</f>
        <v>0.22222222222222221</v>
      </c>
      <c r="U54" s="13" t="str">
        <f>IF(T54&lt;25%,"High", IF(T54&lt;75%,"Medium","Low"))</f>
        <v>High</v>
      </c>
    </row>
    <row r="55" spans="1:21" x14ac:dyDescent="0.25">
      <c r="A55" s="4">
        <v>2324</v>
      </c>
      <c r="B55" s="4" t="s">
        <v>717</v>
      </c>
      <c r="C55" s="4" t="s">
        <v>718</v>
      </c>
      <c r="D55" s="6">
        <v>2014</v>
      </c>
      <c r="E55" s="6" t="s">
        <v>20</v>
      </c>
      <c r="F55" s="6" t="s">
        <v>20</v>
      </c>
      <c r="G55" s="6" t="s">
        <v>20</v>
      </c>
      <c r="H55" s="6" t="s">
        <v>30</v>
      </c>
      <c r="I55" s="6" t="s">
        <v>21</v>
      </c>
      <c r="J55" s="6" t="s">
        <v>22</v>
      </c>
      <c r="K55" s="6" t="s">
        <v>22</v>
      </c>
      <c r="L55" s="6" t="s">
        <v>21</v>
      </c>
      <c r="M55" s="6" t="s">
        <v>22</v>
      </c>
      <c r="N55" s="6" t="s">
        <v>22</v>
      </c>
      <c r="O55" s="6" t="s">
        <v>22</v>
      </c>
      <c r="P55" s="6" t="s">
        <v>22</v>
      </c>
      <c r="Q55" s="6" t="s">
        <v>22</v>
      </c>
      <c r="R55" s="6" t="s">
        <v>22</v>
      </c>
      <c r="S55" s="6" t="s">
        <v>20</v>
      </c>
      <c r="T55" s="12">
        <f>COUNTIF(E55:S55,"Yes")/(15-COUNTIF(E55:S55,"NA"))</f>
        <v>0.5714285714285714</v>
      </c>
      <c r="U55" s="13" t="str">
        <f>IF(T55&lt;25%,"High", IF(T55&lt;75%,"Medium","Low"))</f>
        <v>Medium</v>
      </c>
    </row>
    <row r="56" spans="1:21" x14ac:dyDescent="0.25">
      <c r="A56" s="4">
        <v>2329</v>
      </c>
      <c r="B56" s="5" t="s">
        <v>824</v>
      </c>
      <c r="C56" s="4" t="s">
        <v>716</v>
      </c>
      <c r="D56" s="6">
        <v>2020</v>
      </c>
      <c r="E56" s="6" t="s">
        <v>20</v>
      </c>
      <c r="F56" s="6" t="s">
        <v>20</v>
      </c>
      <c r="G56" s="6" t="s">
        <v>20</v>
      </c>
      <c r="H56" s="6" t="s">
        <v>30</v>
      </c>
      <c r="I56" s="6" t="s">
        <v>21</v>
      </c>
      <c r="J56" s="6" t="s">
        <v>22</v>
      </c>
      <c r="K56" s="6" t="s">
        <v>22</v>
      </c>
      <c r="L56" s="6" t="s">
        <v>21</v>
      </c>
      <c r="M56" s="6" t="s">
        <v>22</v>
      </c>
      <c r="N56" s="6" t="s">
        <v>22</v>
      </c>
      <c r="O56" s="6" t="s">
        <v>22</v>
      </c>
      <c r="P56" s="6" t="s">
        <v>22</v>
      </c>
      <c r="Q56" s="6" t="s">
        <v>22</v>
      </c>
      <c r="R56" s="6" t="s">
        <v>21</v>
      </c>
      <c r="S56" s="6" t="s">
        <v>22</v>
      </c>
      <c r="T56" s="12">
        <f>COUNTIF(E56:S56,"Yes")/(15-COUNTIF(E56:S56,"NA"))</f>
        <v>0.42857142857142855</v>
      </c>
      <c r="U56" s="13" t="str">
        <f>IF(T56&lt;25%,"High", IF(T56&lt;75%,"Medium","Low"))</f>
        <v>Medium</v>
      </c>
    </row>
    <row r="57" spans="1:21" x14ac:dyDescent="0.25">
      <c r="A57" s="4">
        <v>2337</v>
      </c>
      <c r="B57" s="4" t="s">
        <v>714</v>
      </c>
      <c r="C57" s="4" t="s">
        <v>715</v>
      </c>
      <c r="D57" s="6">
        <v>2015</v>
      </c>
      <c r="E57" s="6" t="s">
        <v>20</v>
      </c>
      <c r="F57" s="6" t="s">
        <v>20</v>
      </c>
      <c r="G57" s="6" t="s">
        <v>20</v>
      </c>
      <c r="H57" s="6" t="s">
        <v>30</v>
      </c>
      <c r="I57" s="6" t="s">
        <v>21</v>
      </c>
      <c r="J57" s="6" t="s">
        <v>20</v>
      </c>
      <c r="K57" s="6" t="s">
        <v>20</v>
      </c>
      <c r="L57" s="6" t="s">
        <v>20</v>
      </c>
      <c r="M57" s="6" t="s">
        <v>21</v>
      </c>
      <c r="N57" s="6" t="s">
        <v>21</v>
      </c>
      <c r="O57" s="6" t="s">
        <v>21</v>
      </c>
      <c r="P57" s="6" t="s">
        <v>20</v>
      </c>
      <c r="Q57" s="6" t="s">
        <v>20</v>
      </c>
      <c r="R57" s="6" t="s">
        <v>21</v>
      </c>
      <c r="S57" s="6" t="s">
        <v>22</v>
      </c>
      <c r="T57" s="12">
        <f>COUNTIF(E57:S57,"Yes")/(15-COUNTIF(E57:S57,"NA"))</f>
        <v>0.5714285714285714</v>
      </c>
      <c r="U57" s="13" t="str">
        <f>IF(T57&lt;25%,"High", IF(T57&lt;75%,"Medium","Low"))</f>
        <v>Medium</v>
      </c>
    </row>
    <row r="58" spans="1:21" x14ac:dyDescent="0.25">
      <c r="A58" s="4">
        <v>2340</v>
      </c>
      <c r="B58" s="4" t="s">
        <v>712</v>
      </c>
      <c r="C58" s="4" t="s">
        <v>713</v>
      </c>
      <c r="D58" s="6">
        <v>2018</v>
      </c>
      <c r="E58" s="6" t="s">
        <v>20</v>
      </c>
      <c r="F58" s="6" t="s">
        <v>20</v>
      </c>
      <c r="G58" s="6" t="s">
        <v>20</v>
      </c>
      <c r="H58" s="6" t="s">
        <v>20</v>
      </c>
      <c r="I58" s="6" t="s">
        <v>20</v>
      </c>
      <c r="J58" s="6" t="s">
        <v>20</v>
      </c>
      <c r="K58" s="6" t="s">
        <v>20</v>
      </c>
      <c r="L58" s="6" t="s">
        <v>20</v>
      </c>
      <c r="M58" s="6" t="s">
        <v>20</v>
      </c>
      <c r="N58" s="6" t="s">
        <v>20</v>
      </c>
      <c r="O58" s="6" t="s">
        <v>20</v>
      </c>
      <c r="P58" s="6" t="s">
        <v>20</v>
      </c>
      <c r="Q58" s="6" t="s">
        <v>20</v>
      </c>
      <c r="R58" s="6" t="s">
        <v>22</v>
      </c>
      <c r="S58" s="6" t="s">
        <v>20</v>
      </c>
      <c r="T58" s="12">
        <f>COUNTIF(E58:S58,"Yes")/(15-COUNTIF(E58:S58,"NA"))</f>
        <v>1</v>
      </c>
      <c r="U58" s="13" t="str">
        <f>IF(T58&lt;25%,"High", IF(T58&lt;75%,"Medium","Low"))</f>
        <v>Low</v>
      </c>
    </row>
    <row r="59" spans="1:21" x14ac:dyDescent="0.25">
      <c r="A59" s="4">
        <v>2347</v>
      </c>
      <c r="B59" s="4" t="s">
        <v>710</v>
      </c>
      <c r="C59" s="4" t="s">
        <v>711</v>
      </c>
      <c r="D59" s="6">
        <v>2019</v>
      </c>
      <c r="E59" s="6" t="s">
        <v>20</v>
      </c>
      <c r="F59" s="6" t="s">
        <v>21</v>
      </c>
      <c r="G59" s="6" t="s">
        <v>20</v>
      </c>
      <c r="H59" s="6" t="s">
        <v>30</v>
      </c>
      <c r="I59" s="6" t="s">
        <v>21</v>
      </c>
      <c r="J59" s="6" t="s">
        <v>22</v>
      </c>
      <c r="K59" s="6" t="s">
        <v>22</v>
      </c>
      <c r="L59" s="6" t="s">
        <v>21</v>
      </c>
      <c r="M59" s="6" t="s">
        <v>22</v>
      </c>
      <c r="N59" s="6" t="s">
        <v>22</v>
      </c>
      <c r="O59" s="6" t="s">
        <v>22</v>
      </c>
      <c r="P59" s="6" t="s">
        <v>22</v>
      </c>
      <c r="Q59" s="6" t="s">
        <v>22</v>
      </c>
      <c r="R59" s="6" t="s">
        <v>22</v>
      </c>
      <c r="S59" s="6" t="s">
        <v>21</v>
      </c>
      <c r="T59" s="12">
        <f>COUNTIF(E59:S59,"Yes")/(15-COUNTIF(E59:S59,"NA"))</f>
        <v>0.2857142857142857</v>
      </c>
      <c r="U59" s="13" t="str">
        <f>IF(T59&lt;25%,"High", IF(T59&lt;75%,"Medium","Low"))</f>
        <v>Medium</v>
      </c>
    </row>
    <row r="60" spans="1:21" x14ac:dyDescent="0.25">
      <c r="A60" s="4">
        <v>2358</v>
      </c>
      <c r="B60" s="4" t="s">
        <v>708</v>
      </c>
      <c r="C60" s="4" t="s">
        <v>709</v>
      </c>
      <c r="D60" s="6">
        <v>2011</v>
      </c>
      <c r="E60" s="6" t="s">
        <v>20</v>
      </c>
      <c r="F60" s="6" t="s">
        <v>20</v>
      </c>
      <c r="G60" s="6" t="s">
        <v>20</v>
      </c>
      <c r="H60" s="6" t="s">
        <v>20</v>
      </c>
      <c r="I60" s="6" t="s">
        <v>21</v>
      </c>
      <c r="J60" s="6" t="s">
        <v>22</v>
      </c>
      <c r="K60" s="6" t="s">
        <v>22</v>
      </c>
      <c r="L60" s="6" t="s">
        <v>20</v>
      </c>
      <c r="M60" s="6" t="s">
        <v>22</v>
      </c>
      <c r="N60" s="6" t="s">
        <v>22</v>
      </c>
      <c r="O60" s="6" t="s">
        <v>22</v>
      </c>
      <c r="P60" s="6" t="s">
        <v>22</v>
      </c>
      <c r="Q60" s="6" t="s">
        <v>22</v>
      </c>
      <c r="R60" s="6" t="s">
        <v>22</v>
      </c>
      <c r="S60" s="6" t="s">
        <v>20</v>
      </c>
      <c r="T60" s="12">
        <f>COUNTIF(E60:S60,"Yes")/(15-COUNTIF(E60:S60,"NA"))</f>
        <v>0.8571428571428571</v>
      </c>
      <c r="U60" s="13" t="str">
        <f>IF(T60&lt;25%,"High", IF(T60&lt;75%,"Medium","Low"))</f>
        <v>Low</v>
      </c>
    </row>
    <row r="61" spans="1:21" x14ac:dyDescent="0.25">
      <c r="A61" s="4">
        <v>2373</v>
      </c>
      <c r="B61" s="4" t="s">
        <v>706</v>
      </c>
      <c r="C61" s="4" t="s">
        <v>707</v>
      </c>
      <c r="D61" s="6">
        <v>2010</v>
      </c>
      <c r="E61" s="6" t="s">
        <v>20</v>
      </c>
      <c r="F61" s="6" t="s">
        <v>20</v>
      </c>
      <c r="G61" s="6" t="s">
        <v>20</v>
      </c>
      <c r="H61" s="6" t="s">
        <v>30</v>
      </c>
      <c r="I61" s="6" t="s">
        <v>21</v>
      </c>
      <c r="J61" s="6" t="s">
        <v>22</v>
      </c>
      <c r="K61" s="6" t="s">
        <v>21</v>
      </c>
      <c r="L61" s="6" t="s">
        <v>21</v>
      </c>
      <c r="M61" s="6" t="s">
        <v>22</v>
      </c>
      <c r="N61" s="6" t="s">
        <v>22</v>
      </c>
      <c r="O61" s="6" t="s">
        <v>22</v>
      </c>
      <c r="P61" s="6" t="s">
        <v>22</v>
      </c>
      <c r="Q61" s="6" t="s">
        <v>22</v>
      </c>
      <c r="R61" s="6" t="s">
        <v>20</v>
      </c>
      <c r="S61" s="6" t="s">
        <v>22</v>
      </c>
      <c r="T61" s="12">
        <f>COUNTIF(E61:S61,"Yes")/(15-COUNTIF(E61:S61,"NA"))</f>
        <v>0.5</v>
      </c>
      <c r="U61" s="13" t="str">
        <f>IF(T61&lt;25%,"High", IF(T61&lt;75%,"Medium","Low"))</f>
        <v>Medium</v>
      </c>
    </row>
    <row r="62" spans="1:21" x14ac:dyDescent="0.25">
      <c r="A62" s="4">
        <v>2383</v>
      </c>
      <c r="B62" s="4" t="s">
        <v>704</v>
      </c>
      <c r="C62" s="4" t="s">
        <v>705</v>
      </c>
      <c r="D62" s="6">
        <v>2020</v>
      </c>
      <c r="E62" s="6" t="s">
        <v>20</v>
      </c>
      <c r="F62" s="6" t="s">
        <v>20</v>
      </c>
      <c r="G62" s="6" t="s">
        <v>21</v>
      </c>
      <c r="H62" s="6" t="s">
        <v>30</v>
      </c>
      <c r="I62" s="6" t="s">
        <v>21</v>
      </c>
      <c r="J62" s="6" t="s">
        <v>22</v>
      </c>
      <c r="K62" s="6" t="s">
        <v>22</v>
      </c>
      <c r="L62" s="6" t="s">
        <v>21</v>
      </c>
      <c r="M62" s="6" t="s">
        <v>22</v>
      </c>
      <c r="N62" s="6" t="s">
        <v>22</v>
      </c>
      <c r="O62" s="6" t="s">
        <v>22</v>
      </c>
      <c r="P62" s="6" t="s">
        <v>22</v>
      </c>
      <c r="Q62" s="6" t="s">
        <v>22</v>
      </c>
      <c r="R62" s="6" t="s">
        <v>21</v>
      </c>
      <c r="S62" s="6" t="s">
        <v>22</v>
      </c>
      <c r="T62" s="12">
        <f>COUNTIF(E62:S62,"Yes")/(15-COUNTIF(E62:S62,"NA"))</f>
        <v>0.2857142857142857</v>
      </c>
      <c r="U62" s="13" t="str">
        <f>IF(T62&lt;25%,"High", IF(T62&lt;75%,"Medium","Low"))</f>
        <v>Medium</v>
      </c>
    </row>
    <row r="63" spans="1:21" x14ac:dyDescent="0.25">
      <c r="A63" s="4">
        <v>2384</v>
      </c>
      <c r="B63" s="4" t="s">
        <v>702</v>
      </c>
      <c r="C63" s="4" t="s">
        <v>703</v>
      </c>
      <c r="D63" s="6">
        <v>2018</v>
      </c>
      <c r="E63" s="6" t="s">
        <v>20</v>
      </c>
      <c r="F63" s="6" t="s">
        <v>20</v>
      </c>
      <c r="G63" s="6" t="s">
        <v>20</v>
      </c>
      <c r="H63" s="6" t="s">
        <v>30</v>
      </c>
      <c r="I63" s="6" t="s">
        <v>21</v>
      </c>
      <c r="J63" s="6" t="s">
        <v>22</v>
      </c>
      <c r="K63" s="6" t="s">
        <v>22</v>
      </c>
      <c r="L63" s="6" t="s">
        <v>21</v>
      </c>
      <c r="M63" s="6" t="s">
        <v>22</v>
      </c>
      <c r="N63" s="6" t="s">
        <v>22</v>
      </c>
      <c r="O63" s="6" t="s">
        <v>22</v>
      </c>
      <c r="P63" s="6" t="s">
        <v>22</v>
      </c>
      <c r="Q63" s="6" t="s">
        <v>22</v>
      </c>
      <c r="R63" s="6" t="s">
        <v>21</v>
      </c>
      <c r="S63" s="6" t="s">
        <v>22</v>
      </c>
      <c r="T63" s="12">
        <f>COUNTIF(E63:S63,"Yes")/(15-COUNTIF(E63:S63,"NA"))</f>
        <v>0.42857142857142855</v>
      </c>
      <c r="U63" s="13" t="str">
        <f>IF(T63&lt;25%,"High", IF(T63&lt;75%,"Medium","Low"))</f>
        <v>Medium</v>
      </c>
    </row>
    <row r="64" spans="1:21" x14ac:dyDescent="0.25">
      <c r="A64" s="4">
        <v>2386</v>
      </c>
      <c r="B64" s="5" t="s">
        <v>825</v>
      </c>
      <c r="C64" s="4" t="s">
        <v>701</v>
      </c>
      <c r="D64" s="6">
        <v>2020</v>
      </c>
      <c r="E64" s="6" t="s">
        <v>20</v>
      </c>
      <c r="F64" s="6" t="s">
        <v>20</v>
      </c>
      <c r="G64" s="6" t="s">
        <v>20</v>
      </c>
      <c r="H64" s="6" t="s">
        <v>30</v>
      </c>
      <c r="I64" s="6" t="s">
        <v>21</v>
      </c>
      <c r="J64" s="6" t="s">
        <v>20</v>
      </c>
      <c r="K64" s="6" t="s">
        <v>20</v>
      </c>
      <c r="L64" s="6" t="s">
        <v>20</v>
      </c>
      <c r="M64" s="6" t="s">
        <v>21</v>
      </c>
      <c r="N64" s="6" t="s">
        <v>21</v>
      </c>
      <c r="O64" s="6" t="s">
        <v>21</v>
      </c>
      <c r="P64" s="6" t="s">
        <v>20</v>
      </c>
      <c r="Q64" s="6" t="s">
        <v>21</v>
      </c>
      <c r="R64" s="6" t="s">
        <v>22</v>
      </c>
      <c r="S64" s="6" t="s">
        <v>22</v>
      </c>
      <c r="T64" s="12">
        <f>COUNTIF(E64:S64,"Yes")/(15-COUNTIF(E64:S64,"NA"))</f>
        <v>0.53846153846153844</v>
      </c>
      <c r="U64" s="13" t="str">
        <f>IF(T64&lt;25%,"High", IF(T64&lt;75%,"Medium","Low"))</f>
        <v>Medium</v>
      </c>
    </row>
    <row r="65" spans="1:21" x14ac:dyDescent="0.25">
      <c r="A65" s="4">
        <v>2393</v>
      </c>
      <c r="B65" s="4" t="s">
        <v>699</v>
      </c>
      <c r="C65" s="4" t="s">
        <v>700</v>
      </c>
      <c r="D65" s="6">
        <v>2014</v>
      </c>
      <c r="E65" s="6" t="s">
        <v>20</v>
      </c>
      <c r="F65" s="6" t="s">
        <v>20</v>
      </c>
      <c r="G65" s="6" t="s">
        <v>20</v>
      </c>
      <c r="H65" s="6" t="s">
        <v>20</v>
      </c>
      <c r="I65" s="6" t="s">
        <v>20</v>
      </c>
      <c r="J65" s="6" t="s">
        <v>22</v>
      </c>
      <c r="K65" s="6" t="s">
        <v>22</v>
      </c>
      <c r="L65" s="6" t="s">
        <v>20</v>
      </c>
      <c r="M65" s="6" t="s">
        <v>22</v>
      </c>
      <c r="N65" s="6" t="s">
        <v>22</v>
      </c>
      <c r="O65" s="6" t="s">
        <v>22</v>
      </c>
      <c r="P65" s="6" t="s">
        <v>22</v>
      </c>
      <c r="Q65" s="6" t="s">
        <v>22</v>
      </c>
      <c r="R65" s="6" t="s">
        <v>22</v>
      </c>
      <c r="S65" s="6" t="s">
        <v>20</v>
      </c>
      <c r="T65" s="12">
        <f>COUNTIF(E65:S65,"Yes")/(15-COUNTIF(E65:S65,"NA"))</f>
        <v>1</v>
      </c>
      <c r="U65" s="13" t="str">
        <f>IF(T65&lt;25%,"High", IF(T65&lt;75%,"Medium","Low"))</f>
        <v>Low</v>
      </c>
    </row>
    <row r="66" spans="1:21" x14ac:dyDescent="0.25">
      <c r="A66" s="4">
        <v>2399</v>
      </c>
      <c r="B66" s="4" t="s">
        <v>697</v>
      </c>
      <c r="C66" s="4" t="s">
        <v>698</v>
      </c>
      <c r="D66" s="6">
        <v>2017</v>
      </c>
      <c r="E66" s="6" t="s">
        <v>20</v>
      </c>
      <c r="F66" s="6" t="s">
        <v>20</v>
      </c>
      <c r="G66" s="6" t="s">
        <v>20</v>
      </c>
      <c r="H66" s="6" t="s">
        <v>30</v>
      </c>
      <c r="I66" s="6" t="s">
        <v>21</v>
      </c>
      <c r="J66" s="6" t="s">
        <v>22</v>
      </c>
      <c r="K66" s="6" t="s">
        <v>22</v>
      </c>
      <c r="L66" s="6" t="s">
        <v>21</v>
      </c>
      <c r="M66" s="6" t="s">
        <v>22</v>
      </c>
      <c r="N66" s="6" t="s">
        <v>22</v>
      </c>
      <c r="O66" s="6" t="s">
        <v>22</v>
      </c>
      <c r="P66" s="6" t="s">
        <v>22</v>
      </c>
      <c r="Q66" s="6" t="s">
        <v>22</v>
      </c>
      <c r="R66" s="6" t="s">
        <v>21</v>
      </c>
      <c r="S66" s="6" t="s">
        <v>22</v>
      </c>
      <c r="T66" s="12">
        <f>COUNTIF(E66:S66,"Yes")/(15-COUNTIF(E66:S66,"NA"))</f>
        <v>0.42857142857142855</v>
      </c>
      <c r="U66" s="13" t="str">
        <f>IF(T66&lt;25%,"High", IF(T66&lt;75%,"Medium","Low"))</f>
        <v>Medium</v>
      </c>
    </row>
    <row r="67" spans="1:21" x14ac:dyDescent="0.25">
      <c r="A67" s="4">
        <v>2401</v>
      </c>
      <c r="B67" s="4" t="s">
        <v>695</v>
      </c>
      <c r="C67" s="4" t="s">
        <v>696</v>
      </c>
      <c r="D67" s="6">
        <v>2020</v>
      </c>
      <c r="E67" s="6" t="s">
        <v>20</v>
      </c>
      <c r="F67" s="6" t="s">
        <v>21</v>
      </c>
      <c r="G67" s="6" t="s">
        <v>21</v>
      </c>
      <c r="H67" s="6" t="s">
        <v>30</v>
      </c>
      <c r="I67" s="6" t="s">
        <v>21</v>
      </c>
      <c r="J67" s="6" t="s">
        <v>21</v>
      </c>
      <c r="K67" s="6" t="s">
        <v>21</v>
      </c>
      <c r="L67" s="6" t="s">
        <v>21</v>
      </c>
      <c r="M67" s="6" t="s">
        <v>21</v>
      </c>
      <c r="N67" s="6" t="s">
        <v>21</v>
      </c>
      <c r="O67" s="6" t="s">
        <v>21</v>
      </c>
      <c r="P67" s="6" t="s">
        <v>21</v>
      </c>
      <c r="Q67" s="6" t="s">
        <v>30</v>
      </c>
      <c r="R67" s="6" t="s">
        <v>21</v>
      </c>
      <c r="S67" s="6" t="s">
        <v>22</v>
      </c>
      <c r="T67" s="12">
        <f>COUNTIF(E67:S67,"Yes")/(15-COUNTIF(E67:S67,"NA"))</f>
        <v>7.1428571428571425E-2</v>
      </c>
      <c r="U67" s="13" t="str">
        <f>IF(T67&lt;25%,"High", IF(T67&lt;75%,"Medium","Low"))</f>
        <v>High</v>
      </c>
    </row>
    <row r="68" spans="1:21" x14ac:dyDescent="0.25">
      <c r="A68" s="4">
        <v>2410</v>
      </c>
      <c r="B68" s="4" t="s">
        <v>693</v>
      </c>
      <c r="C68" s="4" t="s">
        <v>694</v>
      </c>
      <c r="D68" s="6">
        <v>2009</v>
      </c>
      <c r="E68" s="6" t="s">
        <v>20</v>
      </c>
      <c r="F68" s="6" t="s">
        <v>20</v>
      </c>
      <c r="G68" s="6" t="s">
        <v>20</v>
      </c>
      <c r="H68" s="6" t="s">
        <v>20</v>
      </c>
      <c r="I68" s="6" t="s">
        <v>21</v>
      </c>
      <c r="J68" s="6" t="s">
        <v>22</v>
      </c>
      <c r="K68" s="6" t="s">
        <v>21</v>
      </c>
      <c r="L68" s="6" t="s">
        <v>21</v>
      </c>
      <c r="M68" s="6" t="s">
        <v>22</v>
      </c>
      <c r="N68" s="6" t="s">
        <v>22</v>
      </c>
      <c r="O68" s="6" t="s">
        <v>22</v>
      </c>
      <c r="P68" s="6" t="s">
        <v>22</v>
      </c>
      <c r="Q68" s="6" t="s">
        <v>22</v>
      </c>
      <c r="R68" s="6" t="s">
        <v>22</v>
      </c>
      <c r="S68" s="6" t="s">
        <v>20</v>
      </c>
      <c r="T68" s="12">
        <f>COUNTIF(E68:S68,"Yes")/(15-COUNTIF(E68:S68,"NA"))</f>
        <v>0.625</v>
      </c>
      <c r="U68" s="13" t="str">
        <f>IF(T68&lt;25%,"High", IF(T68&lt;75%,"Medium","Low"))</f>
        <v>Medium</v>
      </c>
    </row>
    <row r="69" spans="1:21" x14ac:dyDescent="0.25">
      <c r="A69" s="4">
        <v>2420</v>
      </c>
      <c r="B69" s="4" t="s">
        <v>691</v>
      </c>
      <c r="C69" s="4" t="s">
        <v>692</v>
      </c>
      <c r="D69" s="6">
        <v>2017</v>
      </c>
      <c r="E69" s="6" t="s">
        <v>20</v>
      </c>
      <c r="F69" s="6" t="s">
        <v>21</v>
      </c>
      <c r="G69" s="6" t="s">
        <v>20</v>
      </c>
      <c r="H69" s="6" t="s">
        <v>30</v>
      </c>
      <c r="I69" s="6" t="s">
        <v>21</v>
      </c>
      <c r="J69" s="6" t="s">
        <v>22</v>
      </c>
      <c r="K69" s="6" t="s">
        <v>22</v>
      </c>
      <c r="L69" s="6" t="s">
        <v>21</v>
      </c>
      <c r="M69" s="6" t="s">
        <v>22</v>
      </c>
      <c r="N69" s="6" t="s">
        <v>22</v>
      </c>
      <c r="O69" s="6" t="s">
        <v>22</v>
      </c>
      <c r="P69" s="6" t="s">
        <v>22</v>
      </c>
      <c r="Q69" s="6" t="s">
        <v>22</v>
      </c>
      <c r="R69" s="6" t="s">
        <v>22</v>
      </c>
      <c r="S69" s="6" t="s">
        <v>20</v>
      </c>
      <c r="T69" s="12">
        <f>COUNTIF(E69:S69,"Yes")/(15-COUNTIF(E69:S69,"NA"))</f>
        <v>0.42857142857142855</v>
      </c>
      <c r="U69" s="13" t="str">
        <f>IF(T69&lt;25%,"High", IF(T69&lt;75%,"Medium","Low"))</f>
        <v>Medium</v>
      </c>
    </row>
    <row r="70" spans="1:21" x14ac:dyDescent="0.25">
      <c r="A70" s="4">
        <v>2421</v>
      </c>
      <c r="B70" s="4" t="s">
        <v>689</v>
      </c>
      <c r="C70" s="4" t="s">
        <v>690</v>
      </c>
      <c r="D70" s="6">
        <v>2019</v>
      </c>
      <c r="E70" s="6" t="s">
        <v>20</v>
      </c>
      <c r="F70" s="6" t="s">
        <v>21</v>
      </c>
      <c r="G70" s="6" t="s">
        <v>20</v>
      </c>
      <c r="H70" s="6" t="s">
        <v>30</v>
      </c>
      <c r="I70" s="6" t="s">
        <v>21</v>
      </c>
      <c r="J70" s="6" t="s">
        <v>22</v>
      </c>
      <c r="K70" s="6" t="s">
        <v>22</v>
      </c>
      <c r="L70" s="6" t="s">
        <v>21</v>
      </c>
      <c r="M70" s="6" t="s">
        <v>22</v>
      </c>
      <c r="N70" s="6" t="s">
        <v>22</v>
      </c>
      <c r="O70" s="6" t="s">
        <v>22</v>
      </c>
      <c r="P70" s="6" t="s">
        <v>22</v>
      </c>
      <c r="Q70" s="6" t="s">
        <v>22</v>
      </c>
      <c r="R70" s="6" t="s">
        <v>21</v>
      </c>
      <c r="S70" s="6" t="s">
        <v>22</v>
      </c>
      <c r="T70" s="12">
        <f>COUNTIF(E70:S70,"Yes")/(15-COUNTIF(E70:S70,"NA"))</f>
        <v>0.2857142857142857</v>
      </c>
      <c r="U70" s="13" t="str">
        <f>IF(T70&lt;25%,"High", IF(T70&lt;75%,"Medium","Low"))</f>
        <v>Medium</v>
      </c>
    </row>
    <row r="71" spans="1:21" x14ac:dyDescent="0.25">
      <c r="A71" s="4">
        <v>2436</v>
      </c>
      <c r="B71" s="4" t="s">
        <v>687</v>
      </c>
      <c r="C71" s="4" t="s">
        <v>688</v>
      </c>
      <c r="D71" s="6">
        <v>2016</v>
      </c>
      <c r="E71" s="6" t="s">
        <v>20</v>
      </c>
      <c r="F71" s="6" t="s">
        <v>21</v>
      </c>
      <c r="G71" s="6" t="s">
        <v>20</v>
      </c>
      <c r="H71" s="6" t="s">
        <v>20</v>
      </c>
      <c r="I71" s="6" t="s">
        <v>21</v>
      </c>
      <c r="J71" s="6" t="s">
        <v>20</v>
      </c>
      <c r="K71" s="6" t="s">
        <v>21</v>
      </c>
      <c r="L71" s="6" t="s">
        <v>22</v>
      </c>
      <c r="M71" s="6" t="s">
        <v>21</v>
      </c>
      <c r="N71" s="6" t="s">
        <v>20</v>
      </c>
      <c r="O71" s="6" t="s">
        <v>20</v>
      </c>
      <c r="P71" s="6" t="s">
        <v>20</v>
      </c>
      <c r="Q71" s="6" t="s">
        <v>20</v>
      </c>
      <c r="R71" s="6" t="s">
        <v>22</v>
      </c>
      <c r="S71" s="6" t="s">
        <v>22</v>
      </c>
      <c r="T71" s="12">
        <f>COUNTIF(E71:S71,"Yes")/(15-COUNTIF(E71:S71,"NA"))</f>
        <v>0.66666666666666663</v>
      </c>
      <c r="U71" s="13" t="str">
        <f>IF(T71&lt;25%,"High", IF(T71&lt;75%,"Medium","Low"))</f>
        <v>Medium</v>
      </c>
    </row>
    <row r="72" spans="1:21" x14ac:dyDescent="0.25">
      <c r="A72" s="4">
        <v>2438</v>
      </c>
      <c r="B72" s="4" t="s">
        <v>685</v>
      </c>
      <c r="C72" s="4" t="s">
        <v>686</v>
      </c>
      <c r="D72" s="6">
        <v>2009</v>
      </c>
      <c r="E72" s="6" t="s">
        <v>20</v>
      </c>
      <c r="F72" s="6" t="s">
        <v>20</v>
      </c>
      <c r="G72" s="6" t="s">
        <v>20</v>
      </c>
      <c r="H72" s="6" t="s">
        <v>30</v>
      </c>
      <c r="I72" s="6" t="s">
        <v>21</v>
      </c>
      <c r="J72" s="6" t="s">
        <v>20</v>
      </c>
      <c r="K72" s="6" t="s">
        <v>21</v>
      </c>
      <c r="L72" s="6" t="s">
        <v>21</v>
      </c>
      <c r="M72" s="6" t="s">
        <v>21</v>
      </c>
      <c r="N72" s="6" t="s">
        <v>21</v>
      </c>
      <c r="O72" s="6" t="s">
        <v>20</v>
      </c>
      <c r="P72" s="6" t="s">
        <v>21</v>
      </c>
      <c r="Q72" s="6" t="s">
        <v>30</v>
      </c>
      <c r="R72" s="6" t="s">
        <v>22</v>
      </c>
      <c r="S72" s="6" t="s">
        <v>22</v>
      </c>
      <c r="T72" s="12">
        <f>COUNTIF(E72:S72,"Yes")/(15-COUNTIF(E72:S72,"NA"))</f>
        <v>0.38461538461538464</v>
      </c>
      <c r="U72" s="13" t="str">
        <f>IF(T72&lt;25%,"High", IF(T72&lt;75%,"Medium","Low"))</f>
        <v>Medium</v>
      </c>
    </row>
    <row r="73" spans="1:21" x14ac:dyDescent="0.25">
      <c r="A73" s="4">
        <v>2452</v>
      </c>
      <c r="B73" s="4" t="s">
        <v>683</v>
      </c>
      <c r="C73" s="4" t="s">
        <v>684</v>
      </c>
      <c r="D73" s="6">
        <v>2020</v>
      </c>
      <c r="E73" s="6" t="s">
        <v>20</v>
      </c>
      <c r="F73" s="6" t="s">
        <v>21</v>
      </c>
      <c r="G73" s="6" t="s">
        <v>21</v>
      </c>
      <c r="H73" s="6" t="s">
        <v>30</v>
      </c>
      <c r="I73" s="6" t="s">
        <v>21</v>
      </c>
      <c r="J73" s="6" t="s">
        <v>22</v>
      </c>
      <c r="K73" s="6" t="s">
        <v>22</v>
      </c>
      <c r="L73" s="6" t="s">
        <v>21</v>
      </c>
      <c r="M73" s="6" t="s">
        <v>22</v>
      </c>
      <c r="N73" s="6" t="s">
        <v>22</v>
      </c>
      <c r="O73" s="6" t="s">
        <v>22</v>
      </c>
      <c r="P73" s="6" t="s">
        <v>22</v>
      </c>
      <c r="Q73" s="6" t="s">
        <v>22</v>
      </c>
      <c r="R73" s="6" t="s">
        <v>21</v>
      </c>
      <c r="S73" s="6" t="s">
        <v>22</v>
      </c>
      <c r="T73" s="12">
        <f>COUNTIF(E73:S73,"Yes")/(15-COUNTIF(E73:S73,"NA"))</f>
        <v>0.14285714285714285</v>
      </c>
      <c r="U73" s="13" t="str">
        <f>IF(T73&lt;25%,"High", IF(T73&lt;75%,"Medium","Low"))</f>
        <v>High</v>
      </c>
    </row>
    <row r="74" spans="1:21" x14ac:dyDescent="0.25">
      <c r="A74" s="4">
        <v>2455</v>
      </c>
      <c r="B74" s="4" t="s">
        <v>681</v>
      </c>
      <c r="C74" s="4" t="s">
        <v>682</v>
      </c>
      <c r="D74" s="6">
        <v>2019</v>
      </c>
      <c r="E74" s="6" t="s">
        <v>20</v>
      </c>
      <c r="F74" s="6" t="s">
        <v>20</v>
      </c>
      <c r="G74" s="6" t="s">
        <v>20</v>
      </c>
      <c r="H74" s="6" t="s">
        <v>20</v>
      </c>
      <c r="I74" s="6" t="s">
        <v>20</v>
      </c>
      <c r="J74" s="6" t="s">
        <v>20</v>
      </c>
      <c r="K74" s="6" t="s">
        <v>21</v>
      </c>
      <c r="L74" s="6" t="s">
        <v>21</v>
      </c>
      <c r="M74" s="6" t="s">
        <v>21</v>
      </c>
      <c r="N74" s="6" t="s">
        <v>20</v>
      </c>
      <c r="O74" s="6" t="s">
        <v>20</v>
      </c>
      <c r="P74" s="6" t="s">
        <v>20</v>
      </c>
      <c r="Q74" s="6" t="s">
        <v>30</v>
      </c>
      <c r="R74" s="6" t="s">
        <v>20</v>
      </c>
      <c r="S74" s="6" t="s">
        <v>22</v>
      </c>
      <c r="T74" s="12">
        <f>COUNTIF(E74:S74,"Yes")/(15-COUNTIF(E74:S74,"NA"))</f>
        <v>0.7142857142857143</v>
      </c>
      <c r="U74" s="13" t="str">
        <f>IF(T74&lt;25%,"High", IF(T74&lt;75%,"Medium","Low"))</f>
        <v>Medium</v>
      </c>
    </row>
    <row r="75" spans="1:21" x14ac:dyDescent="0.25">
      <c r="A75" s="4">
        <v>2459</v>
      </c>
      <c r="B75" s="4" t="s">
        <v>679</v>
      </c>
      <c r="C75" s="4" t="s">
        <v>680</v>
      </c>
      <c r="D75" s="6">
        <v>2015</v>
      </c>
      <c r="E75" s="6" t="s">
        <v>20</v>
      </c>
      <c r="F75" s="6" t="s">
        <v>20</v>
      </c>
      <c r="G75" s="6" t="s">
        <v>20</v>
      </c>
      <c r="H75" s="6" t="s">
        <v>30</v>
      </c>
      <c r="I75" s="6" t="s">
        <v>21</v>
      </c>
      <c r="J75" s="6" t="s">
        <v>22</v>
      </c>
      <c r="K75" s="6" t="s">
        <v>22</v>
      </c>
      <c r="L75" s="6" t="s">
        <v>21</v>
      </c>
      <c r="M75" s="6" t="s">
        <v>22</v>
      </c>
      <c r="N75" s="6" t="s">
        <v>22</v>
      </c>
      <c r="O75" s="6" t="s">
        <v>22</v>
      </c>
      <c r="P75" s="6" t="s">
        <v>22</v>
      </c>
      <c r="Q75" s="6" t="s">
        <v>22</v>
      </c>
      <c r="R75" s="6" t="s">
        <v>20</v>
      </c>
      <c r="S75" s="6" t="s">
        <v>22</v>
      </c>
      <c r="T75" s="12">
        <f>COUNTIF(E75:S75,"Yes")/(15-COUNTIF(E75:S75,"NA"))</f>
        <v>0.5714285714285714</v>
      </c>
      <c r="U75" s="13" t="str">
        <f>IF(T75&lt;25%,"High", IF(T75&lt;75%,"Medium","Low"))</f>
        <v>Medium</v>
      </c>
    </row>
    <row r="76" spans="1:21" x14ac:dyDescent="0.25">
      <c r="A76" s="4">
        <v>2473</v>
      </c>
      <c r="B76" s="4" t="s">
        <v>677</v>
      </c>
      <c r="C76" s="4" t="s">
        <v>678</v>
      </c>
      <c r="D76" s="6">
        <v>2017</v>
      </c>
      <c r="E76" s="6" t="s">
        <v>20</v>
      </c>
      <c r="F76" s="6" t="s">
        <v>21</v>
      </c>
      <c r="G76" s="6" t="s">
        <v>20</v>
      </c>
      <c r="H76" s="6" t="s">
        <v>30</v>
      </c>
      <c r="I76" s="6" t="s">
        <v>21</v>
      </c>
      <c r="J76" s="6" t="s">
        <v>21</v>
      </c>
      <c r="K76" s="6" t="s">
        <v>21</v>
      </c>
      <c r="L76" s="6" t="s">
        <v>22</v>
      </c>
      <c r="M76" s="6" t="s">
        <v>22</v>
      </c>
      <c r="N76" s="6" t="s">
        <v>22</v>
      </c>
      <c r="O76" s="6" t="s">
        <v>22</v>
      </c>
      <c r="P76" s="6" t="s">
        <v>22</v>
      </c>
      <c r="Q76" s="6" t="s">
        <v>22</v>
      </c>
      <c r="R76" s="6" t="s">
        <v>21</v>
      </c>
      <c r="S76" s="6" t="s">
        <v>22</v>
      </c>
      <c r="T76" s="12">
        <f>COUNTIF(E76:S76,"Yes")/(15-COUNTIF(E76:S76,"NA"))</f>
        <v>0.25</v>
      </c>
      <c r="U76" s="13" t="str">
        <f>IF(T76&lt;25%,"High", IF(T76&lt;75%,"Medium","Low"))</f>
        <v>Medium</v>
      </c>
    </row>
    <row r="77" spans="1:21" x14ac:dyDescent="0.25">
      <c r="A77" s="4">
        <v>2486</v>
      </c>
      <c r="B77" s="4" t="s">
        <v>675</v>
      </c>
      <c r="C77" s="4" t="s">
        <v>676</v>
      </c>
      <c r="D77" s="6">
        <v>2018</v>
      </c>
      <c r="E77" s="6" t="s">
        <v>20</v>
      </c>
      <c r="F77" s="6" t="s">
        <v>21</v>
      </c>
      <c r="G77" s="6" t="s">
        <v>20</v>
      </c>
      <c r="H77" s="6" t="s">
        <v>30</v>
      </c>
      <c r="I77" s="6" t="s">
        <v>21</v>
      </c>
      <c r="J77" s="6" t="s">
        <v>22</v>
      </c>
      <c r="K77" s="6" t="s">
        <v>22</v>
      </c>
      <c r="L77" s="6" t="s">
        <v>21</v>
      </c>
      <c r="M77" s="6" t="s">
        <v>22</v>
      </c>
      <c r="N77" s="6" t="s">
        <v>22</v>
      </c>
      <c r="O77" s="6" t="s">
        <v>22</v>
      </c>
      <c r="P77" s="6" t="s">
        <v>22</v>
      </c>
      <c r="Q77" s="6" t="s">
        <v>22</v>
      </c>
      <c r="R77" s="6" t="s">
        <v>22</v>
      </c>
      <c r="S77" s="6" t="s">
        <v>20</v>
      </c>
      <c r="T77" s="12">
        <f>COUNTIF(E77:S77,"Yes")/(15-COUNTIF(E77:S77,"NA"))</f>
        <v>0.42857142857142855</v>
      </c>
      <c r="U77" s="13" t="str">
        <f>IF(T77&lt;25%,"High", IF(T77&lt;75%,"Medium","Low"))</f>
        <v>Medium</v>
      </c>
    </row>
    <row r="78" spans="1:21" x14ac:dyDescent="0.25">
      <c r="A78" s="4">
        <v>2508</v>
      </c>
      <c r="B78" s="4" t="s">
        <v>673</v>
      </c>
      <c r="C78" s="4" t="s">
        <v>674</v>
      </c>
      <c r="D78" s="6">
        <v>2020</v>
      </c>
      <c r="E78" s="6" t="s">
        <v>20</v>
      </c>
      <c r="F78" s="6" t="s">
        <v>20</v>
      </c>
      <c r="G78" s="6" t="s">
        <v>20</v>
      </c>
      <c r="H78" s="6" t="s">
        <v>30</v>
      </c>
      <c r="I78" s="6" t="s">
        <v>21</v>
      </c>
      <c r="J78" s="6" t="s">
        <v>22</v>
      </c>
      <c r="K78" s="6" t="s">
        <v>22</v>
      </c>
      <c r="L78" s="6" t="s">
        <v>21</v>
      </c>
      <c r="M78" s="6" t="s">
        <v>22</v>
      </c>
      <c r="N78" s="6" t="s">
        <v>22</v>
      </c>
      <c r="O78" s="6" t="s">
        <v>22</v>
      </c>
      <c r="P78" s="6" t="s">
        <v>22</v>
      </c>
      <c r="Q78" s="6" t="s">
        <v>22</v>
      </c>
      <c r="R78" s="6" t="s">
        <v>22</v>
      </c>
      <c r="S78" s="6" t="s">
        <v>20</v>
      </c>
      <c r="T78" s="12">
        <f>COUNTIF(E78:S78,"Yes")/(15-COUNTIF(E78:S78,"NA"))</f>
        <v>0.5714285714285714</v>
      </c>
      <c r="U78" s="13" t="str">
        <f>IF(T78&lt;25%,"High", IF(T78&lt;75%,"Medium","Low"))</f>
        <v>Medium</v>
      </c>
    </row>
    <row r="79" spans="1:21" x14ac:dyDescent="0.25">
      <c r="A79" s="4">
        <v>2519</v>
      </c>
      <c r="B79" s="4" t="s">
        <v>671</v>
      </c>
      <c r="C79" s="4" t="s">
        <v>672</v>
      </c>
      <c r="D79" s="6">
        <v>2010</v>
      </c>
      <c r="E79" s="6" t="s">
        <v>20</v>
      </c>
      <c r="F79" s="6" t="s">
        <v>20</v>
      </c>
      <c r="G79" s="6" t="s">
        <v>20</v>
      </c>
      <c r="H79" s="6" t="s">
        <v>20</v>
      </c>
      <c r="I79" s="6" t="s">
        <v>21</v>
      </c>
      <c r="J79" s="6" t="s">
        <v>22</v>
      </c>
      <c r="K79" s="6" t="s">
        <v>22</v>
      </c>
      <c r="L79" s="6" t="s">
        <v>21</v>
      </c>
      <c r="M79" s="6" t="s">
        <v>22</v>
      </c>
      <c r="N79" s="6" t="s">
        <v>22</v>
      </c>
      <c r="O79" s="6" t="s">
        <v>22</v>
      </c>
      <c r="P79" s="6" t="s">
        <v>22</v>
      </c>
      <c r="Q79" s="6" t="s">
        <v>22</v>
      </c>
      <c r="R79" s="6" t="s">
        <v>21</v>
      </c>
      <c r="S79" s="6" t="s">
        <v>22</v>
      </c>
      <c r="T79" s="12">
        <f>COUNTIF(E79:S79,"Yes")/(15-COUNTIF(E79:S79,"NA"))</f>
        <v>0.5714285714285714</v>
      </c>
      <c r="U79" s="13" t="str">
        <f>IF(T79&lt;25%,"High", IF(T79&lt;75%,"Medium","Low"))</f>
        <v>Medium</v>
      </c>
    </row>
    <row r="80" spans="1:21" x14ac:dyDescent="0.25">
      <c r="A80" s="4">
        <v>2529</v>
      </c>
      <c r="B80" s="4" t="s">
        <v>669</v>
      </c>
      <c r="C80" s="4" t="s">
        <v>670</v>
      </c>
      <c r="D80" s="6">
        <v>2016</v>
      </c>
      <c r="E80" s="6" t="s">
        <v>20</v>
      </c>
      <c r="F80" s="6" t="s">
        <v>20</v>
      </c>
      <c r="G80" s="6" t="s">
        <v>20</v>
      </c>
      <c r="H80" s="6" t="s">
        <v>20</v>
      </c>
      <c r="I80" s="6" t="s">
        <v>21</v>
      </c>
      <c r="J80" s="6" t="s">
        <v>22</v>
      </c>
      <c r="K80" s="6" t="s">
        <v>22</v>
      </c>
      <c r="L80" s="6" t="s">
        <v>21</v>
      </c>
      <c r="M80" s="6" t="s">
        <v>22</v>
      </c>
      <c r="N80" s="6" t="s">
        <v>22</v>
      </c>
      <c r="O80" s="6" t="s">
        <v>22</v>
      </c>
      <c r="P80" s="6" t="s">
        <v>22</v>
      </c>
      <c r="Q80" s="6" t="s">
        <v>22</v>
      </c>
      <c r="R80" s="6" t="s">
        <v>22</v>
      </c>
      <c r="S80" s="6" t="s">
        <v>20</v>
      </c>
      <c r="T80" s="12">
        <f>COUNTIF(E80:S80,"Yes")/(15-COUNTIF(E80:S80,"NA"))</f>
        <v>0.7142857142857143</v>
      </c>
      <c r="U80" s="13" t="str">
        <f>IF(T80&lt;25%,"High", IF(T80&lt;75%,"Medium","Low"))</f>
        <v>Medium</v>
      </c>
    </row>
    <row r="81" spans="1:21" x14ac:dyDescent="0.25">
      <c r="A81" s="4">
        <v>2531</v>
      </c>
      <c r="B81" s="4" t="s">
        <v>667</v>
      </c>
      <c r="C81" s="4" t="s">
        <v>668</v>
      </c>
      <c r="D81" s="6">
        <v>2015</v>
      </c>
      <c r="E81" s="6" t="s">
        <v>20</v>
      </c>
      <c r="F81" s="6" t="s">
        <v>20</v>
      </c>
      <c r="G81" s="6" t="s">
        <v>20</v>
      </c>
      <c r="H81" s="6" t="s">
        <v>20</v>
      </c>
      <c r="I81" s="6" t="s">
        <v>20</v>
      </c>
      <c r="J81" s="6" t="s">
        <v>22</v>
      </c>
      <c r="K81" s="6" t="s">
        <v>20</v>
      </c>
      <c r="L81" s="6" t="s">
        <v>21</v>
      </c>
      <c r="M81" s="6" t="s">
        <v>21</v>
      </c>
      <c r="N81" s="6" t="s">
        <v>20</v>
      </c>
      <c r="O81" s="6" t="s">
        <v>20</v>
      </c>
      <c r="P81" s="6" t="s">
        <v>21</v>
      </c>
      <c r="Q81" s="6" t="s">
        <v>21</v>
      </c>
      <c r="R81" s="6" t="s">
        <v>22</v>
      </c>
      <c r="S81" s="6" t="s">
        <v>20</v>
      </c>
      <c r="T81" s="12">
        <f>COUNTIF(E81:S81,"Yes")/(15-COUNTIF(E81:S81,"NA"))</f>
        <v>0.69230769230769229</v>
      </c>
      <c r="U81" s="13" t="str">
        <f>IF(T81&lt;25%,"High", IF(T81&lt;75%,"Medium","Low"))</f>
        <v>Medium</v>
      </c>
    </row>
    <row r="82" spans="1:21" x14ac:dyDescent="0.25">
      <c r="A82" s="4">
        <v>2533</v>
      </c>
      <c r="B82" s="4" t="s">
        <v>665</v>
      </c>
      <c r="C82" s="4" t="s">
        <v>666</v>
      </c>
      <c r="D82" s="6">
        <v>2010</v>
      </c>
      <c r="E82" s="6" t="s">
        <v>20</v>
      </c>
      <c r="F82" s="6" t="s">
        <v>21</v>
      </c>
      <c r="G82" s="6" t="s">
        <v>20</v>
      </c>
      <c r="H82" s="6" t="s">
        <v>30</v>
      </c>
      <c r="I82" s="6" t="s">
        <v>21</v>
      </c>
      <c r="J82" s="6" t="s">
        <v>21</v>
      </c>
      <c r="K82" s="6" t="s">
        <v>21</v>
      </c>
      <c r="L82" s="6" t="s">
        <v>22</v>
      </c>
      <c r="M82" s="6" t="s">
        <v>21</v>
      </c>
      <c r="N82" s="6" t="s">
        <v>21</v>
      </c>
      <c r="O82" s="6" t="s">
        <v>21</v>
      </c>
      <c r="P82" s="6" t="s">
        <v>20</v>
      </c>
      <c r="Q82" s="6" t="s">
        <v>21</v>
      </c>
      <c r="R82" s="6" t="s">
        <v>22</v>
      </c>
      <c r="S82" s="6" t="s">
        <v>22</v>
      </c>
      <c r="T82" s="12">
        <f>COUNTIF(E82:S82,"Yes")/(15-COUNTIF(E82:S82,"NA"))</f>
        <v>0.25</v>
      </c>
      <c r="U82" s="13" t="str">
        <f>IF(T82&lt;25%,"High", IF(T82&lt;75%,"Medium","Low"))</f>
        <v>Medium</v>
      </c>
    </row>
    <row r="83" spans="1:21" x14ac:dyDescent="0.25">
      <c r="A83" s="4">
        <v>2545</v>
      </c>
      <c r="B83" s="4" t="s">
        <v>663</v>
      </c>
      <c r="C83" s="4" t="s">
        <v>664</v>
      </c>
      <c r="D83" s="6">
        <v>2014</v>
      </c>
      <c r="E83" s="6" t="s">
        <v>20</v>
      </c>
      <c r="F83" s="6" t="s">
        <v>20</v>
      </c>
      <c r="G83" s="6" t="s">
        <v>20</v>
      </c>
      <c r="H83" s="6" t="s">
        <v>20</v>
      </c>
      <c r="I83" s="6" t="s">
        <v>21</v>
      </c>
      <c r="J83" s="6" t="s">
        <v>21</v>
      </c>
      <c r="K83" s="6" t="s">
        <v>21</v>
      </c>
      <c r="L83" s="6" t="s">
        <v>22</v>
      </c>
      <c r="M83" s="6" t="s">
        <v>21</v>
      </c>
      <c r="N83" s="6" t="s">
        <v>20</v>
      </c>
      <c r="O83" s="6" t="s">
        <v>21</v>
      </c>
      <c r="P83" s="6" t="s">
        <v>21</v>
      </c>
      <c r="Q83" s="6" t="s">
        <v>21</v>
      </c>
      <c r="R83" s="6" t="s">
        <v>22</v>
      </c>
      <c r="S83" s="6" t="s">
        <v>22</v>
      </c>
      <c r="T83" s="12">
        <f>COUNTIF(E83:S83,"Yes")/(15-COUNTIF(E83:S83,"NA"))</f>
        <v>0.41666666666666669</v>
      </c>
      <c r="U83" s="13" t="str">
        <f>IF(T83&lt;25%,"High", IF(T83&lt;75%,"Medium","Low"))</f>
        <v>Medium</v>
      </c>
    </row>
    <row r="84" spans="1:21" x14ac:dyDescent="0.25">
      <c r="A84" s="4">
        <v>2568</v>
      </c>
      <c r="B84" s="4" t="s">
        <v>661</v>
      </c>
      <c r="C84" s="4" t="s">
        <v>662</v>
      </c>
      <c r="D84" s="6">
        <v>2011</v>
      </c>
      <c r="E84" s="6" t="s">
        <v>20</v>
      </c>
      <c r="F84" s="6" t="s">
        <v>20</v>
      </c>
      <c r="G84" s="6" t="s">
        <v>20</v>
      </c>
      <c r="H84" s="6" t="s">
        <v>20</v>
      </c>
      <c r="I84" s="6" t="s">
        <v>21</v>
      </c>
      <c r="J84" s="6" t="s">
        <v>21</v>
      </c>
      <c r="K84" s="6" t="s">
        <v>21</v>
      </c>
      <c r="L84" s="6" t="s">
        <v>21</v>
      </c>
      <c r="M84" s="6" t="s">
        <v>21</v>
      </c>
      <c r="N84" s="6" t="s">
        <v>20</v>
      </c>
      <c r="O84" s="6" t="s">
        <v>21</v>
      </c>
      <c r="P84" s="6" t="s">
        <v>21</v>
      </c>
      <c r="Q84" s="6" t="s">
        <v>30</v>
      </c>
      <c r="R84" s="6" t="s">
        <v>22</v>
      </c>
      <c r="S84" s="6" t="s">
        <v>22</v>
      </c>
      <c r="T84" s="12">
        <f>COUNTIF(E84:S84,"Yes")/(15-COUNTIF(E84:S84,"NA"))</f>
        <v>0.38461538461538464</v>
      </c>
      <c r="U84" s="13" t="str">
        <f>IF(T84&lt;25%,"High", IF(T84&lt;75%,"Medium","Low"))</f>
        <v>Medium</v>
      </c>
    </row>
    <row r="85" spans="1:21" x14ac:dyDescent="0.25">
      <c r="A85" s="4">
        <v>2585</v>
      </c>
      <c r="B85" s="4" t="s">
        <v>659</v>
      </c>
      <c r="C85" s="4" t="s">
        <v>660</v>
      </c>
      <c r="D85" s="6">
        <v>2014</v>
      </c>
      <c r="E85" s="6" t="s">
        <v>20</v>
      </c>
      <c r="F85" s="6" t="s">
        <v>21</v>
      </c>
      <c r="G85" s="6" t="s">
        <v>20</v>
      </c>
      <c r="H85" s="6" t="s">
        <v>30</v>
      </c>
      <c r="I85" s="6" t="s">
        <v>21</v>
      </c>
      <c r="J85" s="6" t="s">
        <v>22</v>
      </c>
      <c r="K85" s="6" t="s">
        <v>22</v>
      </c>
      <c r="L85" s="6" t="s">
        <v>21</v>
      </c>
      <c r="M85" s="6" t="s">
        <v>21</v>
      </c>
      <c r="N85" s="6" t="s">
        <v>21</v>
      </c>
      <c r="O85" s="6" t="s">
        <v>20</v>
      </c>
      <c r="P85" s="6" t="s">
        <v>21</v>
      </c>
      <c r="Q85" s="6" t="s">
        <v>30</v>
      </c>
      <c r="R85" s="6" t="s">
        <v>21</v>
      </c>
      <c r="S85" s="6" t="s">
        <v>22</v>
      </c>
      <c r="T85" s="12">
        <f>COUNTIF(E85:S85,"Yes")/(15-COUNTIF(E85:S85,"NA"))</f>
        <v>0.25</v>
      </c>
      <c r="U85" s="13" t="str">
        <f>IF(T85&lt;25%,"High", IF(T85&lt;75%,"Medium","Low"))</f>
        <v>Medium</v>
      </c>
    </row>
    <row r="86" spans="1:21" x14ac:dyDescent="0.25">
      <c r="A86" s="4">
        <v>2587</v>
      </c>
      <c r="B86" s="4" t="s">
        <v>657</v>
      </c>
      <c r="C86" s="4" t="s">
        <v>658</v>
      </c>
      <c r="D86" s="6">
        <v>2015</v>
      </c>
      <c r="E86" s="6" t="s">
        <v>20</v>
      </c>
      <c r="F86" s="6" t="s">
        <v>21</v>
      </c>
      <c r="G86" s="6" t="s">
        <v>20</v>
      </c>
      <c r="H86" s="6" t="s">
        <v>30</v>
      </c>
      <c r="I86" s="6" t="s">
        <v>21</v>
      </c>
      <c r="J86" s="6" t="s">
        <v>21</v>
      </c>
      <c r="K86" s="6" t="s">
        <v>21</v>
      </c>
      <c r="L86" s="6" t="s">
        <v>22</v>
      </c>
      <c r="M86" s="6" t="s">
        <v>22</v>
      </c>
      <c r="N86" s="6" t="s">
        <v>22</v>
      </c>
      <c r="O86" s="6" t="s">
        <v>22</v>
      </c>
      <c r="P86" s="6" t="s">
        <v>22</v>
      </c>
      <c r="Q86" s="6" t="s">
        <v>22</v>
      </c>
      <c r="R86" s="6" t="s">
        <v>21</v>
      </c>
      <c r="S86" s="6" t="s">
        <v>22</v>
      </c>
      <c r="T86" s="12">
        <f>COUNTIF(E86:S86,"Yes")/(15-COUNTIF(E86:S86,"NA"))</f>
        <v>0.25</v>
      </c>
      <c r="U86" s="13" t="str">
        <f>IF(T86&lt;25%,"High", IF(T86&lt;75%,"Medium","Low"))</f>
        <v>Medium</v>
      </c>
    </row>
    <row r="87" spans="1:21" x14ac:dyDescent="0.25">
      <c r="A87" s="4">
        <v>2597</v>
      </c>
      <c r="B87" s="4" t="s">
        <v>655</v>
      </c>
      <c r="C87" s="4" t="s">
        <v>656</v>
      </c>
      <c r="D87" s="6">
        <v>2020</v>
      </c>
      <c r="E87" s="6" t="s">
        <v>20</v>
      </c>
      <c r="F87" s="6" t="s">
        <v>20</v>
      </c>
      <c r="G87" s="6" t="s">
        <v>20</v>
      </c>
      <c r="H87" s="6" t="s">
        <v>20</v>
      </c>
      <c r="I87" s="6" t="s">
        <v>20</v>
      </c>
      <c r="J87" s="6" t="s">
        <v>20</v>
      </c>
      <c r="K87" s="6" t="s">
        <v>20</v>
      </c>
      <c r="L87" s="6" t="s">
        <v>21</v>
      </c>
      <c r="M87" s="6" t="s">
        <v>21</v>
      </c>
      <c r="N87" s="6" t="s">
        <v>20</v>
      </c>
      <c r="O87" s="6" t="s">
        <v>20</v>
      </c>
      <c r="P87" s="6" t="s">
        <v>20</v>
      </c>
      <c r="Q87" s="6" t="s">
        <v>30</v>
      </c>
      <c r="R87" s="6" t="s">
        <v>21</v>
      </c>
      <c r="S87" s="6" t="s">
        <v>22</v>
      </c>
      <c r="T87" s="12">
        <f>COUNTIF(E87:S87,"Yes")/(15-COUNTIF(E87:S87,"NA"))</f>
        <v>0.7142857142857143</v>
      </c>
      <c r="U87" s="13" t="str">
        <f>IF(T87&lt;25%,"High", IF(T87&lt;75%,"Medium","Low"))</f>
        <v>Medium</v>
      </c>
    </row>
    <row r="88" spans="1:21" x14ac:dyDescent="0.25">
      <c r="A88" s="4">
        <v>2606</v>
      </c>
      <c r="B88" s="4" t="s">
        <v>653</v>
      </c>
      <c r="C88" s="4" t="s">
        <v>654</v>
      </c>
      <c r="D88" s="6">
        <v>2011</v>
      </c>
      <c r="E88" s="6" t="s">
        <v>20</v>
      </c>
      <c r="F88" s="6" t="s">
        <v>21</v>
      </c>
      <c r="G88" s="6" t="s">
        <v>20</v>
      </c>
      <c r="H88" s="6" t="s">
        <v>30</v>
      </c>
      <c r="I88" s="6" t="s">
        <v>21</v>
      </c>
      <c r="J88" s="6" t="s">
        <v>22</v>
      </c>
      <c r="K88" s="6" t="s">
        <v>22</v>
      </c>
      <c r="L88" s="6" t="s">
        <v>21</v>
      </c>
      <c r="M88" s="6" t="s">
        <v>22</v>
      </c>
      <c r="N88" s="6" t="s">
        <v>22</v>
      </c>
      <c r="O88" s="6" t="s">
        <v>22</v>
      </c>
      <c r="P88" s="6" t="s">
        <v>22</v>
      </c>
      <c r="Q88" s="6" t="s">
        <v>22</v>
      </c>
      <c r="R88" s="6" t="s">
        <v>20</v>
      </c>
      <c r="S88" s="6" t="s">
        <v>22</v>
      </c>
      <c r="T88" s="12">
        <f>COUNTIF(E88:S88,"Yes")/(15-COUNTIF(E88:S88,"NA"))</f>
        <v>0.42857142857142855</v>
      </c>
      <c r="U88" s="13" t="str">
        <f>IF(T88&lt;25%,"High", IF(T88&lt;75%,"Medium","Low"))</f>
        <v>Medium</v>
      </c>
    </row>
    <row r="89" spans="1:21" x14ac:dyDescent="0.25">
      <c r="A89" s="4">
        <v>2615</v>
      </c>
      <c r="B89" s="4" t="s">
        <v>651</v>
      </c>
      <c r="C89" s="4" t="s">
        <v>652</v>
      </c>
      <c r="D89" s="6">
        <v>2015</v>
      </c>
      <c r="E89" s="6" t="s">
        <v>20</v>
      </c>
      <c r="F89" s="6" t="s">
        <v>20</v>
      </c>
      <c r="G89" s="6" t="s">
        <v>20</v>
      </c>
      <c r="H89" s="6" t="s">
        <v>20</v>
      </c>
      <c r="I89" s="6" t="s">
        <v>21</v>
      </c>
      <c r="J89" s="6" t="s">
        <v>22</v>
      </c>
      <c r="K89" s="6" t="s">
        <v>20</v>
      </c>
      <c r="L89" s="6" t="s">
        <v>20</v>
      </c>
      <c r="M89" s="6" t="s">
        <v>22</v>
      </c>
      <c r="N89" s="6" t="s">
        <v>22</v>
      </c>
      <c r="O89" s="6" t="s">
        <v>22</v>
      </c>
      <c r="P89" s="6" t="s">
        <v>22</v>
      </c>
      <c r="Q89" s="6" t="s">
        <v>22</v>
      </c>
      <c r="R89" s="6" t="s">
        <v>22</v>
      </c>
      <c r="S89" s="6" t="s">
        <v>20</v>
      </c>
      <c r="T89" s="12">
        <f>COUNTIF(E89:S89,"Yes")/(15-COUNTIF(E89:S89,"NA"))</f>
        <v>0.875</v>
      </c>
      <c r="U89" s="13" t="str">
        <f>IF(T89&lt;25%,"High", IF(T89&lt;75%,"Medium","Low"))</f>
        <v>Low</v>
      </c>
    </row>
    <row r="90" spans="1:21" x14ac:dyDescent="0.25">
      <c r="A90" s="4">
        <v>2642</v>
      </c>
      <c r="B90" s="4" t="s">
        <v>649</v>
      </c>
      <c r="C90" s="4" t="s">
        <v>650</v>
      </c>
      <c r="D90" s="6">
        <v>2010</v>
      </c>
      <c r="E90" s="6" t="s">
        <v>20</v>
      </c>
      <c r="F90" s="6" t="s">
        <v>20</v>
      </c>
      <c r="G90" s="6" t="s">
        <v>20</v>
      </c>
      <c r="H90" s="6" t="s">
        <v>30</v>
      </c>
      <c r="I90" s="6" t="s">
        <v>21</v>
      </c>
      <c r="J90" s="6" t="s">
        <v>20</v>
      </c>
      <c r="K90" s="6" t="s">
        <v>21</v>
      </c>
      <c r="L90" s="6" t="s">
        <v>21</v>
      </c>
      <c r="M90" s="6" t="s">
        <v>21</v>
      </c>
      <c r="N90" s="6" t="s">
        <v>21</v>
      </c>
      <c r="O90" s="6" t="s">
        <v>20</v>
      </c>
      <c r="P90" s="6" t="s">
        <v>20</v>
      </c>
      <c r="Q90" s="6" t="s">
        <v>30</v>
      </c>
      <c r="R90" s="6" t="s">
        <v>20</v>
      </c>
      <c r="S90" s="6" t="s">
        <v>22</v>
      </c>
      <c r="T90" s="12">
        <f>COUNTIF(E90:S90,"Yes")/(15-COUNTIF(E90:S90,"NA"))</f>
        <v>0.5</v>
      </c>
      <c r="U90" s="13" t="str">
        <f>IF(T90&lt;25%,"High", IF(T90&lt;75%,"Medium","Low"))</f>
        <v>Medium</v>
      </c>
    </row>
    <row r="91" spans="1:21" x14ac:dyDescent="0.25">
      <c r="A91" s="4">
        <v>2644</v>
      </c>
      <c r="B91" s="4" t="s">
        <v>647</v>
      </c>
      <c r="C91" s="4" t="s">
        <v>648</v>
      </c>
      <c r="D91" s="6">
        <v>2019</v>
      </c>
      <c r="E91" s="6" t="s">
        <v>20</v>
      </c>
      <c r="F91" s="6" t="s">
        <v>20</v>
      </c>
      <c r="G91" s="6" t="s">
        <v>20</v>
      </c>
      <c r="H91" s="6" t="s">
        <v>30</v>
      </c>
      <c r="I91" s="6" t="s">
        <v>21</v>
      </c>
      <c r="J91" s="6" t="s">
        <v>22</v>
      </c>
      <c r="K91" s="6" t="s">
        <v>22</v>
      </c>
      <c r="L91" s="6" t="s">
        <v>21</v>
      </c>
      <c r="M91" s="6" t="s">
        <v>22</v>
      </c>
      <c r="N91" s="6" t="s">
        <v>22</v>
      </c>
      <c r="O91" s="6" t="s">
        <v>22</v>
      </c>
      <c r="P91" s="6" t="s">
        <v>22</v>
      </c>
      <c r="Q91" s="6" t="s">
        <v>22</v>
      </c>
      <c r="R91" s="6" t="s">
        <v>22</v>
      </c>
      <c r="S91" s="6" t="s">
        <v>21</v>
      </c>
      <c r="T91" s="12">
        <f>COUNTIF(E91:S91,"Yes")/(15-COUNTIF(E91:S91,"NA"))</f>
        <v>0.42857142857142855</v>
      </c>
      <c r="U91" s="13" t="str">
        <f>IF(T91&lt;25%,"High", IF(T91&lt;75%,"Medium","Low"))</f>
        <v>Medium</v>
      </c>
    </row>
    <row r="92" spans="1:21" x14ac:dyDescent="0.25">
      <c r="A92" s="4">
        <v>2649</v>
      </c>
      <c r="B92" s="4" t="s">
        <v>645</v>
      </c>
      <c r="C92" s="4" t="s">
        <v>646</v>
      </c>
      <c r="D92" s="6">
        <v>2017</v>
      </c>
      <c r="E92" s="6" t="s">
        <v>20</v>
      </c>
      <c r="F92" s="6" t="s">
        <v>20</v>
      </c>
      <c r="G92" s="6" t="s">
        <v>20</v>
      </c>
      <c r="H92" s="6" t="s">
        <v>20</v>
      </c>
      <c r="I92" s="6" t="s">
        <v>20</v>
      </c>
      <c r="J92" s="6" t="s">
        <v>22</v>
      </c>
      <c r="K92" s="6" t="s">
        <v>20</v>
      </c>
      <c r="L92" s="6" t="s">
        <v>20</v>
      </c>
      <c r="M92" s="6" t="s">
        <v>22</v>
      </c>
      <c r="N92" s="6" t="s">
        <v>22</v>
      </c>
      <c r="O92" s="6" t="s">
        <v>22</v>
      </c>
      <c r="P92" s="6" t="s">
        <v>22</v>
      </c>
      <c r="Q92" s="6" t="s">
        <v>22</v>
      </c>
      <c r="R92" s="6" t="s">
        <v>22</v>
      </c>
      <c r="S92" s="6" t="s">
        <v>20</v>
      </c>
      <c r="T92" s="12">
        <f>COUNTIF(E92:S92,"Yes")/(15-COUNTIF(E92:S92,"NA"))</f>
        <v>1</v>
      </c>
      <c r="U92" s="13" t="str">
        <f>IF(T92&lt;25%,"High", IF(T92&lt;75%,"Medium","Low"))</f>
        <v>Low</v>
      </c>
    </row>
    <row r="93" spans="1:21" x14ac:dyDescent="0.25">
      <c r="A93" s="4">
        <v>2674</v>
      </c>
      <c r="B93" s="4" t="s">
        <v>643</v>
      </c>
      <c r="C93" s="4" t="s">
        <v>644</v>
      </c>
      <c r="D93" s="6">
        <v>2014</v>
      </c>
      <c r="E93" s="6" t="s">
        <v>20</v>
      </c>
      <c r="F93" s="6" t="s">
        <v>20</v>
      </c>
      <c r="G93" s="6" t="s">
        <v>21</v>
      </c>
      <c r="H93" s="6" t="s">
        <v>20</v>
      </c>
      <c r="I93" s="6" t="s">
        <v>21</v>
      </c>
      <c r="J93" s="6" t="s">
        <v>22</v>
      </c>
      <c r="K93" s="6" t="s">
        <v>21</v>
      </c>
      <c r="L93" s="6" t="s">
        <v>21</v>
      </c>
      <c r="M93" s="6" t="s">
        <v>30</v>
      </c>
      <c r="N93" s="6" t="s">
        <v>30</v>
      </c>
      <c r="O93" s="6" t="s">
        <v>30</v>
      </c>
      <c r="P93" s="6" t="s">
        <v>21</v>
      </c>
      <c r="Q93" s="6" t="s">
        <v>30</v>
      </c>
      <c r="R93" s="6" t="s">
        <v>22</v>
      </c>
      <c r="S93" s="6" t="s">
        <v>21</v>
      </c>
      <c r="T93" s="12">
        <f>COUNTIF(E93:S93,"Yes")/(15-COUNTIF(E93:S93,"NA"))</f>
        <v>0.23076923076923078</v>
      </c>
      <c r="U93" s="13" t="str">
        <f>IF(T93&lt;25%,"High", IF(T93&lt;75%,"Medium","Low"))</f>
        <v>High</v>
      </c>
    </row>
    <row r="94" spans="1:21" x14ac:dyDescent="0.25">
      <c r="A94" s="4">
        <v>2699</v>
      </c>
      <c r="B94" s="4" t="s">
        <v>641</v>
      </c>
      <c r="C94" s="4" t="s">
        <v>642</v>
      </c>
      <c r="D94" s="6">
        <v>2016</v>
      </c>
      <c r="E94" s="6" t="s">
        <v>20</v>
      </c>
      <c r="F94" s="6" t="s">
        <v>20</v>
      </c>
      <c r="G94" s="6" t="s">
        <v>20</v>
      </c>
      <c r="H94" s="6" t="s">
        <v>20</v>
      </c>
      <c r="I94" s="6" t="s">
        <v>21</v>
      </c>
      <c r="J94" s="6" t="s">
        <v>21</v>
      </c>
      <c r="K94" s="6" t="s">
        <v>20</v>
      </c>
      <c r="L94" s="6" t="s">
        <v>22</v>
      </c>
      <c r="M94" s="6" t="s">
        <v>22</v>
      </c>
      <c r="N94" s="6" t="s">
        <v>22</v>
      </c>
      <c r="O94" s="6" t="s">
        <v>22</v>
      </c>
      <c r="P94" s="6" t="s">
        <v>22</v>
      </c>
      <c r="Q94" s="6" t="s">
        <v>22</v>
      </c>
      <c r="R94" s="6" t="s">
        <v>22</v>
      </c>
      <c r="S94" s="6" t="s">
        <v>20</v>
      </c>
      <c r="T94" s="12">
        <f>COUNTIF(E94:S94,"Yes")/(15-COUNTIF(E94:S94,"NA"))</f>
        <v>0.75</v>
      </c>
      <c r="U94" s="13" t="str">
        <f>IF(T94&lt;25%,"High", IF(T94&lt;75%,"Medium","Low"))</f>
        <v>Low</v>
      </c>
    </row>
    <row r="95" spans="1:21" x14ac:dyDescent="0.25">
      <c r="A95" s="4">
        <v>2701</v>
      </c>
      <c r="B95" s="4" t="s">
        <v>639</v>
      </c>
      <c r="C95" s="4" t="s">
        <v>640</v>
      </c>
      <c r="D95" s="6">
        <v>2010</v>
      </c>
      <c r="E95" s="6" t="s">
        <v>20</v>
      </c>
      <c r="F95" s="6" t="s">
        <v>30</v>
      </c>
      <c r="G95" s="6" t="s">
        <v>30</v>
      </c>
      <c r="H95" s="6" t="s">
        <v>30</v>
      </c>
      <c r="I95" s="6" t="s">
        <v>21</v>
      </c>
      <c r="J95" s="6" t="s">
        <v>22</v>
      </c>
      <c r="K95" s="6" t="s">
        <v>22</v>
      </c>
      <c r="L95" s="6" t="s">
        <v>21</v>
      </c>
      <c r="M95" s="6" t="s">
        <v>22</v>
      </c>
      <c r="N95" s="6" t="s">
        <v>22</v>
      </c>
      <c r="O95" s="6" t="s">
        <v>22</v>
      </c>
      <c r="P95" s="6" t="s">
        <v>22</v>
      </c>
      <c r="Q95" s="6" t="s">
        <v>22</v>
      </c>
      <c r="R95" s="6" t="s">
        <v>21</v>
      </c>
      <c r="S95" s="6" t="s">
        <v>22</v>
      </c>
      <c r="T95" s="12">
        <f>COUNTIF(E95:S95,"Yes")/(15-COUNTIF(E95:S95,"NA"))</f>
        <v>0.14285714285714285</v>
      </c>
      <c r="U95" s="13" t="str">
        <f>IF(T95&lt;25%,"High", IF(T95&lt;75%,"Medium","Low"))</f>
        <v>High</v>
      </c>
    </row>
    <row r="96" spans="1:21" x14ac:dyDescent="0.25">
      <c r="A96" s="4">
        <v>2706</v>
      </c>
      <c r="B96" s="4" t="s">
        <v>637</v>
      </c>
      <c r="C96" s="4" t="s">
        <v>638</v>
      </c>
      <c r="D96" s="6">
        <v>2013</v>
      </c>
      <c r="E96" s="6" t="s">
        <v>20</v>
      </c>
      <c r="F96" s="6" t="s">
        <v>20</v>
      </c>
      <c r="G96" s="6" t="s">
        <v>21</v>
      </c>
      <c r="H96" s="6" t="s">
        <v>20</v>
      </c>
      <c r="I96" s="6" t="s">
        <v>21</v>
      </c>
      <c r="J96" s="6" t="s">
        <v>20</v>
      </c>
      <c r="K96" s="6" t="s">
        <v>20</v>
      </c>
      <c r="L96" s="6" t="s">
        <v>22</v>
      </c>
      <c r="M96" s="6" t="s">
        <v>21</v>
      </c>
      <c r="N96" s="6" t="s">
        <v>21</v>
      </c>
      <c r="O96" s="6" t="s">
        <v>20</v>
      </c>
      <c r="P96" s="6" t="s">
        <v>20</v>
      </c>
      <c r="Q96" s="6" t="s">
        <v>21</v>
      </c>
      <c r="R96" s="6" t="s">
        <v>22</v>
      </c>
      <c r="S96" s="6" t="s">
        <v>22</v>
      </c>
      <c r="T96" s="12">
        <f>COUNTIF(E96:S96,"Yes")/(15-COUNTIF(E96:S96,"NA"))</f>
        <v>0.58333333333333337</v>
      </c>
      <c r="U96" s="13" t="str">
        <f>IF(T96&lt;25%,"High", IF(T96&lt;75%,"Medium","Low"))</f>
        <v>Medium</v>
      </c>
    </row>
    <row r="97" spans="1:21" x14ac:dyDescent="0.25">
      <c r="A97" s="4">
        <v>2711</v>
      </c>
      <c r="B97" s="4" t="s">
        <v>635</v>
      </c>
      <c r="C97" s="4" t="s">
        <v>636</v>
      </c>
      <c r="D97" s="6">
        <v>2019</v>
      </c>
      <c r="E97" s="6" t="s">
        <v>20</v>
      </c>
      <c r="F97" s="6" t="s">
        <v>20</v>
      </c>
      <c r="G97" s="6" t="s">
        <v>21</v>
      </c>
      <c r="H97" s="6" t="s">
        <v>30</v>
      </c>
      <c r="I97" s="6" t="s">
        <v>21</v>
      </c>
      <c r="J97" s="6" t="s">
        <v>22</v>
      </c>
      <c r="K97" s="6" t="s">
        <v>22</v>
      </c>
      <c r="L97" s="6" t="s">
        <v>21</v>
      </c>
      <c r="M97" s="6" t="s">
        <v>22</v>
      </c>
      <c r="N97" s="6" t="s">
        <v>22</v>
      </c>
      <c r="O97" s="6" t="s">
        <v>22</v>
      </c>
      <c r="P97" s="6" t="s">
        <v>22</v>
      </c>
      <c r="Q97" s="6" t="s">
        <v>22</v>
      </c>
      <c r="R97" s="6" t="s">
        <v>21</v>
      </c>
      <c r="S97" s="6" t="s">
        <v>22</v>
      </c>
      <c r="T97" s="12">
        <f>COUNTIF(E97:S97,"Yes")/(15-COUNTIF(E97:S97,"NA"))</f>
        <v>0.2857142857142857</v>
      </c>
      <c r="U97" s="13" t="str">
        <f>IF(T97&lt;25%,"High", IF(T97&lt;75%,"Medium","Low"))</f>
        <v>Medium</v>
      </c>
    </row>
    <row r="98" spans="1:21" x14ac:dyDescent="0.25">
      <c r="A98" s="4">
        <v>2713</v>
      </c>
      <c r="B98" s="4" t="s">
        <v>633</v>
      </c>
      <c r="C98" s="4" t="s">
        <v>634</v>
      </c>
      <c r="D98" s="6">
        <v>2012</v>
      </c>
      <c r="E98" s="6" t="s">
        <v>20</v>
      </c>
      <c r="F98" s="6" t="s">
        <v>21</v>
      </c>
      <c r="G98" s="6" t="s">
        <v>21</v>
      </c>
      <c r="H98" s="6" t="s">
        <v>30</v>
      </c>
      <c r="I98" s="6" t="s">
        <v>21</v>
      </c>
      <c r="J98" s="6" t="s">
        <v>21</v>
      </c>
      <c r="K98" s="6" t="s">
        <v>21</v>
      </c>
      <c r="L98" s="6" t="s">
        <v>22</v>
      </c>
      <c r="M98" s="6" t="s">
        <v>21</v>
      </c>
      <c r="N98" s="6" t="s">
        <v>21</v>
      </c>
      <c r="O98" s="6" t="s">
        <v>21</v>
      </c>
      <c r="P98" s="6" t="s">
        <v>21</v>
      </c>
      <c r="Q98" s="6" t="s">
        <v>21</v>
      </c>
      <c r="R98" s="6" t="s">
        <v>22</v>
      </c>
      <c r="S98" s="6" t="s">
        <v>22</v>
      </c>
      <c r="T98" s="12">
        <f>COUNTIF(E98:S98,"Yes")/(15-COUNTIF(E98:S98,"NA"))</f>
        <v>8.3333333333333329E-2</v>
      </c>
      <c r="U98" s="13" t="str">
        <f>IF(T98&lt;25%,"High", IF(T98&lt;75%,"Medium","Low"))</f>
        <v>High</v>
      </c>
    </row>
    <row r="99" spans="1:21" x14ac:dyDescent="0.25">
      <c r="A99" s="4">
        <v>2715</v>
      </c>
      <c r="B99" s="4" t="s">
        <v>631</v>
      </c>
      <c r="C99" s="4" t="s">
        <v>632</v>
      </c>
      <c r="D99" s="6">
        <v>2009</v>
      </c>
      <c r="E99" s="6" t="s">
        <v>20</v>
      </c>
      <c r="F99" s="6" t="s">
        <v>20</v>
      </c>
      <c r="G99" s="6" t="s">
        <v>21</v>
      </c>
      <c r="H99" s="6" t="s">
        <v>20</v>
      </c>
      <c r="I99" s="6" t="s">
        <v>21</v>
      </c>
      <c r="J99" s="6" t="s">
        <v>21</v>
      </c>
      <c r="K99" s="6" t="s">
        <v>21</v>
      </c>
      <c r="L99" s="6" t="s">
        <v>21</v>
      </c>
      <c r="M99" s="6" t="s">
        <v>22</v>
      </c>
      <c r="N99" s="6" t="s">
        <v>22</v>
      </c>
      <c r="O99" s="6" t="s">
        <v>22</v>
      </c>
      <c r="P99" s="6" t="s">
        <v>22</v>
      </c>
      <c r="Q99" s="6" t="s">
        <v>22</v>
      </c>
      <c r="R99" s="6" t="s">
        <v>21</v>
      </c>
      <c r="S99" s="6" t="s">
        <v>22</v>
      </c>
      <c r="T99" s="12">
        <f>COUNTIF(E99:S99,"Yes")/(15-COUNTIF(E99:S99,"NA"))</f>
        <v>0.33333333333333331</v>
      </c>
      <c r="U99" s="13" t="str">
        <f>IF(T99&lt;25%,"High", IF(T99&lt;75%,"Medium","Low"))</f>
        <v>Medium</v>
      </c>
    </row>
    <row r="100" spans="1:21" x14ac:dyDescent="0.25">
      <c r="A100" s="4">
        <v>2716</v>
      </c>
      <c r="B100" s="4" t="s">
        <v>629</v>
      </c>
      <c r="C100" s="4" t="s">
        <v>630</v>
      </c>
      <c r="D100" s="6">
        <v>2017</v>
      </c>
      <c r="E100" s="6" t="s">
        <v>20</v>
      </c>
      <c r="F100" s="6" t="s">
        <v>20</v>
      </c>
      <c r="G100" s="6" t="s">
        <v>20</v>
      </c>
      <c r="H100" s="6" t="s">
        <v>20</v>
      </c>
      <c r="I100" s="6" t="s">
        <v>21</v>
      </c>
      <c r="J100" s="6" t="s">
        <v>22</v>
      </c>
      <c r="K100" s="6" t="s">
        <v>21</v>
      </c>
      <c r="L100" s="6" t="s">
        <v>21</v>
      </c>
      <c r="M100" s="6" t="s">
        <v>22</v>
      </c>
      <c r="N100" s="6" t="s">
        <v>22</v>
      </c>
      <c r="O100" s="6" t="s">
        <v>22</v>
      </c>
      <c r="P100" s="6" t="s">
        <v>22</v>
      </c>
      <c r="Q100" s="6" t="s">
        <v>22</v>
      </c>
      <c r="R100" s="6" t="s">
        <v>22</v>
      </c>
      <c r="S100" s="6" t="s">
        <v>20</v>
      </c>
      <c r="T100" s="12">
        <f>COUNTIF(E100:S100,"Yes")/(15-COUNTIF(E100:S100,"NA"))</f>
        <v>0.625</v>
      </c>
      <c r="U100" s="13" t="str">
        <f>IF(T100&lt;25%,"High", IF(T100&lt;75%,"Medium","Low"))</f>
        <v>Medium</v>
      </c>
    </row>
    <row r="101" spans="1:21" x14ac:dyDescent="0.25">
      <c r="A101" s="4">
        <v>2721</v>
      </c>
      <c r="B101" s="4" t="s">
        <v>627</v>
      </c>
      <c r="C101" s="4" t="s">
        <v>628</v>
      </c>
      <c r="D101" s="6">
        <v>2013</v>
      </c>
      <c r="E101" s="6" t="s">
        <v>20</v>
      </c>
      <c r="F101" s="6" t="s">
        <v>20</v>
      </c>
      <c r="G101" s="6" t="s">
        <v>20</v>
      </c>
      <c r="H101" s="6" t="s">
        <v>20</v>
      </c>
      <c r="I101" s="6" t="s">
        <v>21</v>
      </c>
      <c r="J101" s="6" t="s">
        <v>20</v>
      </c>
      <c r="K101" s="6" t="s">
        <v>21</v>
      </c>
      <c r="L101" s="6" t="s">
        <v>22</v>
      </c>
      <c r="M101" s="6" t="s">
        <v>21</v>
      </c>
      <c r="N101" s="6" t="s">
        <v>21</v>
      </c>
      <c r="O101" s="6" t="s">
        <v>20</v>
      </c>
      <c r="P101" s="6" t="s">
        <v>20</v>
      </c>
      <c r="Q101" s="6" t="s">
        <v>21</v>
      </c>
      <c r="R101" s="6" t="s">
        <v>22</v>
      </c>
      <c r="S101" s="6" t="s">
        <v>22</v>
      </c>
      <c r="T101" s="12">
        <f>COUNTIF(E101:S101,"Yes")/(15-COUNTIF(E101:S101,"NA"))</f>
        <v>0.58333333333333337</v>
      </c>
      <c r="U101" s="13" t="str">
        <f>IF(T101&lt;25%,"High", IF(T101&lt;75%,"Medium","Low"))</f>
        <v>Medium</v>
      </c>
    </row>
    <row r="102" spans="1:21" x14ac:dyDescent="0.25">
      <c r="A102" s="4">
        <v>2743</v>
      </c>
      <c r="B102" s="4" t="s">
        <v>625</v>
      </c>
      <c r="C102" s="4" t="s">
        <v>626</v>
      </c>
      <c r="D102" s="6">
        <v>2018</v>
      </c>
      <c r="E102" s="6" t="s">
        <v>20</v>
      </c>
      <c r="F102" s="6" t="s">
        <v>20</v>
      </c>
      <c r="G102" s="6" t="s">
        <v>20</v>
      </c>
      <c r="H102" s="6" t="s">
        <v>20</v>
      </c>
      <c r="I102" s="6" t="s">
        <v>21</v>
      </c>
      <c r="J102" s="6" t="s">
        <v>22</v>
      </c>
      <c r="K102" s="6" t="s">
        <v>22</v>
      </c>
      <c r="L102" s="6" t="s">
        <v>21</v>
      </c>
      <c r="M102" s="6" t="s">
        <v>22</v>
      </c>
      <c r="N102" s="6" t="s">
        <v>22</v>
      </c>
      <c r="O102" s="6" t="s">
        <v>22</v>
      </c>
      <c r="P102" s="6" t="s">
        <v>22</v>
      </c>
      <c r="Q102" s="6" t="s">
        <v>22</v>
      </c>
      <c r="R102" s="6" t="s">
        <v>21</v>
      </c>
      <c r="S102" s="6" t="s">
        <v>22</v>
      </c>
      <c r="T102" s="12">
        <f>COUNTIF(E102:S102,"Yes")/(15-COUNTIF(E102:S102,"NA"))</f>
        <v>0.5714285714285714</v>
      </c>
      <c r="U102" s="13" t="str">
        <f>IF(T102&lt;25%,"High", IF(T102&lt;75%,"Medium","Low"))</f>
        <v>Medium</v>
      </c>
    </row>
    <row r="103" spans="1:21" x14ac:dyDescent="0.25">
      <c r="A103" s="4">
        <v>2744</v>
      </c>
      <c r="B103" s="4" t="s">
        <v>623</v>
      </c>
      <c r="C103" s="4" t="s">
        <v>624</v>
      </c>
      <c r="D103" s="6">
        <v>2015</v>
      </c>
      <c r="E103" s="6" t="s">
        <v>20</v>
      </c>
      <c r="F103" s="6" t="s">
        <v>20</v>
      </c>
      <c r="G103" s="6" t="s">
        <v>20</v>
      </c>
      <c r="H103" s="6" t="s">
        <v>20</v>
      </c>
      <c r="I103" s="6" t="s">
        <v>21</v>
      </c>
      <c r="J103" s="6" t="s">
        <v>20</v>
      </c>
      <c r="K103" s="6" t="s">
        <v>21</v>
      </c>
      <c r="L103" s="6" t="s">
        <v>22</v>
      </c>
      <c r="M103" s="6" t="s">
        <v>22</v>
      </c>
      <c r="N103" s="6" t="s">
        <v>22</v>
      </c>
      <c r="O103" s="6" t="s">
        <v>22</v>
      </c>
      <c r="P103" s="6" t="s">
        <v>22</v>
      </c>
      <c r="Q103" s="6" t="s">
        <v>22</v>
      </c>
      <c r="R103" s="6" t="s">
        <v>20</v>
      </c>
      <c r="S103" s="6" t="s">
        <v>22</v>
      </c>
      <c r="T103" s="12">
        <f>COUNTIF(E103:S103,"Yes")/(15-COUNTIF(E103:S103,"NA"))</f>
        <v>0.75</v>
      </c>
      <c r="U103" s="13" t="str">
        <f>IF(T103&lt;25%,"High", IF(T103&lt;75%,"Medium","Low"))</f>
        <v>Low</v>
      </c>
    </row>
    <row r="104" spans="1:21" x14ac:dyDescent="0.25">
      <c r="A104" s="4">
        <v>2755</v>
      </c>
      <c r="B104" s="4" t="s">
        <v>621</v>
      </c>
      <c r="C104" s="4" t="s">
        <v>622</v>
      </c>
      <c r="D104" s="6">
        <v>2014</v>
      </c>
      <c r="E104" s="6" t="s">
        <v>20</v>
      </c>
      <c r="F104" s="6" t="s">
        <v>20</v>
      </c>
      <c r="G104" s="6" t="s">
        <v>21</v>
      </c>
      <c r="H104" s="6" t="s">
        <v>20</v>
      </c>
      <c r="I104" s="6" t="s">
        <v>21</v>
      </c>
      <c r="J104" s="6" t="s">
        <v>20</v>
      </c>
      <c r="K104" s="6" t="s">
        <v>21</v>
      </c>
      <c r="L104" s="6" t="s">
        <v>22</v>
      </c>
      <c r="M104" s="6" t="s">
        <v>21</v>
      </c>
      <c r="N104" s="6" t="s">
        <v>21</v>
      </c>
      <c r="O104" s="6" t="s">
        <v>20</v>
      </c>
      <c r="P104" s="6" t="s">
        <v>20</v>
      </c>
      <c r="Q104" s="6" t="s">
        <v>21</v>
      </c>
      <c r="R104" s="6" t="s">
        <v>22</v>
      </c>
      <c r="S104" s="6" t="s">
        <v>22</v>
      </c>
      <c r="T104" s="12">
        <f>COUNTIF(E104:S104,"Yes")/(15-COUNTIF(E104:S104,"NA"))</f>
        <v>0.5</v>
      </c>
      <c r="U104" s="13" t="str">
        <f>IF(T104&lt;25%,"High", IF(T104&lt;75%,"Medium","Low"))</f>
        <v>Medium</v>
      </c>
    </row>
    <row r="105" spans="1:21" x14ac:dyDescent="0.25">
      <c r="A105" s="4">
        <v>2765</v>
      </c>
      <c r="B105" s="4" t="s">
        <v>619</v>
      </c>
      <c r="C105" s="4" t="s">
        <v>620</v>
      </c>
      <c r="D105" s="6">
        <v>2015</v>
      </c>
      <c r="E105" s="6" t="s">
        <v>20</v>
      </c>
      <c r="F105" s="6" t="s">
        <v>20</v>
      </c>
      <c r="G105" s="6" t="s">
        <v>20</v>
      </c>
      <c r="H105" s="6" t="s">
        <v>20</v>
      </c>
      <c r="I105" s="6" t="s">
        <v>20</v>
      </c>
      <c r="J105" s="6" t="s">
        <v>22</v>
      </c>
      <c r="K105" s="6" t="s">
        <v>20</v>
      </c>
      <c r="L105" s="6" t="s">
        <v>20</v>
      </c>
      <c r="M105" s="6" t="s">
        <v>30</v>
      </c>
      <c r="N105" s="6" t="s">
        <v>21</v>
      </c>
      <c r="O105" s="6" t="s">
        <v>20</v>
      </c>
      <c r="P105" s="6" t="s">
        <v>21</v>
      </c>
      <c r="Q105" s="6" t="s">
        <v>20</v>
      </c>
      <c r="R105" s="6" t="s">
        <v>20</v>
      </c>
      <c r="S105" s="6" t="s">
        <v>20</v>
      </c>
      <c r="T105" s="12">
        <f>COUNTIF(E105:S105,"Yes")/(15-COUNTIF(E105:S105,"NA"))</f>
        <v>0.7857142857142857</v>
      </c>
      <c r="U105" s="13" t="str">
        <f>IF(T105&lt;25%,"High", IF(T105&lt;75%,"Medium","Low"))</f>
        <v>Low</v>
      </c>
    </row>
    <row r="106" spans="1:21" x14ac:dyDescent="0.25">
      <c r="A106" s="4">
        <v>2769</v>
      </c>
      <c r="B106" s="4" t="s">
        <v>617</v>
      </c>
      <c r="C106" s="4" t="s">
        <v>618</v>
      </c>
      <c r="D106" s="6">
        <v>2016</v>
      </c>
      <c r="E106" s="6" t="s">
        <v>20</v>
      </c>
      <c r="F106" s="6" t="s">
        <v>20</v>
      </c>
      <c r="G106" s="6" t="s">
        <v>20</v>
      </c>
      <c r="H106" s="6" t="s">
        <v>20</v>
      </c>
      <c r="I106" s="6" t="s">
        <v>21</v>
      </c>
      <c r="J106" s="6" t="s">
        <v>20</v>
      </c>
      <c r="K106" s="6" t="s">
        <v>20</v>
      </c>
      <c r="L106" s="6" t="s">
        <v>22</v>
      </c>
      <c r="M106" s="6" t="s">
        <v>30</v>
      </c>
      <c r="N106" s="6" t="s">
        <v>21</v>
      </c>
      <c r="O106" s="6" t="s">
        <v>30</v>
      </c>
      <c r="P106" s="6" t="s">
        <v>21</v>
      </c>
      <c r="Q106" s="6" t="s">
        <v>21</v>
      </c>
      <c r="R106" s="6" t="s">
        <v>22</v>
      </c>
      <c r="S106" s="6" t="s">
        <v>22</v>
      </c>
      <c r="T106" s="12">
        <f>COUNTIF(E106:S106,"Yes")/(15-COUNTIF(E106:S106,"NA"))</f>
        <v>0.5</v>
      </c>
      <c r="U106" s="13" t="str">
        <f>IF(T106&lt;25%,"High", IF(T106&lt;75%,"Medium","Low"))</f>
        <v>Medium</v>
      </c>
    </row>
    <row r="107" spans="1:21" x14ac:dyDescent="0.25">
      <c r="A107" s="4">
        <v>2772</v>
      </c>
      <c r="B107" s="4" t="s">
        <v>615</v>
      </c>
      <c r="C107" s="4" t="s">
        <v>616</v>
      </c>
      <c r="D107" s="6">
        <v>2017</v>
      </c>
      <c r="E107" s="6" t="s">
        <v>20</v>
      </c>
      <c r="F107" s="6" t="s">
        <v>21</v>
      </c>
      <c r="G107" s="6" t="s">
        <v>21</v>
      </c>
      <c r="H107" s="6" t="s">
        <v>30</v>
      </c>
      <c r="I107" s="6" t="s">
        <v>21</v>
      </c>
      <c r="J107" s="6" t="s">
        <v>22</v>
      </c>
      <c r="K107" s="6" t="s">
        <v>22</v>
      </c>
      <c r="L107" s="6" t="s">
        <v>21</v>
      </c>
      <c r="M107" s="6" t="s">
        <v>22</v>
      </c>
      <c r="N107" s="6" t="s">
        <v>22</v>
      </c>
      <c r="O107" s="6" t="s">
        <v>22</v>
      </c>
      <c r="P107" s="6" t="s">
        <v>22</v>
      </c>
      <c r="Q107" s="6" t="s">
        <v>22</v>
      </c>
      <c r="R107" s="6" t="s">
        <v>20</v>
      </c>
      <c r="S107" s="6" t="s">
        <v>22</v>
      </c>
      <c r="T107" s="12">
        <f>COUNTIF(E107:S107,"Yes")/(15-COUNTIF(E107:S107,"NA"))</f>
        <v>0.2857142857142857</v>
      </c>
      <c r="U107" s="13" t="str">
        <f>IF(T107&lt;25%,"High", IF(T107&lt;75%,"Medium","Low"))</f>
        <v>Medium</v>
      </c>
    </row>
    <row r="108" spans="1:21" x14ac:dyDescent="0.25">
      <c r="A108" s="4">
        <v>2784</v>
      </c>
      <c r="B108" s="4" t="s">
        <v>613</v>
      </c>
      <c r="C108" s="4" t="s">
        <v>614</v>
      </c>
      <c r="D108" s="6">
        <v>2019</v>
      </c>
      <c r="E108" s="6" t="s">
        <v>20</v>
      </c>
      <c r="F108" s="6" t="s">
        <v>21</v>
      </c>
      <c r="G108" s="6" t="s">
        <v>21</v>
      </c>
      <c r="H108" s="6" t="s">
        <v>30</v>
      </c>
      <c r="I108" s="6" t="s">
        <v>21</v>
      </c>
      <c r="J108" s="6" t="s">
        <v>22</v>
      </c>
      <c r="K108" s="6" t="s">
        <v>22</v>
      </c>
      <c r="L108" s="6" t="s">
        <v>21</v>
      </c>
      <c r="M108" s="6" t="s">
        <v>22</v>
      </c>
      <c r="N108" s="6" t="s">
        <v>22</v>
      </c>
      <c r="O108" s="6" t="s">
        <v>22</v>
      </c>
      <c r="P108" s="6" t="s">
        <v>22</v>
      </c>
      <c r="Q108" s="6" t="s">
        <v>22</v>
      </c>
      <c r="R108" s="6" t="s">
        <v>21</v>
      </c>
      <c r="S108" s="6" t="s">
        <v>22</v>
      </c>
      <c r="T108" s="12">
        <f>COUNTIF(E108:S108,"Yes")/(15-COUNTIF(E108:S108,"NA"))</f>
        <v>0.14285714285714285</v>
      </c>
      <c r="U108" s="13" t="str">
        <f>IF(T108&lt;25%,"High", IF(T108&lt;75%,"Medium","Low"))</f>
        <v>High</v>
      </c>
    </row>
    <row r="109" spans="1:21" x14ac:dyDescent="0.25">
      <c r="A109" s="4">
        <v>2793</v>
      </c>
      <c r="B109" s="4" t="s">
        <v>611</v>
      </c>
      <c r="C109" s="4" t="s">
        <v>612</v>
      </c>
      <c r="D109" s="6">
        <v>2019</v>
      </c>
      <c r="E109" s="6" t="s">
        <v>20</v>
      </c>
      <c r="F109" s="6" t="s">
        <v>21</v>
      </c>
      <c r="G109" s="6" t="s">
        <v>20</v>
      </c>
      <c r="H109" s="6" t="s">
        <v>30</v>
      </c>
      <c r="I109" s="6" t="s">
        <v>21</v>
      </c>
      <c r="J109" s="6" t="s">
        <v>21</v>
      </c>
      <c r="K109" s="6" t="s">
        <v>21</v>
      </c>
      <c r="L109" s="6" t="s">
        <v>21</v>
      </c>
      <c r="M109" s="6" t="s">
        <v>22</v>
      </c>
      <c r="N109" s="6" t="s">
        <v>22</v>
      </c>
      <c r="O109" s="6" t="s">
        <v>22</v>
      </c>
      <c r="P109" s="6" t="s">
        <v>22</v>
      </c>
      <c r="Q109" s="6" t="s">
        <v>22</v>
      </c>
      <c r="R109" s="6" t="s">
        <v>20</v>
      </c>
      <c r="S109" s="6" t="s">
        <v>22</v>
      </c>
      <c r="T109" s="12">
        <f>COUNTIF(E109:S109,"Yes")/(15-COUNTIF(E109:S109,"NA"))</f>
        <v>0.33333333333333331</v>
      </c>
      <c r="U109" s="13" t="str">
        <f>IF(T109&lt;25%,"High", IF(T109&lt;75%,"Medium","Low"))</f>
        <v>Medium</v>
      </c>
    </row>
    <row r="110" spans="1:21" x14ac:dyDescent="0.25">
      <c r="A110" s="4">
        <v>2821</v>
      </c>
      <c r="B110" s="4" t="s">
        <v>609</v>
      </c>
      <c r="C110" s="4" t="s">
        <v>610</v>
      </c>
      <c r="D110" s="6">
        <v>2016</v>
      </c>
      <c r="E110" s="6" t="s">
        <v>20</v>
      </c>
      <c r="F110" s="6" t="s">
        <v>21</v>
      </c>
      <c r="G110" s="6" t="s">
        <v>21</v>
      </c>
      <c r="H110" s="6" t="s">
        <v>30</v>
      </c>
      <c r="I110" s="6" t="s">
        <v>21</v>
      </c>
      <c r="J110" s="6" t="s">
        <v>22</v>
      </c>
      <c r="K110" s="6" t="s">
        <v>22</v>
      </c>
      <c r="L110" s="6" t="s">
        <v>21</v>
      </c>
      <c r="M110" s="6" t="s">
        <v>22</v>
      </c>
      <c r="N110" s="6" t="s">
        <v>22</v>
      </c>
      <c r="O110" s="6" t="s">
        <v>22</v>
      </c>
      <c r="P110" s="6" t="s">
        <v>22</v>
      </c>
      <c r="Q110" s="6" t="s">
        <v>22</v>
      </c>
      <c r="R110" s="6" t="s">
        <v>21</v>
      </c>
      <c r="S110" s="6" t="s">
        <v>22</v>
      </c>
      <c r="T110" s="12">
        <f>COUNTIF(E110:S110,"Yes")/(15-COUNTIF(E110:S110,"NA"))</f>
        <v>0.14285714285714285</v>
      </c>
      <c r="U110" s="13" t="str">
        <f>IF(T110&lt;25%,"High", IF(T110&lt;75%,"Medium","Low"))</f>
        <v>High</v>
      </c>
    </row>
    <row r="111" spans="1:21" x14ac:dyDescent="0.25">
      <c r="A111" s="4">
        <v>2831</v>
      </c>
      <c r="B111" s="4" t="s">
        <v>607</v>
      </c>
      <c r="C111" s="4" t="s">
        <v>608</v>
      </c>
      <c r="D111" s="6">
        <v>2014</v>
      </c>
      <c r="E111" s="6" t="s">
        <v>20</v>
      </c>
      <c r="F111" s="6" t="s">
        <v>21</v>
      </c>
      <c r="G111" s="6" t="s">
        <v>21</v>
      </c>
      <c r="H111" s="6" t="s">
        <v>30</v>
      </c>
      <c r="I111" s="6" t="s">
        <v>21</v>
      </c>
      <c r="J111" s="6" t="s">
        <v>22</v>
      </c>
      <c r="K111" s="6" t="s">
        <v>22</v>
      </c>
      <c r="L111" s="6" t="s">
        <v>21</v>
      </c>
      <c r="M111" s="6" t="s">
        <v>22</v>
      </c>
      <c r="N111" s="6" t="s">
        <v>22</v>
      </c>
      <c r="O111" s="6" t="s">
        <v>22</v>
      </c>
      <c r="P111" s="6" t="s">
        <v>22</v>
      </c>
      <c r="Q111" s="6" t="s">
        <v>22</v>
      </c>
      <c r="R111" s="6" t="s">
        <v>21</v>
      </c>
      <c r="S111" s="6" t="s">
        <v>22</v>
      </c>
      <c r="T111" s="12">
        <f>COUNTIF(E111:S111,"Yes")/(15-COUNTIF(E111:S111,"NA"))</f>
        <v>0.14285714285714285</v>
      </c>
      <c r="U111" s="13" t="str">
        <f>IF(T111&lt;25%,"High", IF(T111&lt;75%,"Medium","Low"))</f>
        <v>High</v>
      </c>
    </row>
    <row r="112" spans="1:21" x14ac:dyDescent="0.25">
      <c r="A112" s="4">
        <v>2835</v>
      </c>
      <c r="B112" s="5" t="s">
        <v>826</v>
      </c>
      <c r="C112" s="4" t="s">
        <v>606</v>
      </c>
      <c r="D112" s="6">
        <v>2021</v>
      </c>
      <c r="E112" s="6" t="s">
        <v>20</v>
      </c>
      <c r="F112" s="6" t="s">
        <v>20</v>
      </c>
      <c r="G112" s="6" t="s">
        <v>20</v>
      </c>
      <c r="H112" s="6" t="s">
        <v>20</v>
      </c>
      <c r="I112" s="6" t="s">
        <v>20</v>
      </c>
      <c r="J112" s="6" t="s">
        <v>22</v>
      </c>
      <c r="K112" s="6" t="s">
        <v>20</v>
      </c>
      <c r="L112" s="6" t="s">
        <v>21</v>
      </c>
      <c r="M112" s="6" t="s">
        <v>22</v>
      </c>
      <c r="N112" s="6" t="s">
        <v>22</v>
      </c>
      <c r="O112" s="6" t="s">
        <v>22</v>
      </c>
      <c r="P112" s="6" t="s">
        <v>22</v>
      </c>
      <c r="Q112" s="6" t="s">
        <v>22</v>
      </c>
      <c r="R112" s="6" t="s">
        <v>22</v>
      </c>
      <c r="S112" s="6" t="s">
        <v>20</v>
      </c>
      <c r="T112" s="12">
        <f>COUNTIF(E112:S112,"Yes")/(15-COUNTIF(E112:S112,"NA"))</f>
        <v>0.875</v>
      </c>
      <c r="U112" s="13" t="str">
        <f>IF(T112&lt;25%,"High", IF(T112&lt;75%,"Medium","Low"))</f>
        <v>Low</v>
      </c>
    </row>
    <row r="113" spans="1:21" x14ac:dyDescent="0.25">
      <c r="A113" s="4">
        <v>2853</v>
      </c>
      <c r="B113" s="4" t="s">
        <v>604</v>
      </c>
      <c r="C113" s="4" t="s">
        <v>605</v>
      </c>
      <c r="D113" s="6">
        <v>2014</v>
      </c>
      <c r="E113" s="6" t="s">
        <v>20</v>
      </c>
      <c r="F113" s="6" t="s">
        <v>20</v>
      </c>
      <c r="G113" s="6" t="s">
        <v>20</v>
      </c>
      <c r="H113" s="6" t="s">
        <v>20</v>
      </c>
      <c r="I113" s="6" t="s">
        <v>20</v>
      </c>
      <c r="J113" s="6" t="s">
        <v>20</v>
      </c>
      <c r="K113" s="6" t="s">
        <v>20</v>
      </c>
      <c r="L113" s="6" t="s">
        <v>22</v>
      </c>
      <c r="M113" s="6" t="s">
        <v>22</v>
      </c>
      <c r="N113" s="6" t="s">
        <v>22</v>
      </c>
      <c r="O113" s="6" t="s">
        <v>22</v>
      </c>
      <c r="P113" s="6" t="s">
        <v>22</v>
      </c>
      <c r="Q113" s="6" t="s">
        <v>22</v>
      </c>
      <c r="R113" s="6" t="s">
        <v>22</v>
      </c>
      <c r="S113" s="6" t="s">
        <v>20</v>
      </c>
      <c r="T113" s="12">
        <f>COUNTIF(E113:S113,"Yes")/(15-COUNTIF(E113:S113,"NA"))</f>
        <v>1</v>
      </c>
      <c r="U113" s="13" t="str">
        <f>IF(T113&lt;25%,"High", IF(T113&lt;75%,"Medium","Low"))</f>
        <v>Low</v>
      </c>
    </row>
    <row r="114" spans="1:21" x14ac:dyDescent="0.25">
      <c r="A114" s="4">
        <v>2857</v>
      </c>
      <c r="B114" s="4" t="s">
        <v>602</v>
      </c>
      <c r="C114" s="4" t="s">
        <v>603</v>
      </c>
      <c r="D114" s="6">
        <v>2017</v>
      </c>
      <c r="E114" s="6" t="s">
        <v>20</v>
      </c>
      <c r="F114" s="6" t="s">
        <v>20</v>
      </c>
      <c r="G114" s="6" t="s">
        <v>20</v>
      </c>
      <c r="H114" s="6" t="s">
        <v>20</v>
      </c>
      <c r="I114" s="6" t="s">
        <v>20</v>
      </c>
      <c r="J114" s="6" t="s">
        <v>20</v>
      </c>
      <c r="K114" s="6" t="s">
        <v>21</v>
      </c>
      <c r="L114" s="6" t="s">
        <v>21</v>
      </c>
      <c r="M114" s="6" t="s">
        <v>21</v>
      </c>
      <c r="N114" s="6" t="s">
        <v>20</v>
      </c>
      <c r="O114" s="6" t="s">
        <v>20</v>
      </c>
      <c r="P114" s="6" t="s">
        <v>21</v>
      </c>
      <c r="Q114" s="6" t="s">
        <v>20</v>
      </c>
      <c r="R114" s="6" t="s">
        <v>22</v>
      </c>
      <c r="S114" s="6" t="s">
        <v>22</v>
      </c>
      <c r="T114" s="12">
        <f>COUNTIF(E114:S114,"Yes")/(15-COUNTIF(E114:S114,"NA"))</f>
        <v>0.69230769230769229</v>
      </c>
      <c r="U114" s="13" t="str">
        <f>IF(T114&lt;25%,"High", IF(T114&lt;75%,"Medium","Low"))</f>
        <v>Medium</v>
      </c>
    </row>
    <row r="115" spans="1:21" x14ac:dyDescent="0.25">
      <c r="A115" s="4">
        <v>2862</v>
      </c>
      <c r="B115" s="4" t="s">
        <v>600</v>
      </c>
      <c r="C115" s="4" t="s">
        <v>601</v>
      </c>
      <c r="D115" s="6">
        <v>2020</v>
      </c>
      <c r="E115" s="6" t="s">
        <v>20</v>
      </c>
      <c r="F115" s="6" t="s">
        <v>20</v>
      </c>
      <c r="G115" s="6" t="s">
        <v>21</v>
      </c>
      <c r="H115" s="6" t="s">
        <v>30</v>
      </c>
      <c r="I115" s="6" t="s">
        <v>21</v>
      </c>
      <c r="J115" s="6" t="s">
        <v>22</v>
      </c>
      <c r="K115" s="6" t="s">
        <v>22</v>
      </c>
      <c r="L115" s="6" t="s">
        <v>21</v>
      </c>
      <c r="M115" s="6" t="s">
        <v>22</v>
      </c>
      <c r="N115" s="6" t="s">
        <v>22</v>
      </c>
      <c r="O115" s="6" t="s">
        <v>22</v>
      </c>
      <c r="P115" s="6" t="s">
        <v>22</v>
      </c>
      <c r="Q115" s="6" t="s">
        <v>22</v>
      </c>
      <c r="R115" s="6" t="s">
        <v>22</v>
      </c>
      <c r="S115" s="6" t="s">
        <v>21</v>
      </c>
      <c r="T115" s="12">
        <f>COUNTIF(E115:S115,"Yes")/(15-COUNTIF(E115:S115,"NA"))</f>
        <v>0.2857142857142857</v>
      </c>
      <c r="U115" s="13" t="str">
        <f>IF(T115&lt;25%,"High", IF(T115&lt;75%,"Medium","Low"))</f>
        <v>Medium</v>
      </c>
    </row>
    <row r="116" spans="1:21" x14ac:dyDescent="0.25">
      <c r="A116" s="4">
        <v>2864</v>
      </c>
      <c r="B116" s="4" t="s">
        <v>598</v>
      </c>
      <c r="C116" s="4" t="s">
        <v>599</v>
      </c>
      <c r="D116" s="6">
        <v>2014</v>
      </c>
      <c r="E116" s="6" t="s">
        <v>20</v>
      </c>
      <c r="F116" s="6" t="s">
        <v>21</v>
      </c>
      <c r="G116" s="6" t="s">
        <v>20</v>
      </c>
      <c r="H116" s="6" t="s">
        <v>30</v>
      </c>
      <c r="I116" s="6" t="s">
        <v>21</v>
      </c>
      <c r="J116" s="6" t="s">
        <v>22</v>
      </c>
      <c r="K116" s="6" t="s">
        <v>22</v>
      </c>
      <c r="L116" s="6" t="s">
        <v>21</v>
      </c>
      <c r="M116" s="6" t="s">
        <v>22</v>
      </c>
      <c r="N116" s="6" t="s">
        <v>22</v>
      </c>
      <c r="O116" s="6" t="s">
        <v>22</v>
      </c>
      <c r="P116" s="6" t="s">
        <v>22</v>
      </c>
      <c r="Q116" s="6" t="s">
        <v>22</v>
      </c>
      <c r="R116" s="6" t="s">
        <v>21</v>
      </c>
      <c r="S116" s="6" t="s">
        <v>22</v>
      </c>
      <c r="T116" s="12">
        <f>COUNTIF(E116:S116,"Yes")/(15-COUNTIF(E116:S116,"NA"))</f>
        <v>0.2857142857142857</v>
      </c>
      <c r="U116" s="13" t="str">
        <f>IF(T116&lt;25%,"High", IF(T116&lt;75%,"Medium","Low"))</f>
        <v>Medium</v>
      </c>
    </row>
    <row r="117" spans="1:21" x14ac:dyDescent="0.25">
      <c r="A117" s="4">
        <v>2872</v>
      </c>
      <c r="B117" s="4" t="s">
        <v>596</v>
      </c>
      <c r="C117" s="4" t="s">
        <v>597</v>
      </c>
      <c r="D117" s="6">
        <v>2019</v>
      </c>
      <c r="E117" s="6" t="s">
        <v>20</v>
      </c>
      <c r="F117" s="6" t="s">
        <v>20</v>
      </c>
      <c r="G117" s="6" t="s">
        <v>20</v>
      </c>
      <c r="H117" s="6" t="s">
        <v>20</v>
      </c>
      <c r="I117" s="6" t="s">
        <v>20</v>
      </c>
      <c r="J117" s="6" t="s">
        <v>21</v>
      </c>
      <c r="K117" s="6" t="s">
        <v>21</v>
      </c>
      <c r="L117" s="6" t="s">
        <v>22</v>
      </c>
      <c r="M117" s="6" t="s">
        <v>21</v>
      </c>
      <c r="N117" s="6" t="s">
        <v>20</v>
      </c>
      <c r="O117" s="6" t="s">
        <v>20</v>
      </c>
      <c r="P117" s="6" t="s">
        <v>20</v>
      </c>
      <c r="Q117" s="6" t="s">
        <v>21</v>
      </c>
      <c r="R117" s="6" t="s">
        <v>22</v>
      </c>
      <c r="S117" s="6" t="s">
        <v>22</v>
      </c>
      <c r="T117" s="12">
        <f>COUNTIF(E117:S117,"Yes")/(15-COUNTIF(E117:S117,"NA"))</f>
        <v>0.66666666666666663</v>
      </c>
      <c r="U117" s="13" t="str">
        <f>IF(T117&lt;25%,"High", IF(T117&lt;75%,"Medium","Low"))</f>
        <v>Medium</v>
      </c>
    </row>
    <row r="118" spans="1:21" x14ac:dyDescent="0.25">
      <c r="A118" s="4">
        <v>2875</v>
      </c>
      <c r="B118" s="4" t="s">
        <v>594</v>
      </c>
      <c r="C118" s="4" t="s">
        <v>595</v>
      </c>
      <c r="D118" s="6">
        <v>2015</v>
      </c>
      <c r="E118" s="6" t="s">
        <v>20</v>
      </c>
      <c r="F118" s="6" t="s">
        <v>20</v>
      </c>
      <c r="G118" s="6" t="s">
        <v>21</v>
      </c>
      <c r="H118" s="6" t="s">
        <v>20</v>
      </c>
      <c r="I118" s="6" t="s">
        <v>21</v>
      </c>
      <c r="J118" s="6" t="s">
        <v>21</v>
      </c>
      <c r="K118" s="6" t="s">
        <v>21</v>
      </c>
      <c r="L118" s="6" t="s">
        <v>21</v>
      </c>
      <c r="M118" s="6" t="s">
        <v>21</v>
      </c>
      <c r="N118" s="6" t="s">
        <v>21</v>
      </c>
      <c r="O118" s="6" t="s">
        <v>21</v>
      </c>
      <c r="P118" s="6" t="s">
        <v>21</v>
      </c>
      <c r="Q118" s="6" t="s">
        <v>30</v>
      </c>
      <c r="R118" s="6" t="s">
        <v>22</v>
      </c>
      <c r="S118" s="6" t="s">
        <v>22</v>
      </c>
      <c r="T118" s="12">
        <f>COUNTIF(E118:S118,"Yes")/(15-COUNTIF(E118:S118,"NA"))</f>
        <v>0.23076923076923078</v>
      </c>
      <c r="U118" s="13" t="str">
        <f>IF(T118&lt;25%,"High", IF(T118&lt;75%,"Medium","Low"))</f>
        <v>High</v>
      </c>
    </row>
    <row r="119" spans="1:21" x14ac:dyDescent="0.25">
      <c r="A119" s="4">
        <v>2877</v>
      </c>
      <c r="B119" s="4" t="s">
        <v>592</v>
      </c>
      <c r="C119" s="4" t="s">
        <v>593</v>
      </c>
      <c r="D119" s="6">
        <v>2017</v>
      </c>
      <c r="E119" s="6" t="s">
        <v>20</v>
      </c>
      <c r="F119" s="6" t="s">
        <v>21</v>
      </c>
      <c r="G119" s="6" t="s">
        <v>21</v>
      </c>
      <c r="H119" s="6" t="s">
        <v>30</v>
      </c>
      <c r="I119" s="6" t="s">
        <v>21</v>
      </c>
      <c r="J119" s="6" t="s">
        <v>22</v>
      </c>
      <c r="K119" s="6" t="s">
        <v>22</v>
      </c>
      <c r="L119" s="6" t="s">
        <v>21</v>
      </c>
      <c r="M119" s="6" t="s">
        <v>22</v>
      </c>
      <c r="N119" s="6" t="s">
        <v>22</v>
      </c>
      <c r="O119" s="6" t="s">
        <v>22</v>
      </c>
      <c r="P119" s="6" t="s">
        <v>22</v>
      </c>
      <c r="Q119" s="6" t="s">
        <v>22</v>
      </c>
      <c r="R119" s="6" t="s">
        <v>21</v>
      </c>
      <c r="S119" s="6" t="s">
        <v>22</v>
      </c>
      <c r="T119" s="12">
        <f>COUNTIF(E119:S119,"Yes")/(15-COUNTIF(E119:S119,"NA"))</f>
        <v>0.14285714285714285</v>
      </c>
      <c r="U119" s="13" t="str">
        <f>IF(T119&lt;25%,"High", IF(T119&lt;75%,"Medium","Low"))</f>
        <v>High</v>
      </c>
    </row>
    <row r="120" spans="1:21" x14ac:dyDescent="0.25">
      <c r="A120" s="4">
        <v>2882</v>
      </c>
      <c r="B120" s="4" t="s">
        <v>590</v>
      </c>
      <c r="C120" s="4" t="s">
        <v>591</v>
      </c>
      <c r="D120" s="6">
        <v>2019</v>
      </c>
      <c r="E120" s="6" t="s">
        <v>20</v>
      </c>
      <c r="F120" s="6" t="s">
        <v>20</v>
      </c>
      <c r="G120" s="6" t="s">
        <v>20</v>
      </c>
      <c r="H120" s="6" t="s">
        <v>20</v>
      </c>
      <c r="I120" s="6" t="s">
        <v>21</v>
      </c>
      <c r="J120" s="6" t="s">
        <v>22</v>
      </c>
      <c r="K120" s="6" t="s">
        <v>22</v>
      </c>
      <c r="L120" s="6" t="s">
        <v>21</v>
      </c>
      <c r="M120" s="6" t="s">
        <v>22</v>
      </c>
      <c r="N120" s="6" t="s">
        <v>22</v>
      </c>
      <c r="O120" s="6" t="s">
        <v>22</v>
      </c>
      <c r="P120" s="6" t="s">
        <v>22</v>
      </c>
      <c r="Q120" s="6" t="s">
        <v>22</v>
      </c>
      <c r="R120" s="6" t="s">
        <v>22</v>
      </c>
      <c r="S120" s="6" t="s">
        <v>20</v>
      </c>
      <c r="T120" s="12">
        <f>COUNTIF(E120:S120,"Yes")/(15-COUNTIF(E120:S120,"NA"))</f>
        <v>0.7142857142857143</v>
      </c>
      <c r="U120" s="13" t="str">
        <f>IF(T120&lt;25%,"High", IF(T120&lt;75%,"Medium","Low"))</f>
        <v>Medium</v>
      </c>
    </row>
    <row r="121" spans="1:21" x14ac:dyDescent="0.25">
      <c r="A121" s="4">
        <v>2890</v>
      </c>
      <c r="B121" s="4" t="s">
        <v>588</v>
      </c>
      <c r="C121" s="4" t="s">
        <v>589</v>
      </c>
      <c r="D121" s="6">
        <v>2016</v>
      </c>
      <c r="E121" s="6" t="s">
        <v>20</v>
      </c>
      <c r="F121" s="6" t="s">
        <v>20</v>
      </c>
      <c r="G121" s="6" t="s">
        <v>20</v>
      </c>
      <c r="H121" s="6" t="s">
        <v>20</v>
      </c>
      <c r="I121" s="6" t="s">
        <v>20</v>
      </c>
      <c r="J121" s="6" t="s">
        <v>22</v>
      </c>
      <c r="K121" s="6" t="s">
        <v>22</v>
      </c>
      <c r="L121" s="6" t="s">
        <v>21</v>
      </c>
      <c r="M121" s="6" t="s">
        <v>22</v>
      </c>
      <c r="N121" s="6" t="s">
        <v>22</v>
      </c>
      <c r="O121" s="6" t="s">
        <v>22</v>
      </c>
      <c r="P121" s="6" t="s">
        <v>22</v>
      </c>
      <c r="Q121" s="6" t="s">
        <v>22</v>
      </c>
      <c r="R121" s="6" t="s">
        <v>22</v>
      </c>
      <c r="S121" s="6" t="s">
        <v>20</v>
      </c>
      <c r="T121" s="12">
        <f>COUNTIF(E121:S121,"Yes")/(15-COUNTIF(E121:S121,"NA"))</f>
        <v>0.8571428571428571</v>
      </c>
      <c r="U121" s="13" t="str">
        <f>IF(T121&lt;25%,"High", IF(T121&lt;75%,"Medium","Low"))</f>
        <v>Low</v>
      </c>
    </row>
    <row r="122" spans="1:21" x14ac:dyDescent="0.25">
      <c r="A122" s="4">
        <v>2904</v>
      </c>
      <c r="B122" s="4" t="s">
        <v>586</v>
      </c>
      <c r="C122" s="4" t="s">
        <v>587</v>
      </c>
      <c r="D122" s="6">
        <v>2019</v>
      </c>
      <c r="E122" s="6" t="s">
        <v>20</v>
      </c>
      <c r="F122" s="6" t="s">
        <v>20</v>
      </c>
      <c r="G122" s="6" t="s">
        <v>20</v>
      </c>
      <c r="H122" s="6" t="s">
        <v>20</v>
      </c>
      <c r="I122" s="6" t="s">
        <v>21</v>
      </c>
      <c r="J122" s="6" t="s">
        <v>22</v>
      </c>
      <c r="K122" s="6" t="s">
        <v>22</v>
      </c>
      <c r="L122" s="6" t="s">
        <v>21</v>
      </c>
      <c r="M122" s="6" t="s">
        <v>22</v>
      </c>
      <c r="N122" s="6" t="s">
        <v>22</v>
      </c>
      <c r="O122" s="6" t="s">
        <v>22</v>
      </c>
      <c r="P122" s="6" t="s">
        <v>22</v>
      </c>
      <c r="Q122" s="6" t="s">
        <v>22</v>
      </c>
      <c r="R122" s="6" t="s">
        <v>21</v>
      </c>
      <c r="S122" s="6" t="s">
        <v>22</v>
      </c>
      <c r="T122" s="12">
        <f>COUNTIF(E122:S122,"Yes")/(15-COUNTIF(E122:S122,"NA"))</f>
        <v>0.5714285714285714</v>
      </c>
      <c r="U122" s="13" t="str">
        <f>IF(T122&lt;25%,"High", IF(T122&lt;75%,"Medium","Low"))</f>
        <v>Medium</v>
      </c>
    </row>
    <row r="123" spans="1:21" x14ac:dyDescent="0.25">
      <c r="A123" s="4">
        <v>2931</v>
      </c>
      <c r="B123" s="4" t="s">
        <v>584</v>
      </c>
      <c r="C123" s="4" t="s">
        <v>585</v>
      </c>
      <c r="D123" s="6">
        <v>2017</v>
      </c>
      <c r="E123" s="6" t="s">
        <v>20</v>
      </c>
      <c r="F123" s="6" t="s">
        <v>20</v>
      </c>
      <c r="G123" s="6" t="s">
        <v>21</v>
      </c>
      <c r="H123" s="6" t="s">
        <v>20</v>
      </c>
      <c r="I123" s="6" t="s">
        <v>21</v>
      </c>
      <c r="J123" s="6" t="s">
        <v>22</v>
      </c>
      <c r="K123" s="6" t="s">
        <v>22</v>
      </c>
      <c r="L123" s="6" t="s">
        <v>21</v>
      </c>
      <c r="M123" s="6" t="s">
        <v>22</v>
      </c>
      <c r="N123" s="6" t="s">
        <v>22</v>
      </c>
      <c r="O123" s="6" t="s">
        <v>22</v>
      </c>
      <c r="P123" s="6" t="s">
        <v>22</v>
      </c>
      <c r="Q123" s="6" t="s">
        <v>22</v>
      </c>
      <c r="R123" s="6" t="s">
        <v>21</v>
      </c>
      <c r="S123" s="6" t="s">
        <v>22</v>
      </c>
      <c r="T123" s="12">
        <f>COUNTIF(E123:S123,"Yes")/(15-COUNTIF(E123:S123,"NA"))</f>
        <v>0.42857142857142855</v>
      </c>
      <c r="U123" s="13" t="str">
        <f>IF(T123&lt;25%,"High", IF(T123&lt;75%,"Medium","Low"))</f>
        <v>Medium</v>
      </c>
    </row>
    <row r="124" spans="1:21" x14ac:dyDescent="0.25">
      <c r="A124" s="4">
        <v>2938</v>
      </c>
      <c r="B124" s="4" t="s">
        <v>582</v>
      </c>
      <c r="C124" s="4" t="s">
        <v>583</v>
      </c>
      <c r="D124" s="6">
        <v>2020</v>
      </c>
      <c r="E124" s="6" t="s">
        <v>20</v>
      </c>
      <c r="F124" s="6" t="s">
        <v>21</v>
      </c>
      <c r="G124" s="6" t="s">
        <v>21</v>
      </c>
      <c r="H124" s="6" t="s">
        <v>30</v>
      </c>
      <c r="I124" s="6" t="s">
        <v>21</v>
      </c>
      <c r="J124" s="6" t="s">
        <v>22</v>
      </c>
      <c r="K124" s="6" t="s">
        <v>22</v>
      </c>
      <c r="L124" s="6" t="s">
        <v>21</v>
      </c>
      <c r="M124" s="6" t="s">
        <v>22</v>
      </c>
      <c r="N124" s="6" t="s">
        <v>22</v>
      </c>
      <c r="O124" s="6" t="s">
        <v>22</v>
      </c>
      <c r="P124" s="6" t="s">
        <v>22</v>
      </c>
      <c r="Q124" s="6" t="s">
        <v>22</v>
      </c>
      <c r="R124" s="6" t="s">
        <v>21</v>
      </c>
      <c r="S124" s="6" t="s">
        <v>22</v>
      </c>
      <c r="T124" s="12">
        <f>COUNTIF(E124:S124,"Yes")/(15-COUNTIF(E124:S124,"NA"))</f>
        <v>0.14285714285714285</v>
      </c>
      <c r="U124" s="13" t="str">
        <f>IF(T124&lt;25%,"High", IF(T124&lt;75%,"Medium","Low"))</f>
        <v>High</v>
      </c>
    </row>
    <row r="125" spans="1:21" x14ac:dyDescent="0.25">
      <c r="A125" s="4">
        <v>2941</v>
      </c>
      <c r="B125" s="4" t="s">
        <v>580</v>
      </c>
      <c r="C125" s="4" t="s">
        <v>581</v>
      </c>
      <c r="D125" s="6">
        <v>2016</v>
      </c>
      <c r="E125" s="6" t="s">
        <v>20</v>
      </c>
      <c r="F125" s="6" t="s">
        <v>21</v>
      </c>
      <c r="G125" s="6" t="s">
        <v>30</v>
      </c>
      <c r="H125" s="6" t="s">
        <v>30</v>
      </c>
      <c r="I125" s="6" t="s">
        <v>21</v>
      </c>
      <c r="J125" s="6" t="s">
        <v>22</v>
      </c>
      <c r="K125" s="6" t="s">
        <v>21</v>
      </c>
      <c r="L125" s="6" t="s">
        <v>21</v>
      </c>
      <c r="M125" s="6" t="s">
        <v>22</v>
      </c>
      <c r="N125" s="6" t="s">
        <v>22</v>
      </c>
      <c r="O125" s="6" t="s">
        <v>22</v>
      </c>
      <c r="P125" s="6" t="s">
        <v>22</v>
      </c>
      <c r="Q125" s="6" t="s">
        <v>22</v>
      </c>
      <c r="R125" s="6" t="s">
        <v>22</v>
      </c>
      <c r="S125" s="6" t="s">
        <v>21</v>
      </c>
      <c r="T125" s="12">
        <f>COUNTIF(E125:S125,"Yes")/(15-COUNTIF(E125:S125,"NA"))</f>
        <v>0.125</v>
      </c>
      <c r="U125" s="13" t="str">
        <f>IF(T125&lt;25%,"High", IF(T125&lt;75%,"Medium","Low"))</f>
        <v>High</v>
      </c>
    </row>
    <row r="126" spans="1:21" x14ac:dyDescent="0.25">
      <c r="A126" s="4">
        <v>2984</v>
      </c>
      <c r="B126" s="4" t="s">
        <v>578</v>
      </c>
      <c r="C126" s="4" t="s">
        <v>579</v>
      </c>
      <c r="D126" s="6">
        <v>2010</v>
      </c>
      <c r="E126" s="6" t="s">
        <v>20</v>
      </c>
      <c r="F126" s="6" t="s">
        <v>21</v>
      </c>
      <c r="G126" s="6" t="s">
        <v>21</v>
      </c>
      <c r="H126" s="6" t="s">
        <v>20</v>
      </c>
      <c r="I126" s="6" t="s">
        <v>21</v>
      </c>
      <c r="J126" s="6" t="s">
        <v>21</v>
      </c>
      <c r="K126" s="6" t="s">
        <v>21</v>
      </c>
      <c r="L126" s="6" t="s">
        <v>22</v>
      </c>
      <c r="M126" s="6" t="s">
        <v>30</v>
      </c>
      <c r="N126" s="6" t="s">
        <v>21</v>
      </c>
      <c r="O126" s="6" t="s">
        <v>21</v>
      </c>
      <c r="P126" s="6" t="s">
        <v>20</v>
      </c>
      <c r="Q126" s="6" t="s">
        <v>20</v>
      </c>
      <c r="R126" s="6" t="s">
        <v>22</v>
      </c>
      <c r="S126" s="6" t="s">
        <v>22</v>
      </c>
      <c r="T126" s="12">
        <f>COUNTIF(E126:S126,"Yes")/(15-COUNTIF(E126:S126,"NA"))</f>
        <v>0.33333333333333331</v>
      </c>
      <c r="U126" s="13" t="str">
        <f>IF(T126&lt;25%,"High", IF(T126&lt;75%,"Medium","Low"))</f>
        <v>Medium</v>
      </c>
    </row>
    <row r="127" spans="1:21" x14ac:dyDescent="0.25">
      <c r="A127" s="4">
        <v>2988</v>
      </c>
      <c r="B127" s="4" t="s">
        <v>576</v>
      </c>
      <c r="C127" s="4" t="s">
        <v>577</v>
      </c>
      <c r="D127" s="6">
        <v>2016</v>
      </c>
      <c r="E127" s="6" t="s">
        <v>20</v>
      </c>
      <c r="F127" s="6" t="s">
        <v>21</v>
      </c>
      <c r="G127" s="6" t="s">
        <v>20</v>
      </c>
      <c r="H127" s="6" t="s">
        <v>20</v>
      </c>
      <c r="I127" s="6" t="s">
        <v>20</v>
      </c>
      <c r="J127" s="6" t="s">
        <v>22</v>
      </c>
      <c r="K127" s="6" t="s">
        <v>22</v>
      </c>
      <c r="L127" s="6" t="s">
        <v>21</v>
      </c>
      <c r="M127" s="6" t="s">
        <v>22</v>
      </c>
      <c r="N127" s="6" t="s">
        <v>22</v>
      </c>
      <c r="O127" s="6" t="s">
        <v>22</v>
      </c>
      <c r="P127" s="6" t="s">
        <v>22</v>
      </c>
      <c r="Q127" s="6" t="s">
        <v>22</v>
      </c>
      <c r="R127" s="6" t="s">
        <v>20</v>
      </c>
      <c r="S127" s="6" t="s">
        <v>20</v>
      </c>
      <c r="T127" s="12">
        <f>COUNTIF(E127:S127,"Yes")/(15-COUNTIF(E127:S127,"NA"))</f>
        <v>0.75</v>
      </c>
      <c r="U127" s="13" t="str">
        <f>IF(T127&lt;25%,"High", IF(T127&lt;75%,"Medium","Low"))</f>
        <v>Low</v>
      </c>
    </row>
    <row r="128" spans="1:21" x14ac:dyDescent="0.25">
      <c r="A128" s="4">
        <v>2998</v>
      </c>
      <c r="B128" s="4" t="s">
        <v>574</v>
      </c>
      <c r="C128" s="4" t="s">
        <v>575</v>
      </c>
      <c r="D128" s="6">
        <v>2019</v>
      </c>
      <c r="E128" s="6" t="s">
        <v>20</v>
      </c>
      <c r="F128" s="6" t="s">
        <v>20</v>
      </c>
      <c r="G128" s="6" t="s">
        <v>20</v>
      </c>
      <c r="H128" s="6" t="s">
        <v>20</v>
      </c>
      <c r="I128" s="6" t="s">
        <v>21</v>
      </c>
      <c r="J128" s="6" t="s">
        <v>22</v>
      </c>
      <c r="K128" s="6" t="s">
        <v>22</v>
      </c>
      <c r="L128" s="6" t="s">
        <v>21</v>
      </c>
      <c r="M128" s="6" t="s">
        <v>22</v>
      </c>
      <c r="N128" s="6" t="s">
        <v>22</v>
      </c>
      <c r="O128" s="6" t="s">
        <v>22</v>
      </c>
      <c r="P128" s="6" t="s">
        <v>22</v>
      </c>
      <c r="Q128" s="6" t="s">
        <v>22</v>
      </c>
      <c r="R128" s="6" t="s">
        <v>22</v>
      </c>
      <c r="S128" s="6" t="s">
        <v>20</v>
      </c>
      <c r="T128" s="12">
        <f>COUNTIF(E128:S128,"Yes")/(15-COUNTIF(E128:S128,"NA"))</f>
        <v>0.7142857142857143</v>
      </c>
      <c r="U128" s="13" t="str">
        <f>IF(T128&lt;25%,"High", IF(T128&lt;75%,"Medium","Low"))</f>
        <v>Medium</v>
      </c>
    </row>
    <row r="129" spans="1:21" x14ac:dyDescent="0.25">
      <c r="A129" s="4">
        <v>3003</v>
      </c>
      <c r="B129" s="4" t="s">
        <v>572</v>
      </c>
      <c r="C129" s="4" t="s">
        <v>573</v>
      </c>
      <c r="D129" s="6">
        <v>2017</v>
      </c>
      <c r="E129" s="6" t="s">
        <v>20</v>
      </c>
      <c r="F129" s="6" t="s">
        <v>20</v>
      </c>
      <c r="G129" s="6" t="s">
        <v>20</v>
      </c>
      <c r="H129" s="6" t="s">
        <v>20</v>
      </c>
      <c r="I129" s="6" t="s">
        <v>21</v>
      </c>
      <c r="J129" s="6" t="s">
        <v>22</v>
      </c>
      <c r="K129" s="6" t="s">
        <v>22</v>
      </c>
      <c r="L129" s="6" t="s">
        <v>21</v>
      </c>
      <c r="M129" s="6" t="s">
        <v>22</v>
      </c>
      <c r="N129" s="6" t="s">
        <v>22</v>
      </c>
      <c r="O129" s="6" t="s">
        <v>22</v>
      </c>
      <c r="P129" s="6" t="s">
        <v>22</v>
      </c>
      <c r="Q129" s="6" t="s">
        <v>22</v>
      </c>
      <c r="R129" s="6" t="s">
        <v>21</v>
      </c>
      <c r="S129" s="6" t="s">
        <v>22</v>
      </c>
      <c r="T129" s="12">
        <f>COUNTIF(E129:S129,"Yes")/(15-COUNTIF(E129:S129,"NA"))</f>
        <v>0.5714285714285714</v>
      </c>
      <c r="U129" s="13" t="str">
        <f>IF(T129&lt;25%,"High", IF(T129&lt;75%,"Medium","Low"))</f>
        <v>Medium</v>
      </c>
    </row>
    <row r="130" spans="1:21" x14ac:dyDescent="0.25">
      <c r="A130" s="4">
        <v>3026</v>
      </c>
      <c r="B130" s="4" t="s">
        <v>570</v>
      </c>
      <c r="C130" s="4" t="s">
        <v>571</v>
      </c>
      <c r="D130" s="6">
        <v>2019</v>
      </c>
      <c r="E130" s="6" t="s">
        <v>21</v>
      </c>
      <c r="F130" s="6" t="s">
        <v>21</v>
      </c>
      <c r="G130" s="6" t="s">
        <v>20</v>
      </c>
      <c r="H130" s="6" t="s">
        <v>30</v>
      </c>
      <c r="I130" s="6" t="s">
        <v>21</v>
      </c>
      <c r="J130" s="6" t="s">
        <v>20</v>
      </c>
      <c r="K130" s="6" t="s">
        <v>21</v>
      </c>
      <c r="L130" s="6" t="s">
        <v>22</v>
      </c>
      <c r="M130" s="6" t="s">
        <v>22</v>
      </c>
      <c r="N130" s="6" t="s">
        <v>22</v>
      </c>
      <c r="O130" s="6" t="s">
        <v>22</v>
      </c>
      <c r="P130" s="6" t="s">
        <v>22</v>
      </c>
      <c r="Q130" s="6" t="s">
        <v>22</v>
      </c>
      <c r="R130" s="6" t="s">
        <v>20</v>
      </c>
      <c r="S130" s="6" t="s">
        <v>22</v>
      </c>
      <c r="T130" s="12">
        <f>COUNTIF(E130:S130,"Yes")/(15-COUNTIF(E130:S130,"NA"))</f>
        <v>0.375</v>
      </c>
      <c r="U130" s="13" t="str">
        <f>IF(T130&lt;25%,"High", IF(T130&lt;75%,"Medium","Low"))</f>
        <v>Medium</v>
      </c>
    </row>
    <row r="131" spans="1:21" x14ac:dyDescent="0.25">
      <c r="A131" s="4">
        <v>3029</v>
      </c>
      <c r="B131" s="4" t="s">
        <v>568</v>
      </c>
      <c r="C131" s="4" t="s">
        <v>569</v>
      </c>
      <c r="D131" s="6">
        <v>2017</v>
      </c>
      <c r="E131" s="6" t="s">
        <v>20</v>
      </c>
      <c r="F131" s="6" t="s">
        <v>20</v>
      </c>
      <c r="G131" s="6" t="s">
        <v>20</v>
      </c>
      <c r="H131" s="6" t="s">
        <v>20</v>
      </c>
      <c r="I131" s="6" t="s">
        <v>21</v>
      </c>
      <c r="J131" s="6" t="s">
        <v>22</v>
      </c>
      <c r="K131" s="6" t="s">
        <v>22</v>
      </c>
      <c r="L131" s="6" t="s">
        <v>30</v>
      </c>
      <c r="M131" s="6" t="s">
        <v>22</v>
      </c>
      <c r="N131" s="6" t="s">
        <v>22</v>
      </c>
      <c r="O131" s="6" t="s">
        <v>22</v>
      </c>
      <c r="P131" s="6" t="s">
        <v>22</v>
      </c>
      <c r="Q131" s="6" t="s">
        <v>22</v>
      </c>
      <c r="R131" s="6" t="s">
        <v>22</v>
      </c>
      <c r="S131" s="6" t="s">
        <v>20</v>
      </c>
      <c r="T131" s="12">
        <f>COUNTIF(E131:S131,"Yes")/(15-COUNTIF(E131:S131,"NA"))</f>
        <v>0.7142857142857143</v>
      </c>
      <c r="U131" s="13" t="str">
        <f>IF(T131&lt;25%,"High", IF(T131&lt;75%,"Medium","Low"))</f>
        <v>Medium</v>
      </c>
    </row>
    <row r="132" spans="1:21" x14ac:dyDescent="0.25">
      <c r="A132" s="4">
        <v>3030</v>
      </c>
      <c r="B132" s="4" t="s">
        <v>566</v>
      </c>
      <c r="C132" s="4" t="s">
        <v>567</v>
      </c>
      <c r="D132" s="6">
        <v>2019</v>
      </c>
      <c r="E132" s="6" t="s">
        <v>20</v>
      </c>
      <c r="F132" s="6" t="s">
        <v>20</v>
      </c>
      <c r="G132" s="6" t="s">
        <v>30</v>
      </c>
      <c r="H132" s="6" t="s">
        <v>20</v>
      </c>
      <c r="I132" s="6" t="s">
        <v>21</v>
      </c>
      <c r="J132" s="6" t="s">
        <v>22</v>
      </c>
      <c r="K132" s="6" t="s">
        <v>22</v>
      </c>
      <c r="L132" s="6" t="s">
        <v>30</v>
      </c>
      <c r="M132" s="6" t="s">
        <v>22</v>
      </c>
      <c r="N132" s="6" t="s">
        <v>22</v>
      </c>
      <c r="O132" s="6" t="s">
        <v>22</v>
      </c>
      <c r="P132" s="6" t="s">
        <v>22</v>
      </c>
      <c r="Q132" s="6" t="s">
        <v>22</v>
      </c>
      <c r="R132" s="6" t="s">
        <v>22</v>
      </c>
      <c r="S132" s="6" t="s">
        <v>20</v>
      </c>
      <c r="T132" s="12">
        <f>COUNTIF(E132:S132,"Yes")/(15-COUNTIF(E132:S132,"NA"))</f>
        <v>0.5714285714285714</v>
      </c>
      <c r="U132" s="13" t="str">
        <f>IF(T132&lt;25%,"High", IF(T132&lt;75%,"Medium","Low"))</f>
        <v>Medium</v>
      </c>
    </row>
    <row r="133" spans="1:21" x14ac:dyDescent="0.25">
      <c r="A133" s="4">
        <v>3037</v>
      </c>
      <c r="B133" s="4" t="s">
        <v>564</v>
      </c>
      <c r="C133" s="4" t="s">
        <v>565</v>
      </c>
      <c r="D133" s="6">
        <v>2015</v>
      </c>
      <c r="E133" s="6" t="s">
        <v>20</v>
      </c>
      <c r="F133" s="6" t="s">
        <v>20</v>
      </c>
      <c r="G133" s="6" t="s">
        <v>20</v>
      </c>
      <c r="H133" s="6" t="s">
        <v>20</v>
      </c>
      <c r="I133" s="6" t="s">
        <v>20</v>
      </c>
      <c r="J133" s="6" t="s">
        <v>21</v>
      </c>
      <c r="K133" s="6" t="s">
        <v>21</v>
      </c>
      <c r="L133" s="6" t="s">
        <v>20</v>
      </c>
      <c r="M133" s="6" t="s">
        <v>21</v>
      </c>
      <c r="N133" s="6" t="s">
        <v>21</v>
      </c>
      <c r="O133" s="6" t="s">
        <v>21</v>
      </c>
      <c r="P133" s="6" t="s">
        <v>20</v>
      </c>
      <c r="Q133" s="6" t="s">
        <v>21</v>
      </c>
      <c r="R133" s="6" t="s">
        <v>21</v>
      </c>
      <c r="S133" s="6" t="s">
        <v>22</v>
      </c>
      <c r="T133" s="12">
        <f>COUNTIF(E133:S133,"Yes")/(15-COUNTIF(E133:S133,"NA"))</f>
        <v>0.5</v>
      </c>
      <c r="U133" s="13" t="str">
        <f>IF(T133&lt;25%,"High", IF(T133&lt;75%,"Medium","Low"))</f>
        <v>Medium</v>
      </c>
    </row>
    <row r="134" spans="1:21" x14ac:dyDescent="0.25">
      <c r="A134" s="4">
        <v>3058</v>
      </c>
      <c r="B134" s="4" t="s">
        <v>562</v>
      </c>
      <c r="C134" s="4" t="s">
        <v>563</v>
      </c>
      <c r="D134" s="6">
        <v>2019</v>
      </c>
      <c r="E134" s="6" t="s">
        <v>20</v>
      </c>
      <c r="F134" s="6" t="s">
        <v>20</v>
      </c>
      <c r="G134" s="6" t="s">
        <v>20</v>
      </c>
      <c r="H134" s="6" t="s">
        <v>20</v>
      </c>
      <c r="I134" s="6" t="s">
        <v>21</v>
      </c>
      <c r="J134" s="6" t="s">
        <v>22</v>
      </c>
      <c r="K134" s="6" t="s">
        <v>22</v>
      </c>
      <c r="L134" s="6" t="s">
        <v>21</v>
      </c>
      <c r="M134" s="6" t="s">
        <v>22</v>
      </c>
      <c r="N134" s="6" t="s">
        <v>22</v>
      </c>
      <c r="O134" s="6" t="s">
        <v>22</v>
      </c>
      <c r="P134" s="6" t="s">
        <v>22</v>
      </c>
      <c r="Q134" s="6" t="s">
        <v>22</v>
      </c>
      <c r="R134" s="6" t="s">
        <v>22</v>
      </c>
      <c r="S134" s="6" t="s">
        <v>20</v>
      </c>
      <c r="T134" s="12">
        <f>COUNTIF(E134:S134,"Yes")/(15-COUNTIF(E134:S134,"NA"))</f>
        <v>0.7142857142857143</v>
      </c>
      <c r="U134" s="13" t="str">
        <f>IF(T134&lt;25%,"High", IF(T134&lt;75%,"Medium","Low"))</f>
        <v>Medium</v>
      </c>
    </row>
    <row r="135" spans="1:21" x14ac:dyDescent="0.25">
      <c r="A135" s="4">
        <v>3066</v>
      </c>
      <c r="B135" s="4" t="s">
        <v>560</v>
      </c>
      <c r="C135" s="4" t="s">
        <v>561</v>
      </c>
      <c r="D135" s="6">
        <v>2020</v>
      </c>
      <c r="E135" s="6" t="s">
        <v>20</v>
      </c>
      <c r="F135" s="6" t="s">
        <v>20</v>
      </c>
      <c r="G135" s="6" t="s">
        <v>20</v>
      </c>
      <c r="H135" s="6" t="s">
        <v>20</v>
      </c>
      <c r="I135" s="6" t="s">
        <v>20</v>
      </c>
      <c r="J135" s="6" t="s">
        <v>21</v>
      </c>
      <c r="K135" s="6" t="s">
        <v>21</v>
      </c>
      <c r="L135" s="6" t="s">
        <v>21</v>
      </c>
      <c r="M135" s="6" t="s">
        <v>21</v>
      </c>
      <c r="N135" s="6" t="s">
        <v>21</v>
      </c>
      <c r="O135" s="6" t="s">
        <v>21</v>
      </c>
      <c r="P135" s="6" t="s">
        <v>20</v>
      </c>
      <c r="Q135" s="6" t="s">
        <v>20</v>
      </c>
      <c r="R135" s="6" t="s">
        <v>21</v>
      </c>
      <c r="S135" s="6" t="s">
        <v>22</v>
      </c>
      <c r="T135" s="12">
        <f>COUNTIF(E135:S135,"Yes")/(15-COUNTIF(E135:S135,"NA"))</f>
        <v>0.5</v>
      </c>
      <c r="U135" s="13" t="str">
        <f>IF(T135&lt;25%,"High", IF(T135&lt;75%,"Medium","Low"))</f>
        <v>Medium</v>
      </c>
    </row>
    <row r="136" spans="1:21" x14ac:dyDescent="0.25">
      <c r="A136" s="4">
        <v>3098</v>
      </c>
      <c r="B136" s="4" t="s">
        <v>558</v>
      </c>
      <c r="C136" s="4" t="s">
        <v>559</v>
      </c>
      <c r="D136" s="6">
        <v>2015</v>
      </c>
      <c r="E136" s="6" t="s">
        <v>20</v>
      </c>
      <c r="F136" s="6" t="s">
        <v>20</v>
      </c>
      <c r="G136" s="6" t="s">
        <v>20</v>
      </c>
      <c r="H136" s="6" t="s">
        <v>20</v>
      </c>
      <c r="I136" s="6" t="s">
        <v>20</v>
      </c>
      <c r="J136" s="6" t="s">
        <v>20</v>
      </c>
      <c r="K136" s="6" t="s">
        <v>21</v>
      </c>
      <c r="L136" s="6" t="s">
        <v>22</v>
      </c>
      <c r="M136" s="6" t="s">
        <v>22</v>
      </c>
      <c r="N136" s="6" t="s">
        <v>22</v>
      </c>
      <c r="O136" s="6" t="s">
        <v>22</v>
      </c>
      <c r="P136" s="6" t="s">
        <v>22</v>
      </c>
      <c r="Q136" s="6" t="s">
        <v>22</v>
      </c>
      <c r="R136" s="6" t="s">
        <v>22</v>
      </c>
      <c r="S136" s="6" t="s">
        <v>20</v>
      </c>
      <c r="T136" s="12">
        <f>COUNTIF(E136:S136,"Yes")/(15-COUNTIF(E136:S136,"NA"))</f>
        <v>0.875</v>
      </c>
      <c r="U136" s="13" t="str">
        <f>IF(T136&lt;25%,"High", IF(T136&lt;75%,"Medium","Low"))</f>
        <v>Low</v>
      </c>
    </row>
    <row r="137" spans="1:21" x14ac:dyDescent="0.25">
      <c r="A137" s="4">
        <v>3112</v>
      </c>
      <c r="B137" s="4" t="s">
        <v>556</v>
      </c>
      <c r="C137" s="4" t="s">
        <v>557</v>
      </c>
      <c r="D137" s="6">
        <v>2013</v>
      </c>
      <c r="E137" s="6" t="s">
        <v>20</v>
      </c>
      <c r="F137" s="6" t="s">
        <v>20</v>
      </c>
      <c r="G137" s="6" t="s">
        <v>20</v>
      </c>
      <c r="H137" s="6" t="s">
        <v>20</v>
      </c>
      <c r="I137" s="6" t="s">
        <v>21</v>
      </c>
      <c r="J137" s="6" t="s">
        <v>22</v>
      </c>
      <c r="K137" s="6" t="s">
        <v>22</v>
      </c>
      <c r="L137" s="6" t="s">
        <v>21</v>
      </c>
      <c r="M137" s="6" t="s">
        <v>22</v>
      </c>
      <c r="N137" s="6" t="s">
        <v>22</v>
      </c>
      <c r="O137" s="6" t="s">
        <v>22</v>
      </c>
      <c r="P137" s="6" t="s">
        <v>22</v>
      </c>
      <c r="Q137" s="6" t="s">
        <v>22</v>
      </c>
      <c r="R137" s="6" t="s">
        <v>21</v>
      </c>
      <c r="S137" s="6" t="s">
        <v>22</v>
      </c>
      <c r="T137" s="12">
        <f>COUNTIF(E137:S137,"Yes")/(15-COUNTIF(E137:S137,"NA"))</f>
        <v>0.5714285714285714</v>
      </c>
      <c r="U137" s="13" t="str">
        <f>IF(T137&lt;25%,"High", IF(T137&lt;75%,"Medium","Low"))</f>
        <v>Medium</v>
      </c>
    </row>
    <row r="138" spans="1:21" x14ac:dyDescent="0.25">
      <c r="A138" s="4">
        <v>3121</v>
      </c>
      <c r="B138" s="4" t="s">
        <v>554</v>
      </c>
      <c r="C138" s="4" t="s">
        <v>555</v>
      </c>
      <c r="D138" s="6">
        <v>2018</v>
      </c>
      <c r="E138" s="6" t="s">
        <v>20</v>
      </c>
      <c r="F138" s="6" t="s">
        <v>20</v>
      </c>
      <c r="G138" s="6" t="s">
        <v>21</v>
      </c>
      <c r="H138" s="6" t="s">
        <v>20</v>
      </c>
      <c r="I138" s="6" t="s">
        <v>21</v>
      </c>
      <c r="J138" s="6" t="s">
        <v>21</v>
      </c>
      <c r="K138" s="6" t="s">
        <v>21</v>
      </c>
      <c r="L138" s="6" t="s">
        <v>21</v>
      </c>
      <c r="M138" s="6" t="s">
        <v>21</v>
      </c>
      <c r="N138" s="6" t="s">
        <v>21</v>
      </c>
      <c r="O138" s="6" t="s">
        <v>21</v>
      </c>
      <c r="P138" s="6" t="s">
        <v>21</v>
      </c>
      <c r="Q138" s="6" t="s">
        <v>21</v>
      </c>
      <c r="R138" s="6" t="s">
        <v>21</v>
      </c>
      <c r="S138" s="6" t="s">
        <v>22</v>
      </c>
      <c r="T138" s="12">
        <f>COUNTIF(E138:S138,"Yes")/(15-COUNTIF(E138:S138,"NA"))</f>
        <v>0.21428571428571427</v>
      </c>
      <c r="U138" s="13" t="str">
        <f>IF(T138&lt;25%,"High", IF(T138&lt;75%,"Medium","Low"))</f>
        <v>High</v>
      </c>
    </row>
    <row r="139" spans="1:21" x14ac:dyDescent="0.25">
      <c r="A139" s="4">
        <v>3168</v>
      </c>
      <c r="B139" s="4" t="s">
        <v>552</v>
      </c>
      <c r="C139" s="4" t="s">
        <v>553</v>
      </c>
      <c r="D139" s="6">
        <v>2013</v>
      </c>
      <c r="E139" s="6" t="s">
        <v>20</v>
      </c>
      <c r="F139" s="6" t="s">
        <v>20</v>
      </c>
      <c r="G139" s="6" t="s">
        <v>20</v>
      </c>
      <c r="H139" s="6" t="s">
        <v>20</v>
      </c>
      <c r="I139" s="6" t="s">
        <v>21</v>
      </c>
      <c r="J139" s="6" t="s">
        <v>22</v>
      </c>
      <c r="K139" s="6" t="s">
        <v>22</v>
      </c>
      <c r="L139" s="6" t="s">
        <v>20</v>
      </c>
      <c r="M139" s="6" t="s">
        <v>22</v>
      </c>
      <c r="N139" s="6" t="s">
        <v>22</v>
      </c>
      <c r="O139" s="6" t="s">
        <v>22</v>
      </c>
      <c r="P139" s="6" t="s">
        <v>22</v>
      </c>
      <c r="Q139" s="6" t="s">
        <v>22</v>
      </c>
      <c r="R139" s="6" t="s">
        <v>22</v>
      </c>
      <c r="S139" s="6" t="s">
        <v>20</v>
      </c>
      <c r="T139" s="12">
        <f>COUNTIF(E139:S139,"Yes")/(15-COUNTIF(E139:S139,"NA"))</f>
        <v>0.8571428571428571</v>
      </c>
      <c r="U139" s="13" t="str">
        <f>IF(T139&lt;25%,"High", IF(T139&lt;75%,"Medium","Low"))</f>
        <v>Low</v>
      </c>
    </row>
    <row r="140" spans="1:21" x14ac:dyDescent="0.25">
      <c r="A140" s="4">
        <v>3171</v>
      </c>
      <c r="B140" s="4" t="s">
        <v>550</v>
      </c>
      <c r="C140" s="4" t="s">
        <v>551</v>
      </c>
      <c r="D140" s="6">
        <v>2020</v>
      </c>
      <c r="E140" s="6" t="s">
        <v>20</v>
      </c>
      <c r="F140" s="6" t="s">
        <v>21</v>
      </c>
      <c r="G140" s="6" t="s">
        <v>20</v>
      </c>
      <c r="H140" s="6" t="s">
        <v>30</v>
      </c>
      <c r="I140" s="6" t="s">
        <v>21</v>
      </c>
      <c r="J140" s="6" t="s">
        <v>22</v>
      </c>
      <c r="K140" s="6" t="s">
        <v>22</v>
      </c>
      <c r="L140" s="6" t="s">
        <v>21</v>
      </c>
      <c r="M140" s="6" t="s">
        <v>22</v>
      </c>
      <c r="N140" s="6" t="s">
        <v>22</v>
      </c>
      <c r="O140" s="6" t="s">
        <v>22</v>
      </c>
      <c r="P140" s="6" t="s">
        <v>22</v>
      </c>
      <c r="Q140" s="6" t="s">
        <v>22</v>
      </c>
      <c r="R140" s="6" t="s">
        <v>22</v>
      </c>
      <c r="S140" s="6" t="s">
        <v>20</v>
      </c>
      <c r="T140" s="12">
        <f>COUNTIF(E140:S140,"Yes")/(15-COUNTIF(E140:S140,"NA"))</f>
        <v>0.42857142857142855</v>
      </c>
      <c r="U140" s="13" t="str">
        <f>IF(T140&lt;25%,"High", IF(T140&lt;75%,"Medium","Low"))</f>
        <v>Medium</v>
      </c>
    </row>
    <row r="141" spans="1:21" x14ac:dyDescent="0.25">
      <c r="A141" s="4">
        <v>3179</v>
      </c>
      <c r="B141" s="4" t="s">
        <v>548</v>
      </c>
      <c r="C141" s="4" t="s">
        <v>549</v>
      </c>
      <c r="D141" s="6">
        <v>2018</v>
      </c>
      <c r="E141" s="6" t="s">
        <v>20</v>
      </c>
      <c r="F141" s="6" t="s">
        <v>21</v>
      </c>
      <c r="G141" s="6" t="s">
        <v>20</v>
      </c>
      <c r="H141" s="6" t="s">
        <v>20</v>
      </c>
      <c r="I141" s="6" t="s">
        <v>21</v>
      </c>
      <c r="J141" s="6" t="s">
        <v>22</v>
      </c>
      <c r="K141" s="6" t="s">
        <v>22</v>
      </c>
      <c r="L141" s="6" t="s">
        <v>20</v>
      </c>
      <c r="M141" s="6" t="s">
        <v>22</v>
      </c>
      <c r="N141" s="6" t="s">
        <v>22</v>
      </c>
      <c r="O141" s="6" t="s">
        <v>22</v>
      </c>
      <c r="P141" s="6" t="s">
        <v>22</v>
      </c>
      <c r="Q141" s="6" t="s">
        <v>22</v>
      </c>
      <c r="R141" s="6" t="s">
        <v>21</v>
      </c>
      <c r="S141" s="6" t="s">
        <v>22</v>
      </c>
      <c r="T141" s="12">
        <f>COUNTIF(E141:S141,"Yes")/(15-COUNTIF(E141:S141,"NA"))</f>
        <v>0.5714285714285714</v>
      </c>
      <c r="U141" s="13" t="str">
        <f>IF(T141&lt;25%,"High", IF(T141&lt;75%,"Medium","Low"))</f>
        <v>Medium</v>
      </c>
    </row>
    <row r="142" spans="1:21" x14ac:dyDescent="0.25">
      <c r="A142" s="4">
        <v>3207</v>
      </c>
      <c r="B142" s="4" t="s">
        <v>546</v>
      </c>
      <c r="C142" s="4" t="s">
        <v>547</v>
      </c>
      <c r="D142" s="6">
        <v>2019</v>
      </c>
      <c r="E142" s="6" t="s">
        <v>20</v>
      </c>
      <c r="F142" s="6" t="s">
        <v>20</v>
      </c>
      <c r="G142" s="6" t="s">
        <v>20</v>
      </c>
      <c r="H142" s="6" t="s">
        <v>20</v>
      </c>
      <c r="I142" s="6" t="s">
        <v>20</v>
      </c>
      <c r="J142" s="6" t="s">
        <v>20</v>
      </c>
      <c r="K142" s="6" t="s">
        <v>21</v>
      </c>
      <c r="L142" s="6" t="s">
        <v>22</v>
      </c>
      <c r="M142" s="6" t="s">
        <v>21</v>
      </c>
      <c r="N142" s="6" t="s">
        <v>21</v>
      </c>
      <c r="O142" s="6" t="s">
        <v>20</v>
      </c>
      <c r="P142" s="6" t="s">
        <v>20</v>
      </c>
      <c r="Q142" s="6" t="s">
        <v>21</v>
      </c>
      <c r="R142" s="6" t="s">
        <v>22</v>
      </c>
      <c r="S142" s="6" t="s">
        <v>22</v>
      </c>
      <c r="T142" s="12">
        <f>COUNTIF(E142:S142,"Yes")/(15-COUNTIF(E142:S142,"NA"))</f>
        <v>0.66666666666666663</v>
      </c>
      <c r="U142" s="13" t="str">
        <f>IF(T142&lt;25%,"High", IF(T142&lt;75%,"Medium","Low"))</f>
        <v>Medium</v>
      </c>
    </row>
    <row r="143" spans="1:21" x14ac:dyDescent="0.25">
      <c r="A143" s="4">
        <v>3212</v>
      </c>
      <c r="B143" s="4" t="s">
        <v>542</v>
      </c>
      <c r="C143" s="4" t="s">
        <v>545</v>
      </c>
      <c r="D143" s="6">
        <v>2018</v>
      </c>
      <c r="E143" s="6" t="s">
        <v>20</v>
      </c>
      <c r="F143" s="6" t="s">
        <v>20</v>
      </c>
      <c r="G143" s="6" t="s">
        <v>20</v>
      </c>
      <c r="H143" s="6" t="s">
        <v>20</v>
      </c>
      <c r="I143" s="6" t="s">
        <v>21</v>
      </c>
      <c r="J143" s="6" t="s">
        <v>22</v>
      </c>
      <c r="K143" s="6" t="s">
        <v>22</v>
      </c>
      <c r="L143" s="6" t="s">
        <v>21</v>
      </c>
      <c r="M143" s="6" t="s">
        <v>22</v>
      </c>
      <c r="N143" s="6" t="s">
        <v>22</v>
      </c>
      <c r="O143" s="6" t="s">
        <v>22</v>
      </c>
      <c r="P143" s="6" t="s">
        <v>22</v>
      </c>
      <c r="Q143" s="6" t="s">
        <v>22</v>
      </c>
      <c r="R143" s="6" t="s">
        <v>22</v>
      </c>
      <c r="S143" s="6" t="s">
        <v>20</v>
      </c>
      <c r="T143" s="12">
        <f>COUNTIF(E143:S143,"Yes")/(15-COUNTIF(E143:S143,"NA"))</f>
        <v>0.7142857142857143</v>
      </c>
      <c r="U143" s="13" t="str">
        <f>IF(T143&lt;25%,"High", IF(T143&lt;75%,"Medium","Low"))</f>
        <v>Medium</v>
      </c>
    </row>
    <row r="144" spans="1:21" x14ac:dyDescent="0.25">
      <c r="A144" s="4">
        <v>3213</v>
      </c>
      <c r="B144" s="4" t="s">
        <v>542</v>
      </c>
      <c r="C144" s="4" t="s">
        <v>544</v>
      </c>
      <c r="D144" s="6">
        <v>2018</v>
      </c>
      <c r="E144" s="6" t="s">
        <v>20</v>
      </c>
      <c r="F144" s="6" t="s">
        <v>20</v>
      </c>
      <c r="G144" s="6" t="s">
        <v>20</v>
      </c>
      <c r="H144" s="6" t="s">
        <v>20</v>
      </c>
      <c r="I144" s="6" t="s">
        <v>30</v>
      </c>
      <c r="J144" s="6" t="s">
        <v>22</v>
      </c>
      <c r="K144" s="6" t="s">
        <v>22</v>
      </c>
      <c r="L144" s="6" t="s">
        <v>21</v>
      </c>
      <c r="M144" s="6" t="s">
        <v>22</v>
      </c>
      <c r="N144" s="6" t="s">
        <v>22</v>
      </c>
      <c r="O144" s="6" t="s">
        <v>22</v>
      </c>
      <c r="P144" s="6" t="s">
        <v>22</v>
      </c>
      <c r="Q144" s="6" t="s">
        <v>22</v>
      </c>
      <c r="R144" s="6" t="s">
        <v>22</v>
      </c>
      <c r="S144" s="6" t="s">
        <v>20</v>
      </c>
      <c r="T144" s="12">
        <f>COUNTIF(E144:S144,"Yes")/(15-COUNTIF(E144:S144,"NA"))</f>
        <v>0.7142857142857143</v>
      </c>
      <c r="U144" s="13" t="str">
        <f>IF(T144&lt;25%,"High", IF(T144&lt;75%,"Medium","Low"))</f>
        <v>Medium</v>
      </c>
    </row>
    <row r="145" spans="1:21" x14ac:dyDescent="0.25">
      <c r="A145" s="4">
        <v>3215</v>
      </c>
      <c r="B145" s="4" t="s">
        <v>542</v>
      </c>
      <c r="C145" s="4" t="s">
        <v>543</v>
      </c>
      <c r="D145" s="6">
        <v>2018</v>
      </c>
      <c r="E145" s="6" t="s">
        <v>20</v>
      </c>
      <c r="F145" s="6" t="s">
        <v>20</v>
      </c>
      <c r="G145" s="6" t="s">
        <v>20</v>
      </c>
      <c r="H145" s="6" t="s">
        <v>20</v>
      </c>
      <c r="I145" s="6" t="s">
        <v>21</v>
      </c>
      <c r="J145" s="6" t="s">
        <v>22</v>
      </c>
      <c r="K145" s="6" t="s">
        <v>22</v>
      </c>
      <c r="L145" s="6" t="s">
        <v>21</v>
      </c>
      <c r="M145" s="6" t="s">
        <v>22</v>
      </c>
      <c r="N145" s="6" t="s">
        <v>22</v>
      </c>
      <c r="O145" s="6" t="s">
        <v>22</v>
      </c>
      <c r="P145" s="6" t="s">
        <v>22</v>
      </c>
      <c r="Q145" s="6" t="s">
        <v>22</v>
      </c>
      <c r="R145" s="6" t="s">
        <v>22</v>
      </c>
      <c r="S145" s="6" t="s">
        <v>20</v>
      </c>
      <c r="T145" s="12">
        <f>COUNTIF(E145:S145,"Yes")/(15-COUNTIF(E145:S145,"NA"))</f>
        <v>0.7142857142857143</v>
      </c>
      <c r="U145" s="13" t="str">
        <f>IF(T145&lt;25%,"High", IF(T145&lt;75%,"Medium","Low"))</f>
        <v>Medium</v>
      </c>
    </row>
    <row r="146" spans="1:21" x14ac:dyDescent="0.25">
      <c r="A146" s="4">
        <v>3226</v>
      </c>
      <c r="B146" s="4" t="s">
        <v>540</v>
      </c>
      <c r="C146" s="4" t="s">
        <v>541</v>
      </c>
      <c r="D146" s="6">
        <v>2019</v>
      </c>
      <c r="E146" s="6" t="s">
        <v>20</v>
      </c>
      <c r="F146" s="6" t="s">
        <v>20</v>
      </c>
      <c r="G146" s="6" t="s">
        <v>21</v>
      </c>
      <c r="H146" s="6" t="s">
        <v>20</v>
      </c>
      <c r="I146" s="6" t="s">
        <v>21</v>
      </c>
      <c r="J146" s="6" t="s">
        <v>22</v>
      </c>
      <c r="K146" s="6" t="s">
        <v>22</v>
      </c>
      <c r="L146" s="6" t="s">
        <v>21</v>
      </c>
      <c r="M146" s="6" t="s">
        <v>22</v>
      </c>
      <c r="N146" s="6" t="s">
        <v>22</v>
      </c>
      <c r="O146" s="6" t="s">
        <v>22</v>
      </c>
      <c r="P146" s="6" t="s">
        <v>22</v>
      </c>
      <c r="Q146" s="6" t="s">
        <v>22</v>
      </c>
      <c r="R146" s="6" t="s">
        <v>21</v>
      </c>
      <c r="S146" s="6" t="s">
        <v>22</v>
      </c>
      <c r="T146" s="12">
        <f>COUNTIF(E146:S146,"Yes")/(15-COUNTIF(E146:S146,"NA"))</f>
        <v>0.42857142857142855</v>
      </c>
      <c r="U146" s="13" t="str">
        <f>IF(T146&lt;25%,"High", IF(T146&lt;75%,"Medium","Low"))</f>
        <v>Medium</v>
      </c>
    </row>
    <row r="147" spans="1:21" x14ac:dyDescent="0.25">
      <c r="A147" s="4">
        <v>3232</v>
      </c>
      <c r="B147" s="4" t="s">
        <v>538</v>
      </c>
      <c r="C147" s="4" t="s">
        <v>539</v>
      </c>
      <c r="D147" s="6">
        <v>2013</v>
      </c>
      <c r="E147" s="6" t="s">
        <v>20</v>
      </c>
      <c r="F147" s="6" t="s">
        <v>20</v>
      </c>
      <c r="G147" s="6" t="s">
        <v>20</v>
      </c>
      <c r="H147" s="6" t="s">
        <v>20</v>
      </c>
      <c r="I147" s="6" t="s">
        <v>21</v>
      </c>
      <c r="J147" s="6" t="s">
        <v>22</v>
      </c>
      <c r="K147" s="6" t="s">
        <v>22</v>
      </c>
      <c r="L147" s="6" t="s">
        <v>21</v>
      </c>
      <c r="M147" s="6" t="s">
        <v>22</v>
      </c>
      <c r="N147" s="6" t="s">
        <v>22</v>
      </c>
      <c r="O147" s="6" t="s">
        <v>22</v>
      </c>
      <c r="P147" s="6" t="s">
        <v>22</v>
      </c>
      <c r="Q147" s="6" t="s">
        <v>22</v>
      </c>
      <c r="R147" s="6" t="s">
        <v>30</v>
      </c>
      <c r="S147" s="6" t="s">
        <v>22</v>
      </c>
      <c r="T147" s="12">
        <f>COUNTIF(E147:S147,"Yes")/(15-COUNTIF(E147:S147,"NA"))</f>
        <v>0.5714285714285714</v>
      </c>
      <c r="U147" s="13" t="str">
        <f>IF(T147&lt;25%,"High", IF(T147&lt;75%,"Medium","Low"))</f>
        <v>Medium</v>
      </c>
    </row>
    <row r="148" spans="1:21" x14ac:dyDescent="0.25">
      <c r="A148" s="4">
        <v>3241</v>
      </c>
      <c r="B148" s="4" t="s">
        <v>536</v>
      </c>
      <c r="C148" s="4" t="s">
        <v>537</v>
      </c>
      <c r="D148" s="6">
        <v>2020</v>
      </c>
      <c r="E148" s="6" t="s">
        <v>20</v>
      </c>
      <c r="F148" s="6" t="s">
        <v>20</v>
      </c>
      <c r="G148" s="6" t="s">
        <v>20</v>
      </c>
      <c r="H148" s="6" t="s">
        <v>20</v>
      </c>
      <c r="I148" s="6" t="s">
        <v>20</v>
      </c>
      <c r="J148" s="6" t="s">
        <v>22</v>
      </c>
      <c r="K148" s="6" t="s">
        <v>20</v>
      </c>
      <c r="L148" s="6" t="s">
        <v>21</v>
      </c>
      <c r="M148" s="6" t="s">
        <v>21</v>
      </c>
      <c r="N148" s="6" t="s">
        <v>21</v>
      </c>
      <c r="O148" s="6" t="s">
        <v>20</v>
      </c>
      <c r="P148" s="6" t="s">
        <v>20</v>
      </c>
      <c r="Q148" s="6" t="s">
        <v>22</v>
      </c>
      <c r="R148" s="6" t="s">
        <v>20</v>
      </c>
      <c r="S148" s="6" t="s">
        <v>22</v>
      </c>
      <c r="T148" s="12">
        <f>COUNTIF(E148:S148,"Yes")/(15-COUNTIF(E148:S148,"NA"))</f>
        <v>0.75</v>
      </c>
      <c r="U148" s="13" t="str">
        <f>IF(T148&lt;25%,"High", IF(T148&lt;75%,"Medium","Low"))</f>
        <v>Low</v>
      </c>
    </row>
    <row r="149" spans="1:21" x14ac:dyDescent="0.25">
      <c r="A149" s="4">
        <v>3279</v>
      </c>
      <c r="B149" s="4" t="s">
        <v>534</v>
      </c>
      <c r="C149" s="4" t="s">
        <v>535</v>
      </c>
      <c r="D149" s="6">
        <v>2014</v>
      </c>
      <c r="E149" s="6" t="s">
        <v>20</v>
      </c>
      <c r="F149" s="6" t="s">
        <v>20</v>
      </c>
      <c r="G149" s="6" t="s">
        <v>20</v>
      </c>
      <c r="H149" s="6" t="s">
        <v>20</v>
      </c>
      <c r="I149" s="6" t="s">
        <v>20</v>
      </c>
      <c r="J149" s="6" t="s">
        <v>22</v>
      </c>
      <c r="K149" s="6" t="s">
        <v>20</v>
      </c>
      <c r="L149" s="6" t="s">
        <v>21</v>
      </c>
      <c r="M149" s="6" t="s">
        <v>22</v>
      </c>
      <c r="N149" s="6" t="s">
        <v>22</v>
      </c>
      <c r="O149" s="6" t="s">
        <v>22</v>
      </c>
      <c r="P149" s="6" t="s">
        <v>22</v>
      </c>
      <c r="Q149" s="6" t="s">
        <v>22</v>
      </c>
      <c r="R149" s="6" t="s">
        <v>20</v>
      </c>
      <c r="S149" s="6" t="s">
        <v>20</v>
      </c>
      <c r="T149" s="12">
        <f>COUNTIF(E149:S149,"Yes")/(15-COUNTIF(E149:S149,"NA"))</f>
        <v>0.88888888888888884</v>
      </c>
      <c r="U149" s="13" t="str">
        <f>IF(T149&lt;25%,"High", IF(T149&lt;75%,"Medium","Low"))</f>
        <v>Low</v>
      </c>
    </row>
    <row r="150" spans="1:21" x14ac:dyDescent="0.25">
      <c r="A150" s="4">
        <v>3297</v>
      </c>
      <c r="B150" s="4" t="s">
        <v>532</v>
      </c>
      <c r="C150" s="4" t="s">
        <v>533</v>
      </c>
      <c r="D150" s="6">
        <v>2018</v>
      </c>
      <c r="E150" s="6" t="s">
        <v>20</v>
      </c>
      <c r="F150" s="6" t="s">
        <v>20</v>
      </c>
      <c r="G150" s="6" t="s">
        <v>20</v>
      </c>
      <c r="H150" s="6" t="s">
        <v>20</v>
      </c>
      <c r="I150" s="6" t="s">
        <v>20</v>
      </c>
      <c r="J150" s="6" t="s">
        <v>20</v>
      </c>
      <c r="K150" s="6" t="s">
        <v>21</v>
      </c>
      <c r="L150" s="6" t="s">
        <v>22</v>
      </c>
      <c r="M150" s="6" t="s">
        <v>21</v>
      </c>
      <c r="N150" s="6" t="s">
        <v>21</v>
      </c>
      <c r="O150" s="6" t="s">
        <v>20</v>
      </c>
      <c r="P150" s="6" t="s">
        <v>20</v>
      </c>
      <c r="Q150" s="6" t="s">
        <v>20</v>
      </c>
      <c r="R150" s="6" t="s">
        <v>22</v>
      </c>
      <c r="S150" s="6" t="s">
        <v>22</v>
      </c>
      <c r="T150" s="12">
        <f>COUNTIF(E150:S150,"Yes")/(15-COUNTIF(E150:S150,"NA"))</f>
        <v>0.75</v>
      </c>
      <c r="U150" s="13" t="str">
        <f>IF(T150&lt;25%,"High", IF(T150&lt;75%,"Medium","Low"))</f>
        <v>Low</v>
      </c>
    </row>
    <row r="151" spans="1:21" x14ac:dyDescent="0.25">
      <c r="A151" s="4">
        <v>3299</v>
      </c>
      <c r="B151" s="4" t="s">
        <v>530</v>
      </c>
      <c r="C151" s="4" t="s">
        <v>531</v>
      </c>
      <c r="D151" s="6">
        <v>2020</v>
      </c>
      <c r="E151" s="6" t="s">
        <v>20</v>
      </c>
      <c r="F151" s="6" t="s">
        <v>20</v>
      </c>
      <c r="G151" s="6" t="s">
        <v>20</v>
      </c>
      <c r="H151" s="6" t="s">
        <v>20</v>
      </c>
      <c r="I151" s="6" t="s">
        <v>21</v>
      </c>
      <c r="J151" s="6" t="s">
        <v>20</v>
      </c>
      <c r="K151" s="6" t="s">
        <v>21</v>
      </c>
      <c r="L151" s="6" t="s">
        <v>21</v>
      </c>
      <c r="M151" s="6" t="s">
        <v>21</v>
      </c>
      <c r="N151" s="6" t="s">
        <v>21</v>
      </c>
      <c r="O151" s="6" t="s">
        <v>20</v>
      </c>
      <c r="P151" s="6" t="s">
        <v>20</v>
      </c>
      <c r="Q151" s="6" t="s">
        <v>20</v>
      </c>
      <c r="R151" s="6" t="s">
        <v>30</v>
      </c>
      <c r="S151" s="6" t="s">
        <v>22</v>
      </c>
      <c r="T151" s="12">
        <f>COUNTIF(E151:S151,"Yes")/(15-COUNTIF(E151:S151,"NA"))</f>
        <v>0.5714285714285714</v>
      </c>
      <c r="U151" s="13" t="str">
        <f>IF(T151&lt;25%,"High", IF(T151&lt;75%,"Medium","Low"))</f>
        <v>Medium</v>
      </c>
    </row>
    <row r="152" spans="1:21" x14ac:dyDescent="0.25">
      <c r="A152" s="4">
        <v>3300</v>
      </c>
      <c r="B152" s="4" t="s">
        <v>528</v>
      </c>
      <c r="C152" s="4" t="s">
        <v>529</v>
      </c>
      <c r="D152" s="6">
        <v>2018</v>
      </c>
      <c r="E152" s="6" t="s">
        <v>20</v>
      </c>
      <c r="F152" s="6" t="s">
        <v>20</v>
      </c>
      <c r="G152" s="6" t="s">
        <v>20</v>
      </c>
      <c r="H152" s="6" t="s">
        <v>20</v>
      </c>
      <c r="I152" s="6" t="s">
        <v>21</v>
      </c>
      <c r="J152" s="6" t="s">
        <v>22</v>
      </c>
      <c r="K152" s="6" t="s">
        <v>22</v>
      </c>
      <c r="L152" s="6" t="s">
        <v>21</v>
      </c>
      <c r="M152" s="6" t="s">
        <v>22</v>
      </c>
      <c r="N152" s="6" t="s">
        <v>22</v>
      </c>
      <c r="O152" s="6" t="s">
        <v>22</v>
      </c>
      <c r="P152" s="6" t="s">
        <v>22</v>
      </c>
      <c r="Q152" s="6" t="s">
        <v>22</v>
      </c>
      <c r="R152" s="6" t="s">
        <v>20</v>
      </c>
      <c r="S152" s="6" t="s">
        <v>20</v>
      </c>
      <c r="T152" s="12">
        <f>COUNTIF(E152:S152,"Yes")/(15-COUNTIF(E152:S152,"NA"))</f>
        <v>0.75</v>
      </c>
      <c r="U152" s="13" t="str">
        <f>IF(T152&lt;25%,"High", IF(T152&lt;75%,"Medium","Low"))</f>
        <v>Low</v>
      </c>
    </row>
    <row r="153" spans="1:21" x14ac:dyDescent="0.25">
      <c r="A153" s="4">
        <v>3316</v>
      </c>
      <c r="B153" s="4" t="s">
        <v>526</v>
      </c>
      <c r="C153" s="4" t="s">
        <v>527</v>
      </c>
      <c r="D153" s="6">
        <v>2016</v>
      </c>
      <c r="E153" s="6" t="s">
        <v>20</v>
      </c>
      <c r="F153" s="6" t="s">
        <v>20</v>
      </c>
      <c r="G153" s="6" t="s">
        <v>21</v>
      </c>
      <c r="H153" s="6" t="s">
        <v>20</v>
      </c>
      <c r="I153" s="6" t="s">
        <v>21</v>
      </c>
      <c r="J153" s="6" t="s">
        <v>21</v>
      </c>
      <c r="K153" s="6" t="s">
        <v>21</v>
      </c>
      <c r="L153" s="6" t="s">
        <v>21</v>
      </c>
      <c r="M153" s="6" t="s">
        <v>21</v>
      </c>
      <c r="N153" s="6" t="s">
        <v>21</v>
      </c>
      <c r="O153" s="6" t="s">
        <v>20</v>
      </c>
      <c r="P153" s="6" t="s">
        <v>21</v>
      </c>
      <c r="Q153" s="6" t="s">
        <v>21</v>
      </c>
      <c r="R153" s="6" t="s">
        <v>22</v>
      </c>
      <c r="S153" s="6" t="s">
        <v>22</v>
      </c>
      <c r="T153" s="12">
        <f>COUNTIF(E153:S153,"Yes")/(15-COUNTIF(E153:S153,"NA"))</f>
        <v>0.30769230769230771</v>
      </c>
      <c r="U153" s="13" t="str">
        <f>IF(T153&lt;25%,"High", IF(T153&lt;75%,"Medium","Low"))</f>
        <v>Medium</v>
      </c>
    </row>
    <row r="154" spans="1:21" x14ac:dyDescent="0.25">
      <c r="A154" s="4">
        <v>3319</v>
      </c>
      <c r="B154" s="4" t="s">
        <v>524</v>
      </c>
      <c r="C154" s="4" t="s">
        <v>525</v>
      </c>
      <c r="D154" s="6">
        <v>2019</v>
      </c>
      <c r="E154" s="6" t="s">
        <v>20</v>
      </c>
      <c r="F154" s="6" t="s">
        <v>20</v>
      </c>
      <c r="G154" s="6" t="s">
        <v>21</v>
      </c>
      <c r="H154" s="6" t="s">
        <v>20</v>
      </c>
      <c r="I154" s="6" t="s">
        <v>21</v>
      </c>
      <c r="J154" s="6" t="s">
        <v>22</v>
      </c>
      <c r="K154" s="6" t="s">
        <v>21</v>
      </c>
      <c r="L154" s="6" t="s">
        <v>21</v>
      </c>
      <c r="M154" s="6" t="s">
        <v>22</v>
      </c>
      <c r="N154" s="6" t="s">
        <v>22</v>
      </c>
      <c r="O154" s="6" t="s">
        <v>22</v>
      </c>
      <c r="P154" s="6" t="s">
        <v>22</v>
      </c>
      <c r="Q154" s="6" t="s">
        <v>22</v>
      </c>
      <c r="R154" s="6" t="s">
        <v>21</v>
      </c>
      <c r="S154" s="6" t="s">
        <v>22</v>
      </c>
      <c r="T154" s="12">
        <f>COUNTIF(E154:S154,"Yes")/(15-COUNTIF(E154:S154,"NA"))</f>
        <v>0.375</v>
      </c>
      <c r="U154" s="13" t="str">
        <f>IF(T154&lt;25%,"High", IF(T154&lt;75%,"Medium","Low"))</f>
        <v>Medium</v>
      </c>
    </row>
    <row r="155" spans="1:21" x14ac:dyDescent="0.25">
      <c r="A155" s="4">
        <v>3332</v>
      </c>
      <c r="B155" s="4" t="s">
        <v>522</v>
      </c>
      <c r="C155" s="4" t="s">
        <v>523</v>
      </c>
      <c r="D155" s="6">
        <v>2017</v>
      </c>
      <c r="E155" s="6" t="s">
        <v>20</v>
      </c>
      <c r="F155" s="6" t="s">
        <v>20</v>
      </c>
      <c r="G155" s="6" t="s">
        <v>20</v>
      </c>
      <c r="H155" s="6" t="s">
        <v>20</v>
      </c>
      <c r="I155" s="6" t="s">
        <v>20</v>
      </c>
      <c r="J155" s="6" t="s">
        <v>21</v>
      </c>
      <c r="K155" s="6" t="s">
        <v>21</v>
      </c>
      <c r="L155" s="6" t="s">
        <v>22</v>
      </c>
      <c r="M155" s="6" t="s">
        <v>22</v>
      </c>
      <c r="N155" s="6" t="s">
        <v>22</v>
      </c>
      <c r="O155" s="6" t="s">
        <v>22</v>
      </c>
      <c r="P155" s="6" t="s">
        <v>22</v>
      </c>
      <c r="Q155" s="6" t="s">
        <v>22</v>
      </c>
      <c r="R155" s="6" t="s">
        <v>21</v>
      </c>
      <c r="S155" s="6" t="s">
        <v>22</v>
      </c>
      <c r="T155" s="12">
        <f>COUNTIF(E155:S155,"Yes")/(15-COUNTIF(E155:S155,"NA"))</f>
        <v>0.625</v>
      </c>
      <c r="U155" s="13" t="str">
        <f>IF(T155&lt;25%,"High", IF(T155&lt;75%,"Medium","Low"))</f>
        <v>Medium</v>
      </c>
    </row>
    <row r="156" spans="1:21" x14ac:dyDescent="0.25">
      <c r="A156" s="4">
        <v>3338</v>
      </c>
      <c r="B156" s="4" t="s">
        <v>520</v>
      </c>
      <c r="C156" s="4" t="s">
        <v>521</v>
      </c>
      <c r="D156" s="6">
        <v>2015</v>
      </c>
      <c r="E156" s="6" t="s">
        <v>20</v>
      </c>
      <c r="F156" s="6" t="s">
        <v>20</v>
      </c>
      <c r="G156" s="6" t="s">
        <v>21</v>
      </c>
      <c r="H156" s="6" t="s">
        <v>30</v>
      </c>
      <c r="I156" s="6" t="s">
        <v>21</v>
      </c>
      <c r="J156" s="6" t="s">
        <v>21</v>
      </c>
      <c r="K156" s="6" t="s">
        <v>21</v>
      </c>
      <c r="L156" s="6" t="s">
        <v>22</v>
      </c>
      <c r="M156" s="6" t="s">
        <v>22</v>
      </c>
      <c r="N156" s="6" t="s">
        <v>22</v>
      </c>
      <c r="O156" s="6" t="s">
        <v>22</v>
      </c>
      <c r="P156" s="6" t="s">
        <v>22</v>
      </c>
      <c r="Q156" s="6" t="s">
        <v>22</v>
      </c>
      <c r="R156" s="6" t="s">
        <v>22</v>
      </c>
      <c r="S156" s="6" t="s">
        <v>21</v>
      </c>
      <c r="T156" s="12">
        <f>COUNTIF(E156:S156,"Yes")/(15-COUNTIF(E156:S156,"NA"))</f>
        <v>0.25</v>
      </c>
      <c r="U156" s="13" t="str">
        <f>IF(T156&lt;25%,"High", IF(T156&lt;75%,"Medium","Low"))</f>
        <v>Medium</v>
      </c>
    </row>
    <row r="157" spans="1:21" x14ac:dyDescent="0.25">
      <c r="A157" s="4">
        <v>3341</v>
      </c>
      <c r="B157" s="4" t="s">
        <v>518</v>
      </c>
      <c r="C157" s="4" t="s">
        <v>519</v>
      </c>
      <c r="D157" s="6">
        <v>2019</v>
      </c>
      <c r="E157" s="6" t="s">
        <v>20</v>
      </c>
      <c r="F157" s="6" t="s">
        <v>20</v>
      </c>
      <c r="G157" s="6" t="s">
        <v>20</v>
      </c>
      <c r="H157" s="6" t="s">
        <v>20</v>
      </c>
      <c r="I157" s="6" t="s">
        <v>21</v>
      </c>
      <c r="J157" s="6" t="s">
        <v>22</v>
      </c>
      <c r="K157" s="6" t="s">
        <v>22</v>
      </c>
      <c r="L157" s="6" t="s">
        <v>30</v>
      </c>
      <c r="M157" s="6" t="s">
        <v>22</v>
      </c>
      <c r="N157" s="6" t="s">
        <v>22</v>
      </c>
      <c r="O157" s="6" t="s">
        <v>22</v>
      </c>
      <c r="P157" s="6" t="s">
        <v>22</v>
      </c>
      <c r="Q157" s="6" t="s">
        <v>22</v>
      </c>
      <c r="R157" s="6" t="s">
        <v>21</v>
      </c>
      <c r="S157" s="6" t="s">
        <v>22</v>
      </c>
      <c r="T157" s="12">
        <f>COUNTIF(E157:S157,"Yes")/(15-COUNTIF(E157:S157,"NA"))</f>
        <v>0.5714285714285714</v>
      </c>
      <c r="U157" s="13" t="str">
        <f>IF(T157&lt;25%,"High", IF(T157&lt;75%,"Medium","Low"))</f>
        <v>Medium</v>
      </c>
    </row>
    <row r="158" spans="1:21" x14ac:dyDescent="0.25">
      <c r="A158" s="4">
        <v>3375</v>
      </c>
      <c r="B158" s="4" t="s">
        <v>516</v>
      </c>
      <c r="C158" s="4" t="s">
        <v>517</v>
      </c>
      <c r="D158" s="6">
        <v>2017</v>
      </c>
      <c r="E158" s="6" t="s">
        <v>20</v>
      </c>
      <c r="F158" s="6" t="s">
        <v>20</v>
      </c>
      <c r="G158" s="6" t="s">
        <v>20</v>
      </c>
      <c r="H158" s="6" t="s">
        <v>20</v>
      </c>
      <c r="I158" s="6" t="s">
        <v>20</v>
      </c>
      <c r="J158" s="6" t="s">
        <v>22</v>
      </c>
      <c r="K158" s="6" t="s">
        <v>22</v>
      </c>
      <c r="L158" s="6" t="s">
        <v>21</v>
      </c>
      <c r="M158" s="6" t="s">
        <v>22</v>
      </c>
      <c r="N158" s="6" t="s">
        <v>22</v>
      </c>
      <c r="O158" s="6" t="s">
        <v>22</v>
      </c>
      <c r="P158" s="6" t="s">
        <v>22</v>
      </c>
      <c r="Q158" s="6" t="s">
        <v>22</v>
      </c>
      <c r="R158" s="6" t="s">
        <v>22</v>
      </c>
      <c r="S158" s="6" t="s">
        <v>20</v>
      </c>
      <c r="T158" s="12">
        <f>COUNTIF(E158:S158,"Yes")/(15-COUNTIF(E158:S158,"NA"))</f>
        <v>0.8571428571428571</v>
      </c>
      <c r="U158" s="13" t="str">
        <f>IF(T158&lt;25%,"High", IF(T158&lt;75%,"Medium","Low"))</f>
        <v>Low</v>
      </c>
    </row>
    <row r="159" spans="1:21" x14ac:dyDescent="0.25">
      <c r="A159" s="4">
        <v>3413</v>
      </c>
      <c r="B159" s="4" t="s">
        <v>514</v>
      </c>
      <c r="C159" s="4" t="s">
        <v>515</v>
      </c>
      <c r="D159" s="6">
        <v>2015</v>
      </c>
      <c r="E159" s="6" t="s">
        <v>20</v>
      </c>
      <c r="F159" s="6" t="s">
        <v>20</v>
      </c>
      <c r="G159" s="6" t="s">
        <v>21</v>
      </c>
      <c r="H159" s="6" t="s">
        <v>20</v>
      </c>
      <c r="I159" s="6" t="s">
        <v>20</v>
      </c>
      <c r="J159" s="6" t="s">
        <v>20</v>
      </c>
      <c r="K159" s="6" t="s">
        <v>21</v>
      </c>
      <c r="L159" s="6" t="s">
        <v>22</v>
      </c>
      <c r="M159" s="6" t="s">
        <v>21</v>
      </c>
      <c r="N159" s="6" t="s">
        <v>21</v>
      </c>
      <c r="O159" s="6" t="s">
        <v>20</v>
      </c>
      <c r="P159" s="6" t="s">
        <v>21</v>
      </c>
      <c r="Q159" s="6" t="s">
        <v>21</v>
      </c>
      <c r="R159" s="6" t="s">
        <v>22</v>
      </c>
      <c r="S159" s="6" t="s">
        <v>22</v>
      </c>
      <c r="T159" s="12">
        <f>COUNTIF(E159:S159,"Yes")/(15-COUNTIF(E159:S159,"NA"))</f>
        <v>0.5</v>
      </c>
      <c r="U159" s="13" t="str">
        <f>IF(T159&lt;25%,"High", IF(T159&lt;75%,"Medium","Low"))</f>
        <v>Medium</v>
      </c>
    </row>
    <row r="160" spans="1:21" x14ac:dyDescent="0.25">
      <c r="A160" s="4">
        <v>3415</v>
      </c>
      <c r="B160" s="4" t="s">
        <v>512</v>
      </c>
      <c r="C160" s="4" t="s">
        <v>513</v>
      </c>
      <c r="D160" s="6">
        <v>2015</v>
      </c>
      <c r="E160" s="6" t="s">
        <v>20</v>
      </c>
      <c r="F160" s="6" t="s">
        <v>20</v>
      </c>
      <c r="G160" s="6" t="s">
        <v>20</v>
      </c>
      <c r="H160" s="6" t="s">
        <v>20</v>
      </c>
      <c r="I160" s="6" t="s">
        <v>21</v>
      </c>
      <c r="J160" s="6" t="s">
        <v>20</v>
      </c>
      <c r="K160" s="6" t="s">
        <v>30</v>
      </c>
      <c r="L160" s="6" t="s">
        <v>22</v>
      </c>
      <c r="M160" s="6" t="s">
        <v>21</v>
      </c>
      <c r="N160" s="6" t="s">
        <v>20</v>
      </c>
      <c r="O160" s="6" t="s">
        <v>20</v>
      </c>
      <c r="P160" s="6" t="s">
        <v>20</v>
      </c>
      <c r="Q160" s="6" t="s">
        <v>30</v>
      </c>
      <c r="R160" s="6" t="s">
        <v>21</v>
      </c>
      <c r="S160" s="6" t="s">
        <v>22</v>
      </c>
      <c r="T160" s="12">
        <f>COUNTIF(E160:S160,"Yes")/(15-COUNTIF(E160:S160,"NA"))</f>
        <v>0.61538461538461542</v>
      </c>
      <c r="U160" s="13" t="str">
        <f>IF(T160&lt;25%,"High", IF(T160&lt;75%,"Medium","Low"))</f>
        <v>Medium</v>
      </c>
    </row>
    <row r="161" spans="1:21" x14ac:dyDescent="0.25">
      <c r="A161" s="4">
        <v>3419</v>
      </c>
      <c r="B161" s="4" t="s">
        <v>510</v>
      </c>
      <c r="C161" s="4" t="s">
        <v>511</v>
      </c>
      <c r="D161" s="6">
        <v>2014</v>
      </c>
      <c r="E161" s="6" t="s">
        <v>20</v>
      </c>
      <c r="F161" s="6" t="s">
        <v>21</v>
      </c>
      <c r="G161" s="6" t="s">
        <v>20</v>
      </c>
      <c r="H161" s="6" t="s">
        <v>30</v>
      </c>
      <c r="I161" s="6" t="s">
        <v>30</v>
      </c>
      <c r="J161" s="6" t="s">
        <v>20</v>
      </c>
      <c r="K161" s="6" t="s">
        <v>30</v>
      </c>
      <c r="L161" s="6" t="s">
        <v>22</v>
      </c>
      <c r="M161" s="6" t="s">
        <v>21</v>
      </c>
      <c r="N161" s="6" t="s">
        <v>20</v>
      </c>
      <c r="O161" s="6" t="s">
        <v>20</v>
      </c>
      <c r="P161" s="6" t="s">
        <v>20</v>
      </c>
      <c r="Q161" s="6" t="s">
        <v>30</v>
      </c>
      <c r="R161" s="6" t="s">
        <v>22</v>
      </c>
      <c r="S161" s="6" t="s">
        <v>22</v>
      </c>
      <c r="T161" s="12">
        <f>COUNTIF(E161:S161,"Yes")/(15-COUNTIF(E161:S161,"NA"))</f>
        <v>0.5</v>
      </c>
      <c r="U161" s="13" t="str">
        <f>IF(T161&lt;25%,"High", IF(T161&lt;75%,"Medium","Low"))</f>
        <v>Medium</v>
      </c>
    </row>
    <row r="162" spans="1:21" x14ac:dyDescent="0.25">
      <c r="A162" s="4">
        <v>3427</v>
      </c>
      <c r="B162" s="4" t="s">
        <v>508</v>
      </c>
      <c r="C162" s="4" t="s">
        <v>509</v>
      </c>
      <c r="D162" s="6">
        <v>2020</v>
      </c>
      <c r="E162" s="6" t="s">
        <v>20</v>
      </c>
      <c r="F162" s="6" t="s">
        <v>20</v>
      </c>
      <c r="G162" s="6" t="s">
        <v>30</v>
      </c>
      <c r="H162" s="6" t="s">
        <v>20</v>
      </c>
      <c r="I162" s="6" t="s">
        <v>21</v>
      </c>
      <c r="J162" s="6" t="s">
        <v>20</v>
      </c>
      <c r="K162" s="6" t="s">
        <v>30</v>
      </c>
      <c r="L162" s="6" t="s">
        <v>22</v>
      </c>
      <c r="M162" s="6" t="s">
        <v>21</v>
      </c>
      <c r="N162" s="6" t="s">
        <v>21</v>
      </c>
      <c r="O162" s="6" t="s">
        <v>21</v>
      </c>
      <c r="P162" s="6" t="s">
        <v>30</v>
      </c>
      <c r="Q162" s="6" t="s">
        <v>20</v>
      </c>
      <c r="R162" s="6" t="s">
        <v>21</v>
      </c>
      <c r="S162" s="6" t="s">
        <v>22</v>
      </c>
      <c r="T162" s="12">
        <f>COUNTIF(E162:S162,"Yes")/(15-COUNTIF(E162:S162,"NA"))</f>
        <v>0.38461538461538464</v>
      </c>
      <c r="U162" s="13" t="str">
        <f>IF(T162&lt;25%,"High", IF(T162&lt;75%,"Medium","Low"))</f>
        <v>Medium</v>
      </c>
    </row>
    <row r="163" spans="1:21" x14ac:dyDescent="0.25">
      <c r="A163" s="4">
        <v>3428</v>
      </c>
      <c r="B163" s="4" t="s">
        <v>506</v>
      </c>
      <c r="C163" s="4" t="s">
        <v>507</v>
      </c>
      <c r="D163" s="6">
        <v>2019</v>
      </c>
      <c r="E163" s="6" t="s">
        <v>20</v>
      </c>
      <c r="F163" s="6" t="s">
        <v>20</v>
      </c>
      <c r="G163" s="6" t="s">
        <v>20</v>
      </c>
      <c r="H163" s="6" t="s">
        <v>20</v>
      </c>
      <c r="I163" s="6" t="s">
        <v>21</v>
      </c>
      <c r="J163" s="6" t="s">
        <v>22</v>
      </c>
      <c r="K163" s="6" t="s">
        <v>22</v>
      </c>
      <c r="L163" s="6" t="s">
        <v>21</v>
      </c>
      <c r="M163" s="6" t="s">
        <v>22</v>
      </c>
      <c r="N163" s="6" t="s">
        <v>22</v>
      </c>
      <c r="O163" s="6" t="s">
        <v>22</v>
      </c>
      <c r="P163" s="6" t="s">
        <v>22</v>
      </c>
      <c r="Q163" s="6" t="s">
        <v>22</v>
      </c>
      <c r="R163" s="6" t="s">
        <v>21</v>
      </c>
      <c r="S163" s="6" t="s">
        <v>22</v>
      </c>
      <c r="T163" s="12">
        <f>COUNTIF(E163:S163,"Yes")/(15-COUNTIF(E163:S163,"NA"))</f>
        <v>0.5714285714285714</v>
      </c>
      <c r="U163" s="13" t="str">
        <f>IF(T163&lt;25%,"High", IF(T163&lt;75%,"Medium","Low"))</f>
        <v>Medium</v>
      </c>
    </row>
    <row r="164" spans="1:21" x14ac:dyDescent="0.25">
      <c r="A164" s="4">
        <v>3429</v>
      </c>
      <c r="B164" s="4" t="s">
        <v>504</v>
      </c>
      <c r="C164" s="4" t="s">
        <v>505</v>
      </c>
      <c r="D164" s="6">
        <v>2019</v>
      </c>
      <c r="E164" s="6" t="s">
        <v>20</v>
      </c>
      <c r="F164" s="6" t="s">
        <v>30</v>
      </c>
      <c r="G164" s="6" t="s">
        <v>30</v>
      </c>
      <c r="H164" s="6" t="s">
        <v>20</v>
      </c>
      <c r="I164" s="6" t="s">
        <v>21</v>
      </c>
      <c r="J164" s="6" t="s">
        <v>22</v>
      </c>
      <c r="K164" s="6" t="s">
        <v>22</v>
      </c>
      <c r="L164" s="6" t="s">
        <v>21</v>
      </c>
      <c r="M164" s="6" t="s">
        <v>22</v>
      </c>
      <c r="N164" s="6" t="s">
        <v>22</v>
      </c>
      <c r="O164" s="6" t="s">
        <v>22</v>
      </c>
      <c r="P164" s="6" t="s">
        <v>22</v>
      </c>
      <c r="Q164" s="6" t="s">
        <v>22</v>
      </c>
      <c r="R164" s="6" t="s">
        <v>30</v>
      </c>
      <c r="S164" s="6" t="s">
        <v>22</v>
      </c>
      <c r="T164" s="12">
        <f>COUNTIF(E164:S164,"Yes")/(15-COUNTIF(E164:S164,"NA"))</f>
        <v>0.2857142857142857</v>
      </c>
      <c r="U164" s="13" t="str">
        <f>IF(T164&lt;25%,"High", IF(T164&lt;75%,"Medium","Low"))</f>
        <v>Medium</v>
      </c>
    </row>
    <row r="165" spans="1:21" x14ac:dyDescent="0.25">
      <c r="A165" s="4">
        <v>3438</v>
      </c>
      <c r="B165" s="4" t="s">
        <v>502</v>
      </c>
      <c r="C165" s="4" t="s">
        <v>503</v>
      </c>
      <c r="D165" s="6">
        <v>2016</v>
      </c>
      <c r="E165" s="6" t="s">
        <v>20</v>
      </c>
      <c r="F165" s="6" t="s">
        <v>20</v>
      </c>
      <c r="G165" s="6" t="s">
        <v>21</v>
      </c>
      <c r="H165" s="6" t="s">
        <v>20</v>
      </c>
      <c r="I165" s="6" t="s">
        <v>21</v>
      </c>
      <c r="J165" s="6" t="s">
        <v>22</v>
      </c>
      <c r="K165" s="6" t="s">
        <v>22</v>
      </c>
      <c r="L165" s="6" t="s">
        <v>21</v>
      </c>
      <c r="M165" s="6" t="s">
        <v>22</v>
      </c>
      <c r="N165" s="6" t="s">
        <v>22</v>
      </c>
      <c r="O165" s="6" t="s">
        <v>22</v>
      </c>
      <c r="P165" s="6" t="s">
        <v>22</v>
      </c>
      <c r="Q165" s="6" t="s">
        <v>22</v>
      </c>
      <c r="R165" s="6" t="s">
        <v>21</v>
      </c>
      <c r="S165" s="6" t="s">
        <v>22</v>
      </c>
      <c r="T165" s="12">
        <f>COUNTIF(E165:S165,"Yes")/(15-COUNTIF(E165:S165,"NA"))</f>
        <v>0.42857142857142855</v>
      </c>
      <c r="U165" s="13" t="str">
        <f>IF(T165&lt;25%,"High", IF(T165&lt;75%,"Medium","Low"))</f>
        <v>Medium</v>
      </c>
    </row>
    <row r="166" spans="1:21" x14ac:dyDescent="0.25">
      <c r="A166" s="4">
        <v>3443</v>
      </c>
      <c r="B166" s="4" t="s">
        <v>500</v>
      </c>
      <c r="C166" s="4" t="s">
        <v>501</v>
      </c>
      <c r="D166" s="6">
        <v>2015</v>
      </c>
      <c r="E166" s="6" t="s">
        <v>20</v>
      </c>
      <c r="F166" s="6" t="s">
        <v>20</v>
      </c>
      <c r="G166" s="6" t="s">
        <v>20</v>
      </c>
      <c r="H166" s="6" t="s">
        <v>20</v>
      </c>
      <c r="I166" s="6" t="s">
        <v>21</v>
      </c>
      <c r="J166" s="6" t="s">
        <v>22</v>
      </c>
      <c r="K166" s="6" t="s">
        <v>22</v>
      </c>
      <c r="L166" s="6" t="s">
        <v>21</v>
      </c>
      <c r="M166" s="6" t="s">
        <v>22</v>
      </c>
      <c r="N166" s="6" t="s">
        <v>22</v>
      </c>
      <c r="O166" s="6" t="s">
        <v>22</v>
      </c>
      <c r="P166" s="6" t="s">
        <v>22</v>
      </c>
      <c r="Q166" s="6" t="s">
        <v>22</v>
      </c>
      <c r="R166" s="6" t="s">
        <v>20</v>
      </c>
      <c r="S166" s="6" t="s">
        <v>22</v>
      </c>
      <c r="T166" s="12">
        <f>COUNTIF(E166:S166,"Yes")/(15-COUNTIF(E166:S166,"NA"))</f>
        <v>0.7142857142857143</v>
      </c>
      <c r="U166" s="13" t="str">
        <f>IF(T166&lt;25%,"High", IF(T166&lt;75%,"Medium","Low"))</f>
        <v>Medium</v>
      </c>
    </row>
    <row r="167" spans="1:21" x14ac:dyDescent="0.25">
      <c r="A167" s="4">
        <v>3451</v>
      </c>
      <c r="B167" s="4" t="s">
        <v>498</v>
      </c>
      <c r="C167" s="4" t="s">
        <v>499</v>
      </c>
      <c r="D167" s="6">
        <v>2012</v>
      </c>
      <c r="E167" s="6" t="s">
        <v>20</v>
      </c>
      <c r="F167" s="6" t="s">
        <v>20</v>
      </c>
      <c r="G167" s="6" t="s">
        <v>20</v>
      </c>
      <c r="H167" s="6" t="s">
        <v>30</v>
      </c>
      <c r="I167" s="6" t="s">
        <v>30</v>
      </c>
      <c r="J167" s="6" t="s">
        <v>22</v>
      </c>
      <c r="K167" s="6" t="s">
        <v>21</v>
      </c>
      <c r="L167" s="6" t="s">
        <v>21</v>
      </c>
      <c r="M167" s="6" t="s">
        <v>22</v>
      </c>
      <c r="N167" s="6" t="s">
        <v>22</v>
      </c>
      <c r="O167" s="6" t="s">
        <v>22</v>
      </c>
      <c r="P167" s="6" t="s">
        <v>22</v>
      </c>
      <c r="Q167" s="6" t="s">
        <v>22</v>
      </c>
      <c r="R167" s="6" t="s">
        <v>21</v>
      </c>
      <c r="S167" s="6" t="s">
        <v>22</v>
      </c>
      <c r="T167" s="12">
        <f>COUNTIF(E167:S167,"Yes")/(15-COUNTIF(E167:S167,"NA"))</f>
        <v>0.375</v>
      </c>
      <c r="U167" s="13" t="str">
        <f>IF(T167&lt;25%,"High", IF(T167&lt;75%,"Medium","Low"))</f>
        <v>Medium</v>
      </c>
    </row>
    <row r="168" spans="1:21" x14ac:dyDescent="0.25">
      <c r="A168" s="4">
        <v>3458</v>
      </c>
      <c r="B168" s="4" t="s">
        <v>496</v>
      </c>
      <c r="C168" s="4" t="s">
        <v>497</v>
      </c>
      <c r="D168" s="6">
        <v>2013</v>
      </c>
      <c r="E168" s="6" t="s">
        <v>20</v>
      </c>
      <c r="F168" s="6" t="s">
        <v>20</v>
      </c>
      <c r="G168" s="6" t="s">
        <v>21</v>
      </c>
      <c r="H168" s="6" t="s">
        <v>20</v>
      </c>
      <c r="I168" s="6" t="s">
        <v>20</v>
      </c>
      <c r="J168" s="6" t="s">
        <v>20</v>
      </c>
      <c r="K168" s="6" t="s">
        <v>20</v>
      </c>
      <c r="L168" s="6" t="s">
        <v>22</v>
      </c>
      <c r="M168" s="6" t="s">
        <v>21</v>
      </c>
      <c r="N168" s="6" t="s">
        <v>21</v>
      </c>
      <c r="O168" s="6" t="s">
        <v>20</v>
      </c>
      <c r="P168" s="6" t="s">
        <v>21</v>
      </c>
      <c r="Q168" s="6" t="s">
        <v>21</v>
      </c>
      <c r="R168" s="6" t="s">
        <v>22</v>
      </c>
      <c r="S168" s="6" t="s">
        <v>21</v>
      </c>
      <c r="T168" s="12">
        <f>COUNTIF(E168:S168,"Yes")/(15-COUNTIF(E168:S168,"NA"))</f>
        <v>0.53846153846153844</v>
      </c>
      <c r="U168" s="13" t="str">
        <f>IF(T168&lt;25%,"High", IF(T168&lt;75%,"Medium","Low"))</f>
        <v>Medium</v>
      </c>
    </row>
    <row r="169" spans="1:21" x14ac:dyDescent="0.25">
      <c r="A169" s="4">
        <v>3461</v>
      </c>
      <c r="B169" s="5" t="s">
        <v>827</v>
      </c>
      <c r="C169" s="4" t="s">
        <v>495</v>
      </c>
      <c r="D169" s="6">
        <v>2019</v>
      </c>
      <c r="E169" s="6" t="s">
        <v>20</v>
      </c>
      <c r="F169" s="6" t="s">
        <v>21</v>
      </c>
      <c r="G169" s="6" t="s">
        <v>20</v>
      </c>
      <c r="H169" s="6" t="s">
        <v>30</v>
      </c>
      <c r="I169" s="6" t="s">
        <v>21</v>
      </c>
      <c r="J169" s="6" t="s">
        <v>22</v>
      </c>
      <c r="K169" s="6" t="s">
        <v>22</v>
      </c>
      <c r="L169" s="6" t="s">
        <v>21</v>
      </c>
      <c r="M169" s="6" t="s">
        <v>22</v>
      </c>
      <c r="N169" s="6" t="s">
        <v>22</v>
      </c>
      <c r="O169" s="6" t="s">
        <v>22</v>
      </c>
      <c r="P169" s="6" t="s">
        <v>22</v>
      </c>
      <c r="Q169" s="6" t="s">
        <v>22</v>
      </c>
      <c r="R169" s="6" t="s">
        <v>20</v>
      </c>
      <c r="S169" s="6" t="s">
        <v>22</v>
      </c>
      <c r="T169" s="12">
        <f>COUNTIF(E169:S169,"Yes")/(15-COUNTIF(E169:S169,"NA"))</f>
        <v>0.42857142857142855</v>
      </c>
      <c r="U169" s="13" t="str">
        <f>IF(T169&lt;25%,"High", IF(T169&lt;75%,"Medium","Low"))</f>
        <v>Medium</v>
      </c>
    </row>
    <row r="170" spans="1:21" x14ac:dyDescent="0.25">
      <c r="A170" s="4">
        <v>3470</v>
      </c>
      <c r="B170" s="4" t="s">
        <v>493</v>
      </c>
      <c r="C170" s="4" t="s">
        <v>494</v>
      </c>
      <c r="D170" s="6">
        <v>2013</v>
      </c>
      <c r="E170" s="6" t="s">
        <v>20</v>
      </c>
      <c r="F170" s="6" t="s">
        <v>20</v>
      </c>
      <c r="G170" s="6" t="s">
        <v>20</v>
      </c>
      <c r="H170" s="6" t="s">
        <v>20</v>
      </c>
      <c r="I170" s="6" t="s">
        <v>21</v>
      </c>
      <c r="J170" s="6" t="s">
        <v>20</v>
      </c>
      <c r="K170" s="6" t="s">
        <v>20</v>
      </c>
      <c r="L170" s="6" t="s">
        <v>22</v>
      </c>
      <c r="M170" s="6" t="s">
        <v>22</v>
      </c>
      <c r="N170" s="6" t="s">
        <v>22</v>
      </c>
      <c r="O170" s="6" t="s">
        <v>22</v>
      </c>
      <c r="P170" s="6" t="s">
        <v>22</v>
      </c>
      <c r="Q170" s="6" t="s">
        <v>22</v>
      </c>
      <c r="R170" s="6" t="s">
        <v>21</v>
      </c>
      <c r="S170" s="6" t="s">
        <v>22</v>
      </c>
      <c r="T170" s="12">
        <f>COUNTIF(E170:S170,"Yes")/(15-COUNTIF(E170:S170,"NA"))</f>
        <v>0.75</v>
      </c>
      <c r="U170" s="13" t="str">
        <f>IF(T170&lt;25%,"High", IF(T170&lt;75%,"Medium","Low"))</f>
        <v>Low</v>
      </c>
    </row>
    <row r="171" spans="1:21" x14ac:dyDescent="0.25">
      <c r="A171" s="4">
        <v>3472</v>
      </c>
      <c r="B171" s="4" t="s">
        <v>491</v>
      </c>
      <c r="C171" s="4" t="s">
        <v>492</v>
      </c>
      <c r="D171" s="6">
        <v>2013</v>
      </c>
      <c r="E171" s="6" t="s">
        <v>21</v>
      </c>
      <c r="F171" s="6" t="s">
        <v>21</v>
      </c>
      <c r="G171" s="6" t="s">
        <v>20</v>
      </c>
      <c r="H171" s="6" t="s">
        <v>30</v>
      </c>
      <c r="I171" s="6" t="s">
        <v>21</v>
      </c>
      <c r="J171" s="6" t="s">
        <v>21</v>
      </c>
      <c r="K171" s="6" t="s">
        <v>21</v>
      </c>
      <c r="L171" s="6" t="s">
        <v>21</v>
      </c>
      <c r="M171" s="6" t="s">
        <v>20</v>
      </c>
      <c r="N171" s="6" t="s">
        <v>21</v>
      </c>
      <c r="O171" s="6" t="s">
        <v>21</v>
      </c>
      <c r="P171" s="6" t="s">
        <v>21</v>
      </c>
      <c r="Q171" s="6" t="s">
        <v>30</v>
      </c>
      <c r="R171" s="6" t="s">
        <v>22</v>
      </c>
      <c r="S171" s="6" t="s">
        <v>21</v>
      </c>
      <c r="T171" s="12">
        <f>COUNTIF(E171:S171,"Yes")/(15-COUNTIF(E171:S171,"NA"))</f>
        <v>0.14285714285714285</v>
      </c>
      <c r="U171" s="13" t="str">
        <f>IF(T171&lt;25%,"High", IF(T171&lt;75%,"Medium","Low"))</f>
        <v>High</v>
      </c>
    </row>
    <row r="172" spans="1:21" x14ac:dyDescent="0.25">
      <c r="A172" s="4">
        <v>3481</v>
      </c>
      <c r="B172" s="4" t="s">
        <v>489</v>
      </c>
      <c r="C172" s="4" t="s">
        <v>490</v>
      </c>
      <c r="D172" s="6">
        <v>2018</v>
      </c>
      <c r="E172" s="6" t="s">
        <v>20</v>
      </c>
      <c r="F172" s="6" t="s">
        <v>20</v>
      </c>
      <c r="G172" s="6" t="s">
        <v>20</v>
      </c>
      <c r="H172" s="6" t="s">
        <v>20</v>
      </c>
      <c r="I172" s="6" t="s">
        <v>21</v>
      </c>
      <c r="J172" s="6" t="s">
        <v>22</v>
      </c>
      <c r="K172" s="6" t="s">
        <v>22</v>
      </c>
      <c r="L172" s="6" t="s">
        <v>20</v>
      </c>
      <c r="M172" s="6" t="s">
        <v>22</v>
      </c>
      <c r="N172" s="6" t="s">
        <v>22</v>
      </c>
      <c r="O172" s="6" t="s">
        <v>22</v>
      </c>
      <c r="P172" s="6" t="s">
        <v>22</v>
      </c>
      <c r="Q172" s="6" t="s">
        <v>22</v>
      </c>
      <c r="R172" s="6" t="s">
        <v>22</v>
      </c>
      <c r="S172" s="6" t="s">
        <v>20</v>
      </c>
      <c r="T172" s="12">
        <f>COUNTIF(E172:S172,"Yes")/(15-COUNTIF(E172:S172,"NA"))</f>
        <v>0.8571428571428571</v>
      </c>
      <c r="U172" s="13" t="str">
        <f>IF(T172&lt;25%,"High", IF(T172&lt;75%,"Medium","Low"))</f>
        <v>Low</v>
      </c>
    </row>
    <row r="173" spans="1:21" x14ac:dyDescent="0.25">
      <c r="A173" s="4">
        <v>3506</v>
      </c>
      <c r="B173" s="4" t="s">
        <v>487</v>
      </c>
      <c r="C173" s="4" t="s">
        <v>488</v>
      </c>
      <c r="D173" s="6">
        <v>2015</v>
      </c>
      <c r="E173" s="6" t="s">
        <v>20</v>
      </c>
      <c r="F173" s="6" t="s">
        <v>20</v>
      </c>
      <c r="G173" s="6" t="s">
        <v>20</v>
      </c>
      <c r="H173" s="6" t="s">
        <v>20</v>
      </c>
      <c r="I173" s="6" t="s">
        <v>20</v>
      </c>
      <c r="J173" s="6" t="s">
        <v>22</v>
      </c>
      <c r="K173" s="6" t="s">
        <v>20</v>
      </c>
      <c r="L173" s="6" t="s">
        <v>20</v>
      </c>
      <c r="M173" s="6" t="s">
        <v>22</v>
      </c>
      <c r="N173" s="6" t="s">
        <v>22</v>
      </c>
      <c r="O173" s="6" t="s">
        <v>22</v>
      </c>
      <c r="P173" s="6" t="s">
        <v>22</v>
      </c>
      <c r="Q173" s="6" t="s">
        <v>22</v>
      </c>
      <c r="R173" s="6" t="s">
        <v>22</v>
      </c>
      <c r="S173" s="6" t="s">
        <v>20</v>
      </c>
      <c r="T173" s="12">
        <f>COUNTIF(E173:S173,"Yes")/(15-COUNTIF(E173:S173,"NA"))</f>
        <v>1</v>
      </c>
      <c r="U173" s="13" t="str">
        <f>IF(T173&lt;25%,"High", IF(T173&lt;75%,"Medium","Low"))</f>
        <v>Low</v>
      </c>
    </row>
    <row r="174" spans="1:21" x14ac:dyDescent="0.25">
      <c r="A174" s="4">
        <v>3507</v>
      </c>
      <c r="B174" s="4" t="s">
        <v>485</v>
      </c>
      <c r="C174" s="4" t="s">
        <v>486</v>
      </c>
      <c r="D174" s="6">
        <v>2009</v>
      </c>
      <c r="E174" s="6" t="s">
        <v>20</v>
      </c>
      <c r="F174" s="6" t="s">
        <v>20</v>
      </c>
      <c r="G174" s="6" t="s">
        <v>21</v>
      </c>
      <c r="H174" s="6" t="s">
        <v>20</v>
      </c>
      <c r="I174" s="6" t="s">
        <v>30</v>
      </c>
      <c r="J174" s="6" t="s">
        <v>21</v>
      </c>
      <c r="K174" s="6" t="s">
        <v>20</v>
      </c>
      <c r="L174" s="6" t="s">
        <v>21</v>
      </c>
      <c r="M174" s="6" t="s">
        <v>22</v>
      </c>
      <c r="N174" s="6" t="s">
        <v>22</v>
      </c>
      <c r="O174" s="6" t="s">
        <v>22</v>
      </c>
      <c r="P174" s="6" t="s">
        <v>22</v>
      </c>
      <c r="Q174" s="6" t="s">
        <v>22</v>
      </c>
      <c r="R174" s="6" t="s">
        <v>22</v>
      </c>
      <c r="S174" s="6" t="s">
        <v>21</v>
      </c>
      <c r="T174" s="12">
        <f>COUNTIF(E174:S174,"Yes")/(15-COUNTIF(E174:S174,"NA"))</f>
        <v>0.44444444444444442</v>
      </c>
      <c r="U174" s="13" t="str">
        <f>IF(T174&lt;25%,"High", IF(T174&lt;75%,"Medium","Low"))</f>
        <v>Medium</v>
      </c>
    </row>
    <row r="175" spans="1:21" x14ac:dyDescent="0.25">
      <c r="A175" s="4">
        <v>3515</v>
      </c>
      <c r="B175" s="4" t="s">
        <v>483</v>
      </c>
      <c r="C175" s="4" t="s">
        <v>484</v>
      </c>
      <c r="D175" s="6">
        <v>2010</v>
      </c>
      <c r="E175" s="6" t="s">
        <v>20</v>
      </c>
      <c r="F175" s="6" t="s">
        <v>20</v>
      </c>
      <c r="G175" s="6" t="s">
        <v>20</v>
      </c>
      <c r="H175" s="6" t="s">
        <v>30</v>
      </c>
      <c r="I175" s="6" t="s">
        <v>21</v>
      </c>
      <c r="J175" s="6" t="s">
        <v>20</v>
      </c>
      <c r="K175" s="6" t="s">
        <v>30</v>
      </c>
      <c r="L175" s="6" t="s">
        <v>22</v>
      </c>
      <c r="M175" s="6" t="s">
        <v>21</v>
      </c>
      <c r="N175" s="6" t="s">
        <v>20</v>
      </c>
      <c r="O175" s="6" t="s">
        <v>20</v>
      </c>
      <c r="P175" s="6" t="s">
        <v>20</v>
      </c>
      <c r="Q175" s="6" t="s">
        <v>20</v>
      </c>
      <c r="R175" s="6" t="s">
        <v>22</v>
      </c>
      <c r="S175" s="6" t="s">
        <v>22</v>
      </c>
      <c r="T175" s="12">
        <f>COUNTIF(E175:S175,"Yes")/(15-COUNTIF(E175:S175,"NA"))</f>
        <v>0.66666666666666663</v>
      </c>
      <c r="U175" s="13" t="str">
        <f>IF(T175&lt;25%,"High", IF(T175&lt;75%,"Medium","Low"))</f>
        <v>Medium</v>
      </c>
    </row>
    <row r="176" spans="1:21" x14ac:dyDescent="0.25">
      <c r="A176" s="4">
        <v>3535</v>
      </c>
      <c r="B176" s="4" t="s">
        <v>481</v>
      </c>
      <c r="C176" s="4" t="s">
        <v>482</v>
      </c>
      <c r="D176" s="6">
        <v>2009</v>
      </c>
      <c r="E176" s="6" t="s">
        <v>20</v>
      </c>
      <c r="F176" s="6" t="s">
        <v>20</v>
      </c>
      <c r="G176" s="6" t="s">
        <v>20</v>
      </c>
      <c r="H176" s="6" t="s">
        <v>20</v>
      </c>
      <c r="I176" s="6" t="s">
        <v>21</v>
      </c>
      <c r="J176" s="6" t="s">
        <v>20</v>
      </c>
      <c r="K176" s="6" t="s">
        <v>21</v>
      </c>
      <c r="L176" s="6" t="s">
        <v>22</v>
      </c>
      <c r="M176" s="6" t="s">
        <v>21</v>
      </c>
      <c r="N176" s="6" t="s">
        <v>21</v>
      </c>
      <c r="O176" s="6" t="s">
        <v>20</v>
      </c>
      <c r="P176" s="6" t="s">
        <v>20</v>
      </c>
      <c r="Q176" s="6" t="s">
        <v>21</v>
      </c>
      <c r="R176" s="6" t="s">
        <v>22</v>
      </c>
      <c r="S176" s="6" t="s">
        <v>22</v>
      </c>
      <c r="T176" s="12">
        <f>COUNTIF(E176:S176,"Yes")/(15-COUNTIF(E176:S176,"NA"))</f>
        <v>0.58333333333333337</v>
      </c>
      <c r="U176" s="13" t="str">
        <f>IF(T176&lt;25%,"High", IF(T176&lt;75%,"Medium","Low"))</f>
        <v>Medium</v>
      </c>
    </row>
    <row r="177" spans="1:21" x14ac:dyDescent="0.25">
      <c r="A177" s="4">
        <v>3549</v>
      </c>
      <c r="B177" s="4" t="s">
        <v>479</v>
      </c>
      <c r="C177" s="4" t="s">
        <v>480</v>
      </c>
      <c r="D177" s="6">
        <v>2013</v>
      </c>
      <c r="E177" s="6" t="s">
        <v>20</v>
      </c>
      <c r="F177" s="6" t="s">
        <v>21</v>
      </c>
      <c r="G177" s="6" t="s">
        <v>21</v>
      </c>
      <c r="H177" s="6" t="s">
        <v>30</v>
      </c>
      <c r="I177" s="6" t="s">
        <v>21</v>
      </c>
      <c r="J177" s="6" t="s">
        <v>21</v>
      </c>
      <c r="K177" s="6" t="s">
        <v>21</v>
      </c>
      <c r="L177" s="6" t="s">
        <v>22</v>
      </c>
      <c r="M177" s="6" t="s">
        <v>21</v>
      </c>
      <c r="N177" s="6" t="s">
        <v>21</v>
      </c>
      <c r="O177" s="6" t="s">
        <v>21</v>
      </c>
      <c r="P177" s="6" t="s">
        <v>21</v>
      </c>
      <c r="Q177" s="6" t="s">
        <v>21</v>
      </c>
      <c r="R177" s="6" t="s">
        <v>22</v>
      </c>
      <c r="S177" s="6" t="s">
        <v>22</v>
      </c>
      <c r="T177" s="12">
        <f>COUNTIF(E177:S177,"Yes")/(15-COUNTIF(E177:S177,"NA"))</f>
        <v>8.3333333333333329E-2</v>
      </c>
      <c r="U177" s="13" t="str">
        <f>IF(T177&lt;25%,"High", IF(T177&lt;75%,"Medium","Low"))</f>
        <v>High</v>
      </c>
    </row>
    <row r="178" spans="1:21" x14ac:dyDescent="0.25">
      <c r="A178" s="4">
        <v>3553</v>
      </c>
      <c r="B178" s="4" t="s">
        <v>477</v>
      </c>
      <c r="C178" s="4" t="s">
        <v>478</v>
      </c>
      <c r="D178" s="6">
        <v>2019</v>
      </c>
      <c r="E178" s="6" t="s">
        <v>20</v>
      </c>
      <c r="F178" s="6" t="s">
        <v>20</v>
      </c>
      <c r="G178" s="6" t="s">
        <v>20</v>
      </c>
      <c r="H178" s="6" t="s">
        <v>20</v>
      </c>
      <c r="I178" s="6" t="s">
        <v>20</v>
      </c>
      <c r="J178" s="6" t="s">
        <v>20</v>
      </c>
      <c r="K178" s="6" t="s">
        <v>30</v>
      </c>
      <c r="L178" s="6" t="s">
        <v>21</v>
      </c>
      <c r="M178" s="6" t="s">
        <v>20</v>
      </c>
      <c r="N178" s="6" t="s">
        <v>20</v>
      </c>
      <c r="O178" s="6" t="s">
        <v>20</v>
      </c>
      <c r="P178" s="6" t="s">
        <v>20</v>
      </c>
      <c r="Q178" s="6" t="s">
        <v>20</v>
      </c>
      <c r="R178" s="6" t="s">
        <v>22</v>
      </c>
      <c r="S178" s="6" t="s">
        <v>20</v>
      </c>
      <c r="T178" s="12">
        <f>COUNTIF(E178:S178,"Yes")/(15-COUNTIF(E178:S178,"NA"))</f>
        <v>0.8571428571428571</v>
      </c>
      <c r="U178" s="13" t="str">
        <f>IF(T178&lt;25%,"High", IF(T178&lt;75%,"Medium","Low"))</f>
        <v>Low</v>
      </c>
    </row>
    <row r="179" spans="1:21" x14ac:dyDescent="0.25">
      <c r="A179" s="4">
        <v>3564</v>
      </c>
      <c r="B179" s="4" t="s">
        <v>475</v>
      </c>
      <c r="C179" s="4" t="s">
        <v>476</v>
      </c>
      <c r="D179" s="6">
        <v>2015</v>
      </c>
      <c r="E179" s="6" t="s">
        <v>20</v>
      </c>
      <c r="F179" s="6" t="s">
        <v>21</v>
      </c>
      <c r="G179" s="6" t="s">
        <v>20</v>
      </c>
      <c r="H179" s="6" t="s">
        <v>30</v>
      </c>
      <c r="I179" s="6" t="s">
        <v>21</v>
      </c>
      <c r="J179" s="6" t="s">
        <v>22</v>
      </c>
      <c r="K179" s="6" t="s">
        <v>22</v>
      </c>
      <c r="L179" s="6" t="s">
        <v>21</v>
      </c>
      <c r="M179" s="6" t="s">
        <v>22</v>
      </c>
      <c r="N179" s="6" t="s">
        <v>22</v>
      </c>
      <c r="O179" s="6" t="s">
        <v>22</v>
      </c>
      <c r="P179" s="6" t="s">
        <v>22</v>
      </c>
      <c r="Q179" s="6" t="s">
        <v>22</v>
      </c>
      <c r="R179" s="6" t="s">
        <v>21</v>
      </c>
      <c r="S179" s="6" t="s">
        <v>22</v>
      </c>
      <c r="T179" s="12">
        <f>COUNTIF(E179:S179,"Yes")/(15-COUNTIF(E179:S179,"NA"))</f>
        <v>0.2857142857142857</v>
      </c>
      <c r="U179" s="13" t="str">
        <f>IF(T179&lt;25%,"High", IF(T179&lt;75%,"Medium","Low"))</f>
        <v>Medium</v>
      </c>
    </row>
    <row r="180" spans="1:21" x14ac:dyDescent="0.25">
      <c r="A180" s="4">
        <v>3570</v>
      </c>
      <c r="B180" s="4" t="s">
        <v>473</v>
      </c>
      <c r="C180" s="4" t="s">
        <v>474</v>
      </c>
      <c r="D180" s="6">
        <v>2020</v>
      </c>
      <c r="E180" s="6" t="s">
        <v>20</v>
      </c>
      <c r="F180" s="6" t="s">
        <v>20</v>
      </c>
      <c r="G180" s="6" t="s">
        <v>21</v>
      </c>
      <c r="H180" s="6" t="s">
        <v>20</v>
      </c>
      <c r="I180" s="6" t="s">
        <v>21</v>
      </c>
      <c r="J180" s="6" t="s">
        <v>21</v>
      </c>
      <c r="K180" s="6" t="s">
        <v>21</v>
      </c>
      <c r="L180" s="6" t="s">
        <v>21</v>
      </c>
      <c r="M180" s="6" t="s">
        <v>30</v>
      </c>
      <c r="N180" s="6" t="s">
        <v>20</v>
      </c>
      <c r="O180" s="6" t="s">
        <v>21</v>
      </c>
      <c r="P180" s="6" t="s">
        <v>21</v>
      </c>
      <c r="Q180" s="6" t="s">
        <v>30</v>
      </c>
      <c r="R180" s="6" t="s">
        <v>20</v>
      </c>
      <c r="S180" s="6" t="s">
        <v>22</v>
      </c>
      <c r="T180" s="12">
        <f>COUNTIF(E180:S180,"Yes")/(15-COUNTIF(E180:S180,"NA"))</f>
        <v>0.35714285714285715</v>
      </c>
      <c r="U180" s="13" t="str">
        <f>IF(T180&lt;25%,"High", IF(T180&lt;75%,"Medium","Low"))</f>
        <v>Medium</v>
      </c>
    </row>
    <row r="181" spans="1:21" x14ac:dyDescent="0.25">
      <c r="A181" s="4">
        <v>3577</v>
      </c>
      <c r="B181" s="4" t="s">
        <v>471</v>
      </c>
      <c r="C181" s="4" t="s">
        <v>472</v>
      </c>
      <c r="D181" s="6">
        <v>2017</v>
      </c>
      <c r="E181" s="6" t="s">
        <v>20</v>
      </c>
      <c r="F181" s="6" t="s">
        <v>20</v>
      </c>
      <c r="G181" s="6" t="s">
        <v>20</v>
      </c>
      <c r="H181" s="6" t="s">
        <v>20</v>
      </c>
      <c r="I181" s="6" t="s">
        <v>21</v>
      </c>
      <c r="J181" s="6" t="s">
        <v>21</v>
      </c>
      <c r="K181" s="6" t="s">
        <v>21</v>
      </c>
      <c r="L181" s="6" t="s">
        <v>22</v>
      </c>
      <c r="M181" s="6" t="s">
        <v>21</v>
      </c>
      <c r="N181" s="6" t="s">
        <v>20</v>
      </c>
      <c r="O181" s="6" t="s">
        <v>21</v>
      </c>
      <c r="P181" s="6" t="s">
        <v>20</v>
      </c>
      <c r="Q181" s="6" t="s">
        <v>21</v>
      </c>
      <c r="R181" s="6" t="s">
        <v>22</v>
      </c>
      <c r="S181" s="6" t="s">
        <v>22</v>
      </c>
      <c r="T181" s="12">
        <f>COUNTIF(E181:S181,"Yes")/(15-COUNTIF(E181:S181,"NA"))</f>
        <v>0.5</v>
      </c>
      <c r="U181" s="13" t="str">
        <f>IF(T181&lt;25%,"High", IF(T181&lt;75%,"Medium","Low"))</f>
        <v>Medium</v>
      </c>
    </row>
    <row r="182" spans="1:21" x14ac:dyDescent="0.25">
      <c r="A182" s="4">
        <v>3588</v>
      </c>
      <c r="B182" s="4" t="s">
        <v>469</v>
      </c>
      <c r="C182" s="4" t="s">
        <v>470</v>
      </c>
      <c r="D182" s="6">
        <v>2016</v>
      </c>
      <c r="E182" s="6" t="s">
        <v>20</v>
      </c>
      <c r="F182" s="6" t="s">
        <v>20</v>
      </c>
      <c r="G182" s="6" t="s">
        <v>20</v>
      </c>
      <c r="H182" s="6" t="s">
        <v>20</v>
      </c>
      <c r="I182" s="6" t="s">
        <v>21</v>
      </c>
      <c r="J182" s="6" t="s">
        <v>22</v>
      </c>
      <c r="K182" s="6" t="s">
        <v>22</v>
      </c>
      <c r="L182" s="6" t="s">
        <v>21</v>
      </c>
      <c r="M182" s="6" t="s">
        <v>22</v>
      </c>
      <c r="N182" s="6" t="s">
        <v>22</v>
      </c>
      <c r="O182" s="6" t="s">
        <v>22</v>
      </c>
      <c r="P182" s="6" t="s">
        <v>22</v>
      </c>
      <c r="Q182" s="6" t="s">
        <v>22</v>
      </c>
      <c r="R182" s="6" t="s">
        <v>30</v>
      </c>
      <c r="S182" s="6" t="s">
        <v>22</v>
      </c>
      <c r="T182" s="12">
        <f>COUNTIF(E182:S182,"Yes")/(15-COUNTIF(E182:S182,"NA"))</f>
        <v>0.5714285714285714</v>
      </c>
      <c r="U182" s="13" t="str">
        <f>IF(T182&lt;25%,"High", IF(T182&lt;75%,"Medium","Low"))</f>
        <v>Medium</v>
      </c>
    </row>
    <row r="183" spans="1:21" x14ac:dyDescent="0.25">
      <c r="A183" s="4">
        <v>3602</v>
      </c>
      <c r="B183" s="4" t="s">
        <v>467</v>
      </c>
      <c r="C183" s="4" t="s">
        <v>468</v>
      </c>
      <c r="D183" s="6">
        <v>2018</v>
      </c>
      <c r="E183" s="6" t="s">
        <v>20</v>
      </c>
      <c r="F183" s="6" t="s">
        <v>20</v>
      </c>
      <c r="G183" s="6" t="s">
        <v>20</v>
      </c>
      <c r="H183" s="6" t="s">
        <v>20</v>
      </c>
      <c r="I183" s="6" t="s">
        <v>20</v>
      </c>
      <c r="J183" s="6" t="s">
        <v>20</v>
      </c>
      <c r="K183" s="6" t="s">
        <v>30</v>
      </c>
      <c r="L183" s="6" t="s">
        <v>21</v>
      </c>
      <c r="M183" s="6" t="s">
        <v>21</v>
      </c>
      <c r="N183" s="6" t="s">
        <v>21</v>
      </c>
      <c r="O183" s="6" t="s">
        <v>20</v>
      </c>
      <c r="P183" s="6" t="s">
        <v>20</v>
      </c>
      <c r="Q183" s="6" t="s">
        <v>30</v>
      </c>
      <c r="R183" s="6" t="s">
        <v>30</v>
      </c>
      <c r="S183" s="6" t="s">
        <v>22</v>
      </c>
      <c r="T183" s="12">
        <f>COUNTIF(E183:S183,"Yes")/(15-COUNTIF(E183:S183,"NA"))</f>
        <v>0.5714285714285714</v>
      </c>
      <c r="U183" s="13" t="str">
        <f>IF(T183&lt;25%,"High", IF(T183&lt;75%,"Medium","Low"))</f>
        <v>Medium</v>
      </c>
    </row>
    <row r="184" spans="1:21" x14ac:dyDescent="0.25">
      <c r="A184" s="4">
        <v>3620</v>
      </c>
      <c r="B184" s="4" t="s">
        <v>465</v>
      </c>
      <c r="C184" s="4" t="s">
        <v>466</v>
      </c>
      <c r="D184" s="6">
        <v>2019</v>
      </c>
      <c r="E184" s="6" t="s">
        <v>20</v>
      </c>
      <c r="F184" s="6" t="s">
        <v>20</v>
      </c>
      <c r="G184" s="6" t="s">
        <v>21</v>
      </c>
      <c r="H184" s="6" t="s">
        <v>20</v>
      </c>
      <c r="I184" s="6" t="s">
        <v>21</v>
      </c>
      <c r="J184" s="6" t="s">
        <v>22</v>
      </c>
      <c r="K184" s="6" t="s">
        <v>22</v>
      </c>
      <c r="L184" s="6" t="s">
        <v>21</v>
      </c>
      <c r="M184" s="6" t="s">
        <v>22</v>
      </c>
      <c r="N184" s="6" t="s">
        <v>22</v>
      </c>
      <c r="O184" s="6" t="s">
        <v>22</v>
      </c>
      <c r="P184" s="6" t="s">
        <v>22</v>
      </c>
      <c r="Q184" s="6" t="s">
        <v>22</v>
      </c>
      <c r="R184" s="6" t="s">
        <v>22</v>
      </c>
      <c r="S184" s="6" t="s">
        <v>20</v>
      </c>
      <c r="T184" s="12">
        <f>COUNTIF(E184:S184,"Yes")/(15-COUNTIF(E184:S184,"NA"))</f>
        <v>0.5714285714285714</v>
      </c>
      <c r="U184" s="13" t="str">
        <f>IF(T184&lt;25%,"High", IF(T184&lt;75%,"Medium","Low"))</f>
        <v>Medium</v>
      </c>
    </row>
    <row r="185" spans="1:21" x14ac:dyDescent="0.25">
      <c r="A185" s="4">
        <v>3622</v>
      </c>
      <c r="B185" s="4" t="s">
        <v>463</v>
      </c>
      <c r="C185" s="4" t="s">
        <v>464</v>
      </c>
      <c r="D185" s="6">
        <v>2013</v>
      </c>
      <c r="E185" s="6" t="s">
        <v>20</v>
      </c>
      <c r="F185" s="6" t="s">
        <v>20</v>
      </c>
      <c r="G185" s="6" t="s">
        <v>21</v>
      </c>
      <c r="H185" s="6" t="s">
        <v>20</v>
      </c>
      <c r="I185" s="6" t="s">
        <v>21</v>
      </c>
      <c r="J185" s="6" t="s">
        <v>22</v>
      </c>
      <c r="K185" s="6" t="s">
        <v>22</v>
      </c>
      <c r="L185" s="6" t="s">
        <v>21</v>
      </c>
      <c r="M185" s="6" t="s">
        <v>22</v>
      </c>
      <c r="N185" s="6" t="s">
        <v>22</v>
      </c>
      <c r="O185" s="6" t="s">
        <v>22</v>
      </c>
      <c r="P185" s="6" t="s">
        <v>22</v>
      </c>
      <c r="Q185" s="6" t="s">
        <v>22</v>
      </c>
      <c r="R185" s="6" t="s">
        <v>21</v>
      </c>
      <c r="S185" s="6" t="s">
        <v>22</v>
      </c>
      <c r="T185" s="12">
        <f>COUNTIF(E185:S185,"Yes")/(15-COUNTIF(E185:S185,"NA"))</f>
        <v>0.42857142857142855</v>
      </c>
      <c r="U185" s="13" t="str">
        <f>IF(T185&lt;25%,"High", IF(T185&lt;75%,"Medium","Low"))</f>
        <v>Medium</v>
      </c>
    </row>
    <row r="186" spans="1:21" x14ac:dyDescent="0.25">
      <c r="A186" s="4">
        <v>3624</v>
      </c>
      <c r="B186" s="4" t="s">
        <v>461</v>
      </c>
      <c r="C186" s="4" t="s">
        <v>462</v>
      </c>
      <c r="D186" s="6">
        <v>2017</v>
      </c>
      <c r="E186" s="6" t="s">
        <v>20</v>
      </c>
      <c r="F186" s="6" t="s">
        <v>30</v>
      </c>
      <c r="G186" s="6" t="s">
        <v>21</v>
      </c>
      <c r="H186" s="6" t="s">
        <v>30</v>
      </c>
      <c r="I186" s="6" t="s">
        <v>21</v>
      </c>
      <c r="J186" s="6" t="s">
        <v>21</v>
      </c>
      <c r="K186" s="6" t="s">
        <v>21</v>
      </c>
      <c r="L186" s="6" t="s">
        <v>22</v>
      </c>
      <c r="M186" s="6" t="s">
        <v>20</v>
      </c>
      <c r="N186" s="6" t="s">
        <v>21</v>
      </c>
      <c r="O186" s="6" t="s">
        <v>21</v>
      </c>
      <c r="P186" s="6" t="s">
        <v>30</v>
      </c>
      <c r="Q186" s="6" t="s">
        <v>21</v>
      </c>
      <c r="R186" s="6" t="s">
        <v>22</v>
      </c>
      <c r="S186" s="6" t="s">
        <v>22</v>
      </c>
      <c r="T186" s="12">
        <f>COUNTIF(E186:S186,"Yes")/(15-COUNTIF(E186:S186,"NA"))</f>
        <v>0.16666666666666666</v>
      </c>
      <c r="U186" s="13" t="str">
        <f>IF(T186&lt;25%,"High", IF(T186&lt;75%,"Medium","Low"))</f>
        <v>High</v>
      </c>
    </row>
    <row r="187" spans="1:21" x14ac:dyDescent="0.25">
      <c r="A187" s="4">
        <v>3666</v>
      </c>
      <c r="B187" s="4" t="s">
        <v>459</v>
      </c>
      <c r="C187" s="4" t="s">
        <v>460</v>
      </c>
      <c r="D187" s="6">
        <v>2015</v>
      </c>
      <c r="E187" s="6" t="s">
        <v>20</v>
      </c>
      <c r="F187" s="6" t="s">
        <v>20</v>
      </c>
      <c r="G187" s="6" t="s">
        <v>20</v>
      </c>
      <c r="H187" s="6" t="s">
        <v>30</v>
      </c>
      <c r="I187" s="6" t="s">
        <v>21</v>
      </c>
      <c r="J187" s="6" t="s">
        <v>22</v>
      </c>
      <c r="K187" s="6" t="s">
        <v>22</v>
      </c>
      <c r="L187" s="6" t="s">
        <v>21</v>
      </c>
      <c r="M187" s="6" t="s">
        <v>22</v>
      </c>
      <c r="N187" s="6" t="s">
        <v>22</v>
      </c>
      <c r="O187" s="6" t="s">
        <v>22</v>
      </c>
      <c r="P187" s="6" t="s">
        <v>22</v>
      </c>
      <c r="Q187" s="6" t="s">
        <v>22</v>
      </c>
      <c r="R187" s="6" t="s">
        <v>22</v>
      </c>
      <c r="S187" s="6" t="s">
        <v>20</v>
      </c>
      <c r="T187" s="12">
        <f>COUNTIF(E187:S187,"Yes")/(15-COUNTIF(E187:S187,"NA"))</f>
        <v>0.5714285714285714</v>
      </c>
      <c r="U187" s="13" t="str">
        <f>IF(T187&lt;25%,"High", IF(T187&lt;75%,"Medium","Low"))</f>
        <v>Medium</v>
      </c>
    </row>
    <row r="188" spans="1:21" x14ac:dyDescent="0.25">
      <c r="A188" s="4">
        <v>3682</v>
      </c>
      <c r="B188" s="4" t="s">
        <v>457</v>
      </c>
      <c r="C188" s="4" t="s">
        <v>458</v>
      </c>
      <c r="D188" s="6">
        <v>2009</v>
      </c>
      <c r="E188" s="6" t="s">
        <v>20</v>
      </c>
      <c r="F188" s="6" t="s">
        <v>20</v>
      </c>
      <c r="G188" s="6" t="s">
        <v>21</v>
      </c>
      <c r="H188" s="6" t="s">
        <v>20</v>
      </c>
      <c r="I188" s="6" t="s">
        <v>21</v>
      </c>
      <c r="J188" s="6" t="s">
        <v>20</v>
      </c>
      <c r="K188" s="6" t="s">
        <v>20</v>
      </c>
      <c r="L188" s="6" t="s">
        <v>21</v>
      </c>
      <c r="M188" s="6" t="s">
        <v>21</v>
      </c>
      <c r="N188" s="6" t="s">
        <v>20</v>
      </c>
      <c r="O188" s="6" t="s">
        <v>20</v>
      </c>
      <c r="P188" s="6" t="s">
        <v>20</v>
      </c>
      <c r="Q188" s="6" t="s">
        <v>20</v>
      </c>
      <c r="R188" s="6" t="s">
        <v>30</v>
      </c>
      <c r="S188" s="6" t="s">
        <v>22</v>
      </c>
      <c r="T188" s="12">
        <f>COUNTIF(E188:S188,"Yes")/(15-COUNTIF(E188:S188,"NA"))</f>
        <v>0.6428571428571429</v>
      </c>
      <c r="U188" s="13" t="str">
        <f>IF(T188&lt;25%,"High", IF(T188&lt;75%,"Medium","Low"))</f>
        <v>Medium</v>
      </c>
    </row>
    <row r="189" spans="1:21" x14ac:dyDescent="0.25">
      <c r="A189" s="4">
        <v>3691</v>
      </c>
      <c r="B189" s="4" t="s">
        <v>455</v>
      </c>
      <c r="C189" s="4" t="s">
        <v>456</v>
      </c>
      <c r="D189" s="6">
        <v>2013</v>
      </c>
      <c r="E189" s="6" t="s">
        <v>20</v>
      </c>
      <c r="F189" s="6" t="s">
        <v>20</v>
      </c>
      <c r="G189" s="6" t="s">
        <v>20</v>
      </c>
      <c r="H189" s="6" t="s">
        <v>20</v>
      </c>
      <c r="I189" s="6" t="s">
        <v>21</v>
      </c>
      <c r="J189" s="6" t="s">
        <v>21</v>
      </c>
      <c r="K189" s="6" t="s">
        <v>21</v>
      </c>
      <c r="L189" s="6" t="s">
        <v>22</v>
      </c>
      <c r="M189" s="6" t="s">
        <v>21</v>
      </c>
      <c r="N189" s="6" t="s">
        <v>21</v>
      </c>
      <c r="O189" s="6" t="s">
        <v>21</v>
      </c>
      <c r="P189" s="6" t="s">
        <v>21</v>
      </c>
      <c r="Q189" s="6" t="s">
        <v>30</v>
      </c>
      <c r="R189" s="6" t="s">
        <v>22</v>
      </c>
      <c r="S189" s="6" t="s">
        <v>22</v>
      </c>
      <c r="T189" s="12">
        <f>COUNTIF(E189:S189,"Yes")/(15-COUNTIF(E189:S189,"NA"))</f>
        <v>0.33333333333333331</v>
      </c>
      <c r="U189" s="13" t="str">
        <f>IF(T189&lt;25%,"High", IF(T189&lt;75%,"Medium","Low"))</f>
        <v>Medium</v>
      </c>
    </row>
    <row r="190" spans="1:21" x14ac:dyDescent="0.25">
      <c r="A190" s="4">
        <v>3712</v>
      </c>
      <c r="B190" s="4" t="s">
        <v>453</v>
      </c>
      <c r="C190" s="4" t="s">
        <v>454</v>
      </c>
      <c r="D190" s="6">
        <v>2020</v>
      </c>
      <c r="E190" s="6" t="s">
        <v>20</v>
      </c>
      <c r="F190" s="6" t="s">
        <v>20</v>
      </c>
      <c r="G190" s="6" t="s">
        <v>20</v>
      </c>
      <c r="H190" s="6" t="s">
        <v>20</v>
      </c>
      <c r="I190" s="6" t="s">
        <v>21</v>
      </c>
      <c r="J190" s="6" t="s">
        <v>22</v>
      </c>
      <c r="K190" s="6" t="s">
        <v>22</v>
      </c>
      <c r="L190" s="6" t="s">
        <v>21</v>
      </c>
      <c r="M190" s="6" t="s">
        <v>22</v>
      </c>
      <c r="N190" s="6" t="s">
        <v>22</v>
      </c>
      <c r="O190" s="6" t="s">
        <v>22</v>
      </c>
      <c r="P190" s="6" t="s">
        <v>22</v>
      </c>
      <c r="Q190" s="6" t="s">
        <v>22</v>
      </c>
      <c r="R190" s="6" t="s">
        <v>20</v>
      </c>
      <c r="S190" s="6" t="s">
        <v>22</v>
      </c>
      <c r="T190" s="12">
        <f>COUNTIF(E190:S190,"Yes")/(15-COUNTIF(E190:S190,"NA"))</f>
        <v>0.7142857142857143</v>
      </c>
      <c r="U190" s="13" t="str">
        <f>IF(T190&lt;25%,"High", IF(T190&lt;75%,"Medium","Low"))</f>
        <v>Medium</v>
      </c>
    </row>
    <row r="191" spans="1:21" x14ac:dyDescent="0.25">
      <c r="A191" s="4">
        <v>3726</v>
      </c>
      <c r="B191" s="4" t="s">
        <v>451</v>
      </c>
      <c r="C191" s="4" t="s">
        <v>452</v>
      </c>
      <c r="D191" s="6">
        <v>2015</v>
      </c>
      <c r="E191" s="6" t="s">
        <v>20</v>
      </c>
      <c r="F191" s="6" t="s">
        <v>20</v>
      </c>
      <c r="G191" s="6" t="s">
        <v>20</v>
      </c>
      <c r="H191" s="6" t="s">
        <v>20</v>
      </c>
      <c r="I191" s="6" t="s">
        <v>21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6" t="s">
        <v>22</v>
      </c>
      <c r="P191" s="6" t="s">
        <v>22</v>
      </c>
      <c r="Q191" s="6" t="s">
        <v>22</v>
      </c>
      <c r="R191" s="6" t="s">
        <v>22</v>
      </c>
      <c r="S191" s="6" t="s">
        <v>20</v>
      </c>
      <c r="T191" s="12">
        <f>COUNTIF(E191:S191,"Yes")/(15-COUNTIF(E191:S191,"NA"))</f>
        <v>0.83333333333333337</v>
      </c>
      <c r="U191" s="13" t="str">
        <f>IF(T191&lt;25%,"High", IF(T191&lt;75%,"Medium","Low"))</f>
        <v>Low</v>
      </c>
    </row>
    <row r="192" spans="1:21" x14ac:dyDescent="0.25">
      <c r="A192" s="4">
        <v>3728</v>
      </c>
      <c r="B192" s="4" t="s">
        <v>449</v>
      </c>
      <c r="C192" s="4" t="s">
        <v>450</v>
      </c>
      <c r="D192" s="6">
        <v>2009</v>
      </c>
      <c r="E192" s="6" t="s">
        <v>20</v>
      </c>
      <c r="F192" s="6" t="s">
        <v>20</v>
      </c>
      <c r="G192" s="6" t="s">
        <v>21</v>
      </c>
      <c r="H192" s="6" t="s">
        <v>20</v>
      </c>
      <c r="I192" s="6" t="s">
        <v>21</v>
      </c>
      <c r="J192" s="6" t="s">
        <v>22</v>
      </c>
      <c r="K192" s="6" t="s">
        <v>22</v>
      </c>
      <c r="L192" s="6" t="s">
        <v>21</v>
      </c>
      <c r="M192" s="6" t="s">
        <v>22</v>
      </c>
      <c r="N192" s="6" t="s">
        <v>22</v>
      </c>
      <c r="O192" s="6" t="s">
        <v>22</v>
      </c>
      <c r="P192" s="6" t="s">
        <v>22</v>
      </c>
      <c r="Q192" s="6" t="s">
        <v>22</v>
      </c>
      <c r="R192" s="6" t="s">
        <v>22</v>
      </c>
      <c r="S192" s="6" t="s">
        <v>20</v>
      </c>
      <c r="T192" s="12">
        <f>COUNTIF(E192:S192,"Yes")/(15-COUNTIF(E192:S192,"NA"))</f>
        <v>0.5714285714285714</v>
      </c>
      <c r="U192" s="13" t="str">
        <f>IF(T192&lt;25%,"High", IF(T192&lt;75%,"Medium","Low"))</f>
        <v>Medium</v>
      </c>
    </row>
    <row r="193" spans="1:21" x14ac:dyDescent="0.25">
      <c r="A193" s="4">
        <v>3730</v>
      </c>
      <c r="B193" s="4" t="s">
        <v>447</v>
      </c>
      <c r="C193" s="4" t="s">
        <v>448</v>
      </c>
      <c r="D193" s="6">
        <v>2020</v>
      </c>
      <c r="E193" s="6" t="s">
        <v>20</v>
      </c>
      <c r="F193" s="6" t="s">
        <v>21</v>
      </c>
      <c r="G193" s="6" t="s">
        <v>20</v>
      </c>
      <c r="H193" s="6" t="s">
        <v>30</v>
      </c>
      <c r="I193" s="6" t="s">
        <v>21</v>
      </c>
      <c r="J193" s="6" t="s">
        <v>20</v>
      </c>
      <c r="K193" s="6" t="s">
        <v>20</v>
      </c>
      <c r="L193" s="6" t="s">
        <v>22</v>
      </c>
      <c r="M193" s="6" t="s">
        <v>21</v>
      </c>
      <c r="N193" s="6" t="s">
        <v>21</v>
      </c>
      <c r="O193" s="6" t="s">
        <v>20</v>
      </c>
      <c r="P193" s="6" t="s">
        <v>20</v>
      </c>
      <c r="Q193" s="6" t="s">
        <v>21</v>
      </c>
      <c r="R193" s="6" t="s">
        <v>22</v>
      </c>
      <c r="S193" s="6" t="s">
        <v>22</v>
      </c>
      <c r="T193" s="12">
        <f>COUNTIF(E193:S193,"Yes")/(15-COUNTIF(E193:S193,"NA"))</f>
        <v>0.5</v>
      </c>
      <c r="U193" s="13" t="str">
        <f>IF(T193&lt;25%,"High", IF(T193&lt;75%,"Medium","Low"))</f>
        <v>Medium</v>
      </c>
    </row>
    <row r="194" spans="1:21" x14ac:dyDescent="0.25">
      <c r="A194" s="4">
        <v>3733</v>
      </c>
      <c r="B194" s="4" t="s">
        <v>445</v>
      </c>
      <c r="C194" s="4" t="s">
        <v>446</v>
      </c>
      <c r="D194" s="6">
        <v>2015</v>
      </c>
      <c r="E194" s="6" t="s">
        <v>20</v>
      </c>
      <c r="F194" s="6" t="s">
        <v>21</v>
      </c>
      <c r="G194" s="6" t="s">
        <v>20</v>
      </c>
      <c r="H194" s="6" t="s">
        <v>30</v>
      </c>
      <c r="I194" s="6" t="s">
        <v>21</v>
      </c>
      <c r="J194" s="6" t="s">
        <v>22</v>
      </c>
      <c r="K194" s="6" t="s">
        <v>22</v>
      </c>
      <c r="L194" s="6" t="s">
        <v>21</v>
      </c>
      <c r="M194" s="6" t="s">
        <v>22</v>
      </c>
      <c r="N194" s="6" t="s">
        <v>22</v>
      </c>
      <c r="O194" s="6" t="s">
        <v>22</v>
      </c>
      <c r="P194" s="6" t="s">
        <v>22</v>
      </c>
      <c r="Q194" s="6" t="s">
        <v>22</v>
      </c>
      <c r="R194" s="6" t="s">
        <v>21</v>
      </c>
      <c r="S194" s="6" t="s">
        <v>20</v>
      </c>
      <c r="T194" s="12">
        <f>COUNTIF(E194:S194,"Yes")/(15-COUNTIF(E194:S194,"NA"))</f>
        <v>0.375</v>
      </c>
      <c r="U194" s="13" t="str">
        <f>IF(T194&lt;25%,"High", IF(T194&lt;75%,"Medium","Low"))</f>
        <v>Medium</v>
      </c>
    </row>
    <row r="195" spans="1:21" x14ac:dyDescent="0.25">
      <c r="A195" s="4">
        <v>3742</v>
      </c>
      <c r="B195" s="4" t="s">
        <v>443</v>
      </c>
      <c r="C195" s="4" t="s">
        <v>444</v>
      </c>
      <c r="D195" s="6">
        <v>2019</v>
      </c>
      <c r="E195" s="6" t="s">
        <v>20</v>
      </c>
      <c r="F195" s="6" t="s">
        <v>20</v>
      </c>
      <c r="G195" s="6" t="s">
        <v>20</v>
      </c>
      <c r="H195" s="6" t="s">
        <v>20</v>
      </c>
      <c r="I195" s="6" t="s">
        <v>21</v>
      </c>
      <c r="J195" s="6" t="s">
        <v>22</v>
      </c>
      <c r="K195" s="6" t="s">
        <v>22</v>
      </c>
      <c r="L195" s="6" t="s">
        <v>21</v>
      </c>
      <c r="M195" s="6" t="s">
        <v>22</v>
      </c>
      <c r="N195" s="6" t="s">
        <v>22</v>
      </c>
      <c r="O195" s="6" t="s">
        <v>22</v>
      </c>
      <c r="P195" s="6" t="s">
        <v>22</v>
      </c>
      <c r="Q195" s="6" t="s">
        <v>22</v>
      </c>
      <c r="R195" s="6" t="s">
        <v>22</v>
      </c>
      <c r="S195" s="6" t="s">
        <v>20</v>
      </c>
      <c r="T195" s="12">
        <f>COUNTIF(E195:S195,"Yes")/(15-COUNTIF(E195:S195,"NA"))</f>
        <v>0.7142857142857143</v>
      </c>
      <c r="U195" s="13" t="str">
        <f>IF(T195&lt;25%,"High", IF(T195&lt;75%,"Medium","Low"))</f>
        <v>Medium</v>
      </c>
    </row>
    <row r="196" spans="1:21" x14ac:dyDescent="0.25">
      <c r="A196" s="4">
        <v>3754</v>
      </c>
      <c r="B196" s="4" t="s">
        <v>441</v>
      </c>
      <c r="C196" s="4" t="s">
        <v>442</v>
      </c>
      <c r="D196" s="6">
        <v>2009</v>
      </c>
      <c r="E196" s="6" t="s">
        <v>20</v>
      </c>
      <c r="F196" s="6" t="s">
        <v>20</v>
      </c>
      <c r="G196" s="6" t="s">
        <v>20</v>
      </c>
      <c r="H196" s="6" t="s">
        <v>20</v>
      </c>
      <c r="I196" s="6" t="s">
        <v>21</v>
      </c>
      <c r="J196" s="6" t="s">
        <v>20</v>
      </c>
      <c r="K196" s="6" t="s">
        <v>21</v>
      </c>
      <c r="L196" s="6" t="s">
        <v>21</v>
      </c>
      <c r="M196" s="6" t="s">
        <v>22</v>
      </c>
      <c r="N196" s="6" t="s">
        <v>22</v>
      </c>
      <c r="O196" s="6" t="s">
        <v>22</v>
      </c>
      <c r="P196" s="6" t="s">
        <v>22</v>
      </c>
      <c r="Q196" s="6" t="s">
        <v>22</v>
      </c>
      <c r="R196" s="6" t="s">
        <v>20</v>
      </c>
      <c r="S196" s="6" t="s">
        <v>22</v>
      </c>
      <c r="T196" s="12">
        <f>COUNTIF(E196:S196,"Yes")/(15-COUNTIF(E196:S196,"NA"))</f>
        <v>0.66666666666666663</v>
      </c>
      <c r="U196" s="13" t="str">
        <f>IF(T196&lt;25%,"High", IF(T196&lt;75%,"Medium","Low"))</f>
        <v>Medium</v>
      </c>
    </row>
    <row r="197" spans="1:21" x14ac:dyDescent="0.25">
      <c r="A197" s="4">
        <v>3776</v>
      </c>
      <c r="B197" s="4" t="s">
        <v>439</v>
      </c>
      <c r="C197" s="4" t="s">
        <v>440</v>
      </c>
      <c r="D197" s="6">
        <v>2017</v>
      </c>
      <c r="E197" s="6" t="s">
        <v>20</v>
      </c>
      <c r="F197" s="6" t="s">
        <v>20</v>
      </c>
      <c r="G197" s="6" t="s">
        <v>20</v>
      </c>
      <c r="H197" s="6" t="s">
        <v>20</v>
      </c>
      <c r="I197" s="6" t="s">
        <v>21</v>
      </c>
      <c r="J197" s="6" t="s">
        <v>22</v>
      </c>
      <c r="K197" s="6" t="s">
        <v>20</v>
      </c>
      <c r="L197" s="6" t="s">
        <v>21</v>
      </c>
      <c r="M197" s="6" t="s">
        <v>22</v>
      </c>
      <c r="N197" s="6" t="s">
        <v>22</v>
      </c>
      <c r="O197" s="6" t="s">
        <v>22</v>
      </c>
      <c r="P197" s="6" t="s">
        <v>22</v>
      </c>
      <c r="Q197" s="6" t="s">
        <v>22</v>
      </c>
      <c r="R197" s="6" t="s">
        <v>20</v>
      </c>
      <c r="S197" s="6" t="s">
        <v>20</v>
      </c>
      <c r="T197" s="12">
        <f>COUNTIF(E197:S197,"Yes")/(15-COUNTIF(E197:S197,"NA"))</f>
        <v>0.77777777777777779</v>
      </c>
      <c r="U197" s="13" t="str">
        <f>IF(T197&lt;25%,"High", IF(T197&lt;75%,"Medium","Low"))</f>
        <v>Low</v>
      </c>
    </row>
    <row r="198" spans="1:21" x14ac:dyDescent="0.25">
      <c r="A198" s="4">
        <v>3777</v>
      </c>
      <c r="B198" s="4" t="s">
        <v>437</v>
      </c>
      <c r="C198" s="4" t="s">
        <v>438</v>
      </c>
      <c r="D198" s="6">
        <v>2014</v>
      </c>
      <c r="E198" s="6" t="s">
        <v>20</v>
      </c>
      <c r="F198" s="6" t="s">
        <v>20</v>
      </c>
      <c r="G198" s="6" t="s">
        <v>20</v>
      </c>
      <c r="H198" s="6" t="s">
        <v>20</v>
      </c>
      <c r="I198" s="6" t="s">
        <v>21</v>
      </c>
      <c r="J198" s="6" t="s">
        <v>22</v>
      </c>
      <c r="K198" s="6" t="s">
        <v>22</v>
      </c>
      <c r="L198" s="6" t="s">
        <v>21</v>
      </c>
      <c r="M198" s="6" t="s">
        <v>22</v>
      </c>
      <c r="N198" s="6" t="s">
        <v>22</v>
      </c>
      <c r="O198" s="6" t="s">
        <v>22</v>
      </c>
      <c r="P198" s="6" t="s">
        <v>22</v>
      </c>
      <c r="Q198" s="6" t="s">
        <v>22</v>
      </c>
      <c r="R198" s="6" t="s">
        <v>22</v>
      </c>
      <c r="S198" s="6" t="s">
        <v>20</v>
      </c>
      <c r="T198" s="12">
        <f>COUNTIF(E198:S198,"Yes")/(15-COUNTIF(E198:S198,"NA"))</f>
        <v>0.7142857142857143</v>
      </c>
      <c r="U198" s="13" t="str">
        <f>IF(T198&lt;25%,"High", IF(T198&lt;75%,"Medium","Low"))</f>
        <v>Medium</v>
      </c>
    </row>
    <row r="199" spans="1:21" x14ac:dyDescent="0.25">
      <c r="A199" s="4">
        <v>3790</v>
      </c>
      <c r="B199" s="4" t="s">
        <v>435</v>
      </c>
      <c r="C199" s="4" t="s">
        <v>436</v>
      </c>
      <c r="D199" s="6">
        <v>2019</v>
      </c>
      <c r="E199" s="6" t="s">
        <v>20</v>
      </c>
      <c r="F199" s="6" t="s">
        <v>20</v>
      </c>
      <c r="G199" s="6" t="s">
        <v>20</v>
      </c>
      <c r="H199" s="6" t="s">
        <v>20</v>
      </c>
      <c r="I199" s="6" t="s">
        <v>20</v>
      </c>
      <c r="J199" s="6" t="s">
        <v>22</v>
      </c>
      <c r="K199" s="6" t="s">
        <v>20</v>
      </c>
      <c r="L199" s="6" t="s">
        <v>20</v>
      </c>
      <c r="M199" s="6" t="s">
        <v>20</v>
      </c>
      <c r="N199" s="6" t="s">
        <v>20</v>
      </c>
      <c r="O199" s="6" t="s">
        <v>20</v>
      </c>
      <c r="P199" s="6" t="s">
        <v>20</v>
      </c>
      <c r="Q199" s="6" t="s">
        <v>20</v>
      </c>
      <c r="R199" s="6" t="s">
        <v>22</v>
      </c>
      <c r="S199" s="6" t="s">
        <v>30</v>
      </c>
      <c r="T199" s="12">
        <f>COUNTIF(E199:S199,"Yes")/(15-COUNTIF(E199:S199,"NA"))</f>
        <v>0.92307692307692313</v>
      </c>
      <c r="U199" s="13" t="str">
        <f>IF(T199&lt;25%,"High", IF(T199&lt;75%,"Medium","Low"))</f>
        <v>Low</v>
      </c>
    </row>
    <row r="200" spans="1:21" x14ac:dyDescent="0.25">
      <c r="A200" s="4">
        <v>3791</v>
      </c>
      <c r="B200" s="4" t="s">
        <v>433</v>
      </c>
      <c r="C200" s="4" t="s">
        <v>434</v>
      </c>
      <c r="D200" s="6">
        <v>2012</v>
      </c>
      <c r="E200" s="6" t="s">
        <v>20</v>
      </c>
      <c r="F200" s="6" t="s">
        <v>20</v>
      </c>
      <c r="G200" s="6" t="s">
        <v>20</v>
      </c>
      <c r="H200" s="6" t="s">
        <v>20</v>
      </c>
      <c r="I200" s="6" t="s">
        <v>21</v>
      </c>
      <c r="J200" s="6" t="s">
        <v>22</v>
      </c>
      <c r="K200" s="6" t="s">
        <v>20</v>
      </c>
      <c r="L200" s="6" t="s">
        <v>21</v>
      </c>
      <c r="M200" s="6" t="s">
        <v>21</v>
      </c>
      <c r="N200" s="6" t="s">
        <v>21</v>
      </c>
      <c r="O200" s="6" t="s">
        <v>20</v>
      </c>
      <c r="P200" s="6" t="s">
        <v>20</v>
      </c>
      <c r="Q200" s="6" t="s">
        <v>21</v>
      </c>
      <c r="R200" s="6" t="s">
        <v>20</v>
      </c>
      <c r="S200" s="6" t="s">
        <v>22</v>
      </c>
      <c r="T200" s="12">
        <f>COUNTIF(E200:S200,"Yes")/(15-COUNTIF(E200:S200,"NA"))</f>
        <v>0.61538461538461542</v>
      </c>
      <c r="U200" s="13" t="str">
        <f>IF(T200&lt;25%,"High", IF(T200&lt;75%,"Medium","Low"))</f>
        <v>Medium</v>
      </c>
    </row>
    <row r="201" spans="1:21" x14ac:dyDescent="0.25">
      <c r="A201" s="4">
        <v>3792</v>
      </c>
      <c r="B201" s="4" t="s">
        <v>431</v>
      </c>
      <c r="C201" s="4" t="s">
        <v>432</v>
      </c>
      <c r="D201" s="6">
        <v>2013</v>
      </c>
      <c r="E201" s="6" t="s">
        <v>20</v>
      </c>
      <c r="F201" s="6" t="s">
        <v>30</v>
      </c>
      <c r="G201" s="6" t="s">
        <v>20</v>
      </c>
      <c r="H201" s="6" t="s">
        <v>20</v>
      </c>
      <c r="I201" s="6" t="s">
        <v>20</v>
      </c>
      <c r="J201" s="6" t="s">
        <v>22</v>
      </c>
      <c r="K201" s="6" t="s">
        <v>30</v>
      </c>
      <c r="L201" s="6" t="s">
        <v>21</v>
      </c>
      <c r="M201" s="6" t="s">
        <v>21</v>
      </c>
      <c r="N201" s="6" t="s">
        <v>30</v>
      </c>
      <c r="O201" s="6" t="s">
        <v>20</v>
      </c>
      <c r="P201" s="6" t="s">
        <v>20</v>
      </c>
      <c r="Q201" s="6" t="s">
        <v>20</v>
      </c>
      <c r="R201" s="6" t="s">
        <v>22</v>
      </c>
      <c r="S201" s="6" t="s">
        <v>20</v>
      </c>
      <c r="T201" s="12">
        <f>COUNTIF(E201:S201,"Yes")/(15-COUNTIF(E201:S201,"NA"))</f>
        <v>0.61538461538461542</v>
      </c>
      <c r="U201" s="13" t="str">
        <f>IF(T201&lt;25%,"High", IF(T201&lt;75%,"Medium","Low"))</f>
        <v>Medium</v>
      </c>
    </row>
    <row r="202" spans="1:21" x14ac:dyDescent="0.25">
      <c r="A202" s="4">
        <v>3800</v>
      </c>
      <c r="B202" s="4" t="s">
        <v>429</v>
      </c>
      <c r="C202" s="4" t="s">
        <v>430</v>
      </c>
      <c r="D202" s="6">
        <v>2020</v>
      </c>
      <c r="E202" s="6" t="s">
        <v>20</v>
      </c>
      <c r="F202" s="6" t="s">
        <v>20</v>
      </c>
      <c r="G202" s="6" t="s">
        <v>21</v>
      </c>
      <c r="H202" s="6" t="s">
        <v>20</v>
      </c>
      <c r="I202" s="6" t="s">
        <v>21</v>
      </c>
      <c r="J202" s="6" t="s">
        <v>22</v>
      </c>
      <c r="K202" s="6" t="s">
        <v>22</v>
      </c>
      <c r="L202" s="6" t="s">
        <v>21</v>
      </c>
      <c r="M202" s="6" t="s">
        <v>22</v>
      </c>
      <c r="N202" s="6" t="s">
        <v>22</v>
      </c>
      <c r="O202" s="6" t="s">
        <v>22</v>
      </c>
      <c r="P202" s="6" t="s">
        <v>22</v>
      </c>
      <c r="Q202" s="6" t="s">
        <v>22</v>
      </c>
      <c r="R202" s="6" t="s">
        <v>21</v>
      </c>
      <c r="S202" s="6" t="s">
        <v>22</v>
      </c>
      <c r="T202" s="12">
        <f>COUNTIF(E202:S202,"Yes")/(15-COUNTIF(E202:S202,"NA"))</f>
        <v>0.42857142857142855</v>
      </c>
      <c r="U202" s="13" t="str">
        <f>IF(T202&lt;25%,"High", IF(T202&lt;75%,"Medium","Low"))</f>
        <v>Medium</v>
      </c>
    </row>
    <row r="203" spans="1:21" x14ac:dyDescent="0.25">
      <c r="A203" s="4">
        <v>3814</v>
      </c>
      <c r="B203" s="4" t="s">
        <v>427</v>
      </c>
      <c r="C203" s="4" t="s">
        <v>428</v>
      </c>
      <c r="D203" s="6">
        <v>2019</v>
      </c>
      <c r="E203" s="6" t="s">
        <v>20</v>
      </c>
      <c r="F203" s="6" t="s">
        <v>20</v>
      </c>
      <c r="G203" s="6" t="s">
        <v>20</v>
      </c>
      <c r="H203" s="6" t="s">
        <v>20</v>
      </c>
      <c r="I203" s="6" t="s">
        <v>21</v>
      </c>
      <c r="J203" s="6" t="s">
        <v>22</v>
      </c>
      <c r="K203" s="6" t="s">
        <v>22</v>
      </c>
      <c r="L203" s="6" t="s">
        <v>21</v>
      </c>
      <c r="M203" s="6" t="s">
        <v>22</v>
      </c>
      <c r="N203" s="6" t="s">
        <v>22</v>
      </c>
      <c r="O203" s="6" t="s">
        <v>22</v>
      </c>
      <c r="P203" s="6" t="s">
        <v>22</v>
      </c>
      <c r="Q203" s="6" t="s">
        <v>22</v>
      </c>
      <c r="R203" s="6" t="s">
        <v>21</v>
      </c>
      <c r="S203" s="6" t="s">
        <v>22</v>
      </c>
      <c r="T203" s="12">
        <f>COUNTIF(E203:S203,"Yes")/(15-COUNTIF(E203:S203,"NA"))</f>
        <v>0.5714285714285714</v>
      </c>
      <c r="U203" s="13" t="str">
        <f>IF(T203&lt;25%,"High", IF(T203&lt;75%,"Medium","Low"))</f>
        <v>Medium</v>
      </c>
    </row>
    <row r="204" spans="1:21" x14ac:dyDescent="0.25">
      <c r="A204" s="4">
        <v>3824</v>
      </c>
      <c r="B204" s="4" t="s">
        <v>425</v>
      </c>
      <c r="C204" s="4" t="s">
        <v>426</v>
      </c>
      <c r="D204" s="6">
        <v>2019</v>
      </c>
      <c r="E204" s="6" t="s">
        <v>20</v>
      </c>
      <c r="F204" s="6" t="s">
        <v>20</v>
      </c>
      <c r="G204" s="6" t="s">
        <v>20</v>
      </c>
      <c r="H204" s="6" t="s">
        <v>20</v>
      </c>
      <c r="I204" s="6" t="s">
        <v>20</v>
      </c>
      <c r="J204" s="6" t="s">
        <v>22</v>
      </c>
      <c r="K204" s="6" t="s">
        <v>20</v>
      </c>
      <c r="L204" s="6" t="s">
        <v>21</v>
      </c>
      <c r="M204" s="6" t="s">
        <v>20</v>
      </c>
      <c r="N204" s="6" t="s">
        <v>20</v>
      </c>
      <c r="O204" s="6" t="s">
        <v>20</v>
      </c>
      <c r="P204" s="6" t="s">
        <v>21</v>
      </c>
      <c r="Q204" s="6" t="s">
        <v>21</v>
      </c>
      <c r="R204" s="6" t="s">
        <v>22</v>
      </c>
      <c r="S204" s="6" t="s">
        <v>22</v>
      </c>
      <c r="T204" s="12">
        <f>COUNTIF(E204:S204,"Yes")/(15-COUNTIF(E204:S204,"NA"))</f>
        <v>0.75</v>
      </c>
      <c r="U204" s="13" t="str">
        <f>IF(T204&lt;25%,"High", IF(T204&lt;75%,"Medium","Low"))</f>
        <v>Low</v>
      </c>
    </row>
    <row r="205" spans="1:21" x14ac:dyDescent="0.25">
      <c r="A205" s="4">
        <v>3827</v>
      </c>
      <c r="B205" s="4" t="s">
        <v>423</v>
      </c>
      <c r="C205" s="4" t="s">
        <v>424</v>
      </c>
      <c r="D205" s="6">
        <v>2015</v>
      </c>
      <c r="E205" s="6" t="s">
        <v>20</v>
      </c>
      <c r="F205" s="6" t="s">
        <v>20</v>
      </c>
      <c r="G205" s="6" t="s">
        <v>20</v>
      </c>
      <c r="H205" s="6" t="s">
        <v>20</v>
      </c>
      <c r="I205" s="6" t="s">
        <v>20</v>
      </c>
      <c r="J205" s="6" t="s">
        <v>20</v>
      </c>
      <c r="K205" s="6" t="s">
        <v>21</v>
      </c>
      <c r="L205" s="6" t="s">
        <v>21</v>
      </c>
      <c r="M205" s="6" t="s">
        <v>20</v>
      </c>
      <c r="N205" s="6" t="s">
        <v>21</v>
      </c>
      <c r="O205" s="6" t="s">
        <v>20</v>
      </c>
      <c r="P205" s="6" t="s">
        <v>21</v>
      </c>
      <c r="Q205" s="6" t="s">
        <v>30</v>
      </c>
      <c r="R205" s="6" t="s">
        <v>20</v>
      </c>
      <c r="S205" s="6" t="s">
        <v>22</v>
      </c>
      <c r="T205" s="12">
        <f>COUNTIF(E205:S205,"Yes")/(15-COUNTIF(E205:S205,"NA"))</f>
        <v>0.6428571428571429</v>
      </c>
      <c r="U205" s="13" t="str">
        <f>IF(T205&lt;25%,"High", IF(T205&lt;75%,"Medium","Low"))</f>
        <v>Medium</v>
      </c>
    </row>
    <row r="206" spans="1:21" x14ac:dyDescent="0.25">
      <c r="A206" s="4">
        <v>3841</v>
      </c>
      <c r="B206" s="4" t="s">
        <v>421</v>
      </c>
      <c r="C206" s="4" t="s">
        <v>422</v>
      </c>
      <c r="D206" s="6">
        <v>2018</v>
      </c>
      <c r="E206" s="6" t="s">
        <v>30</v>
      </c>
      <c r="F206" s="6" t="s">
        <v>20</v>
      </c>
      <c r="G206" s="6" t="s">
        <v>20</v>
      </c>
      <c r="H206" s="6" t="s">
        <v>20</v>
      </c>
      <c r="I206" s="6" t="s">
        <v>21</v>
      </c>
      <c r="J206" s="6" t="s">
        <v>22</v>
      </c>
      <c r="K206" s="6" t="s">
        <v>21</v>
      </c>
      <c r="L206" s="6" t="s">
        <v>21</v>
      </c>
      <c r="M206" s="6" t="s">
        <v>22</v>
      </c>
      <c r="N206" s="6" t="s">
        <v>22</v>
      </c>
      <c r="O206" s="6" t="s">
        <v>22</v>
      </c>
      <c r="P206" s="6" t="s">
        <v>22</v>
      </c>
      <c r="Q206" s="6" t="s">
        <v>22</v>
      </c>
      <c r="R206" s="6" t="s">
        <v>20</v>
      </c>
      <c r="S206" s="6" t="s">
        <v>20</v>
      </c>
      <c r="T206" s="12">
        <f>COUNTIF(E206:S206,"Yes")/(15-COUNTIF(E206:S206,"NA"))</f>
        <v>0.55555555555555558</v>
      </c>
      <c r="U206" s="13" t="str">
        <f>IF(T206&lt;25%,"High", IF(T206&lt;75%,"Medium","Low"))</f>
        <v>Medium</v>
      </c>
    </row>
    <row r="207" spans="1:21" x14ac:dyDescent="0.25">
      <c r="A207" s="4">
        <v>3848</v>
      </c>
      <c r="B207" s="4" t="s">
        <v>419</v>
      </c>
      <c r="C207" s="4" t="s">
        <v>420</v>
      </c>
      <c r="D207" s="6">
        <v>2018</v>
      </c>
      <c r="E207" s="6" t="s">
        <v>20</v>
      </c>
      <c r="F207" s="6" t="s">
        <v>20</v>
      </c>
      <c r="G207" s="6" t="s">
        <v>21</v>
      </c>
      <c r="H207" s="6" t="s">
        <v>20</v>
      </c>
      <c r="I207" s="6" t="s">
        <v>21</v>
      </c>
      <c r="J207" s="6" t="s">
        <v>22</v>
      </c>
      <c r="K207" s="6" t="s">
        <v>22</v>
      </c>
      <c r="L207" s="6" t="s">
        <v>21</v>
      </c>
      <c r="M207" s="6" t="s">
        <v>22</v>
      </c>
      <c r="N207" s="6" t="s">
        <v>22</v>
      </c>
      <c r="O207" s="6" t="s">
        <v>22</v>
      </c>
      <c r="P207" s="6" t="s">
        <v>22</v>
      </c>
      <c r="Q207" s="6" t="s">
        <v>22</v>
      </c>
      <c r="R207" s="6" t="s">
        <v>20</v>
      </c>
      <c r="S207" s="6" t="s">
        <v>22</v>
      </c>
      <c r="T207" s="12">
        <f>COUNTIF(E207:S207,"Yes")/(15-COUNTIF(E207:S207,"NA"))</f>
        <v>0.5714285714285714</v>
      </c>
      <c r="U207" s="13" t="str">
        <f>IF(T207&lt;25%,"High", IF(T207&lt;75%,"Medium","Low"))</f>
        <v>Medium</v>
      </c>
    </row>
    <row r="208" spans="1:21" x14ac:dyDescent="0.25">
      <c r="A208" s="4">
        <v>3868</v>
      </c>
      <c r="B208" s="4" t="s">
        <v>417</v>
      </c>
      <c r="C208" s="4" t="s">
        <v>418</v>
      </c>
      <c r="D208" s="6">
        <v>2011</v>
      </c>
      <c r="E208" s="6" t="s">
        <v>20</v>
      </c>
      <c r="F208" s="6" t="s">
        <v>20</v>
      </c>
      <c r="G208" s="6" t="s">
        <v>30</v>
      </c>
      <c r="H208" s="6" t="s">
        <v>20</v>
      </c>
      <c r="I208" s="6" t="s">
        <v>21</v>
      </c>
      <c r="J208" s="6" t="s">
        <v>22</v>
      </c>
      <c r="K208" s="6" t="s">
        <v>20</v>
      </c>
      <c r="L208" s="6" t="s">
        <v>21</v>
      </c>
      <c r="M208" s="6" t="s">
        <v>21</v>
      </c>
      <c r="N208" s="6" t="s">
        <v>21</v>
      </c>
      <c r="O208" s="6" t="s">
        <v>20</v>
      </c>
      <c r="P208" s="6" t="s">
        <v>30</v>
      </c>
      <c r="Q208" s="6" t="s">
        <v>30</v>
      </c>
      <c r="R208" s="6" t="s">
        <v>20</v>
      </c>
      <c r="S208" s="6" t="s">
        <v>22</v>
      </c>
      <c r="T208" s="12">
        <f>COUNTIF(E208:S208,"Yes")/(15-COUNTIF(E208:S208,"NA"))</f>
        <v>0.46153846153846156</v>
      </c>
      <c r="U208" s="13" t="str">
        <f>IF(T208&lt;25%,"High", IF(T208&lt;75%,"Medium","Low"))</f>
        <v>Medium</v>
      </c>
    </row>
    <row r="209" spans="1:21" x14ac:dyDescent="0.25">
      <c r="A209" s="4">
        <v>3883</v>
      </c>
      <c r="B209" s="4" t="s">
        <v>415</v>
      </c>
      <c r="C209" s="4" t="s">
        <v>416</v>
      </c>
      <c r="D209" s="6">
        <v>2017</v>
      </c>
      <c r="E209" s="6" t="s">
        <v>20</v>
      </c>
      <c r="F209" s="6" t="s">
        <v>20</v>
      </c>
      <c r="G209" s="6" t="s">
        <v>21</v>
      </c>
      <c r="H209" s="6" t="s">
        <v>20</v>
      </c>
      <c r="I209" s="6" t="s">
        <v>21</v>
      </c>
      <c r="J209" s="6" t="s">
        <v>22</v>
      </c>
      <c r="K209" s="6" t="s">
        <v>22</v>
      </c>
      <c r="L209" s="6" t="s">
        <v>20</v>
      </c>
      <c r="M209" s="6" t="s">
        <v>22</v>
      </c>
      <c r="N209" s="6" t="s">
        <v>22</v>
      </c>
      <c r="O209" s="6" t="s">
        <v>22</v>
      </c>
      <c r="P209" s="6" t="s">
        <v>22</v>
      </c>
      <c r="Q209" s="6" t="s">
        <v>22</v>
      </c>
      <c r="R209" s="6" t="s">
        <v>22</v>
      </c>
      <c r="S209" s="6" t="s">
        <v>20</v>
      </c>
      <c r="T209" s="12">
        <f>COUNTIF(E209:S209,"Yes")/(15-COUNTIF(E209:S209,"NA"))</f>
        <v>0.7142857142857143</v>
      </c>
      <c r="U209" s="13" t="str">
        <f>IF(T209&lt;25%,"High", IF(T209&lt;75%,"Medium","Low"))</f>
        <v>Medium</v>
      </c>
    </row>
    <row r="210" spans="1:21" x14ac:dyDescent="0.25">
      <c r="A210" s="4">
        <v>3890</v>
      </c>
      <c r="B210" s="4" t="s">
        <v>413</v>
      </c>
      <c r="C210" s="4" t="s">
        <v>414</v>
      </c>
      <c r="D210" s="6">
        <v>2014</v>
      </c>
      <c r="E210" s="6" t="s">
        <v>20</v>
      </c>
      <c r="F210" s="6" t="s">
        <v>20</v>
      </c>
      <c r="G210" s="6" t="s">
        <v>21</v>
      </c>
      <c r="H210" s="6" t="s">
        <v>30</v>
      </c>
      <c r="I210" s="6" t="s">
        <v>30</v>
      </c>
      <c r="J210" s="6" t="s">
        <v>20</v>
      </c>
      <c r="K210" s="6" t="s">
        <v>21</v>
      </c>
      <c r="L210" s="6" t="s">
        <v>21</v>
      </c>
      <c r="M210" s="6" t="s">
        <v>21</v>
      </c>
      <c r="N210" s="6" t="s">
        <v>21</v>
      </c>
      <c r="O210" s="6" t="s">
        <v>20</v>
      </c>
      <c r="P210" s="6" t="s">
        <v>20</v>
      </c>
      <c r="Q210" s="6" t="s">
        <v>21</v>
      </c>
      <c r="R210" s="6" t="s">
        <v>22</v>
      </c>
      <c r="S210" s="6" t="s">
        <v>22</v>
      </c>
      <c r="T210" s="12">
        <f>COUNTIF(E210:S210,"Yes")/(15-COUNTIF(E210:S210,"NA"))</f>
        <v>0.38461538461538464</v>
      </c>
      <c r="U210" s="13" t="str">
        <f>IF(T210&lt;25%,"High", IF(T210&lt;75%,"Medium","Low"))</f>
        <v>Medium</v>
      </c>
    </row>
    <row r="211" spans="1:21" x14ac:dyDescent="0.25">
      <c r="A211" s="4">
        <v>3894</v>
      </c>
      <c r="B211" s="4" t="s">
        <v>411</v>
      </c>
      <c r="C211" s="4" t="s">
        <v>412</v>
      </c>
      <c r="D211" s="6">
        <v>2019</v>
      </c>
      <c r="E211" s="6" t="s">
        <v>20</v>
      </c>
      <c r="F211" s="6" t="s">
        <v>20</v>
      </c>
      <c r="G211" s="6" t="s">
        <v>21</v>
      </c>
      <c r="H211" s="6" t="s">
        <v>20</v>
      </c>
      <c r="I211" s="6" t="s">
        <v>21</v>
      </c>
      <c r="J211" s="6" t="s">
        <v>22</v>
      </c>
      <c r="K211" s="6" t="s">
        <v>20</v>
      </c>
      <c r="L211" s="6" t="s">
        <v>21</v>
      </c>
      <c r="M211" s="6" t="s">
        <v>22</v>
      </c>
      <c r="N211" s="6" t="s">
        <v>22</v>
      </c>
      <c r="O211" s="6" t="s">
        <v>22</v>
      </c>
      <c r="P211" s="6" t="s">
        <v>22</v>
      </c>
      <c r="Q211" s="6" t="s">
        <v>22</v>
      </c>
      <c r="R211" s="6" t="s">
        <v>20</v>
      </c>
      <c r="S211" s="6" t="s">
        <v>21</v>
      </c>
      <c r="T211" s="12">
        <f>COUNTIF(E211:S211,"Yes")/(15-COUNTIF(E211:S211,"NA"))</f>
        <v>0.55555555555555558</v>
      </c>
      <c r="U211" s="13" t="str">
        <f>IF(T211&lt;25%,"High", IF(T211&lt;75%,"Medium","Low"))</f>
        <v>Medium</v>
      </c>
    </row>
    <row r="212" spans="1:21" x14ac:dyDescent="0.25">
      <c r="A212" s="4">
        <v>3904</v>
      </c>
      <c r="B212" s="4" t="s">
        <v>409</v>
      </c>
      <c r="C212" s="4" t="s">
        <v>410</v>
      </c>
      <c r="D212" s="6">
        <v>2013</v>
      </c>
      <c r="E212" s="6" t="s">
        <v>20</v>
      </c>
      <c r="F212" s="6" t="s">
        <v>20</v>
      </c>
      <c r="G212" s="6" t="s">
        <v>20</v>
      </c>
      <c r="H212" s="6" t="s">
        <v>20</v>
      </c>
      <c r="I212" s="6" t="s">
        <v>21</v>
      </c>
      <c r="J212" s="6" t="s">
        <v>22</v>
      </c>
      <c r="K212" s="6" t="s">
        <v>21</v>
      </c>
      <c r="L212" s="6" t="s">
        <v>20</v>
      </c>
      <c r="M212" s="6" t="s">
        <v>22</v>
      </c>
      <c r="N212" s="6" t="s">
        <v>22</v>
      </c>
      <c r="O212" s="6" t="s">
        <v>22</v>
      </c>
      <c r="P212" s="6" t="s">
        <v>22</v>
      </c>
      <c r="Q212" s="6" t="s">
        <v>22</v>
      </c>
      <c r="R212" s="6" t="s">
        <v>22</v>
      </c>
      <c r="S212" s="6" t="s">
        <v>20</v>
      </c>
      <c r="T212" s="12">
        <f>COUNTIF(E212:S212,"Yes")/(15-COUNTIF(E212:S212,"NA"))</f>
        <v>0.75</v>
      </c>
      <c r="U212" s="13" t="str">
        <f>IF(T212&lt;25%,"High", IF(T212&lt;75%,"Medium","Low"))</f>
        <v>Low</v>
      </c>
    </row>
    <row r="213" spans="1:21" x14ac:dyDescent="0.25">
      <c r="A213" s="4">
        <v>3918</v>
      </c>
      <c r="B213" s="4" t="s">
        <v>407</v>
      </c>
      <c r="C213" s="4" t="s">
        <v>408</v>
      </c>
      <c r="D213" s="6">
        <v>2020</v>
      </c>
      <c r="E213" s="6" t="s">
        <v>20</v>
      </c>
      <c r="F213" s="6" t="s">
        <v>20</v>
      </c>
      <c r="G213" s="6" t="s">
        <v>20</v>
      </c>
      <c r="H213" s="6" t="s">
        <v>20</v>
      </c>
      <c r="I213" s="6" t="s">
        <v>20</v>
      </c>
      <c r="J213" s="6" t="s">
        <v>20</v>
      </c>
      <c r="K213" s="6" t="s">
        <v>20</v>
      </c>
      <c r="L213" s="6" t="s">
        <v>20</v>
      </c>
      <c r="M213" s="6" t="s">
        <v>22</v>
      </c>
      <c r="N213" s="6" t="s">
        <v>22</v>
      </c>
      <c r="O213" s="6" t="s">
        <v>22</v>
      </c>
      <c r="P213" s="6" t="s">
        <v>22</v>
      </c>
      <c r="Q213" s="6" t="s">
        <v>22</v>
      </c>
      <c r="R213" s="6" t="s">
        <v>20</v>
      </c>
      <c r="S213" s="6" t="s">
        <v>20</v>
      </c>
      <c r="T213" s="12">
        <f>COUNTIF(E213:S213,"Yes")/(15-COUNTIF(E213:S213,"NA"))</f>
        <v>1</v>
      </c>
      <c r="U213" s="13" t="str">
        <f>IF(T213&lt;25%,"High", IF(T213&lt;75%,"Medium","Low"))</f>
        <v>Low</v>
      </c>
    </row>
    <row r="214" spans="1:21" x14ac:dyDescent="0.25">
      <c r="A214" s="4">
        <v>3920</v>
      </c>
      <c r="B214" s="4" t="s">
        <v>405</v>
      </c>
      <c r="C214" s="4" t="s">
        <v>406</v>
      </c>
      <c r="D214" s="6">
        <v>2015</v>
      </c>
      <c r="E214" s="6" t="s">
        <v>20</v>
      </c>
      <c r="F214" s="6" t="s">
        <v>20</v>
      </c>
      <c r="G214" s="6" t="s">
        <v>20</v>
      </c>
      <c r="H214" s="6" t="s">
        <v>20</v>
      </c>
      <c r="I214" s="6" t="s">
        <v>21</v>
      </c>
      <c r="J214" s="6" t="s">
        <v>22</v>
      </c>
      <c r="K214" s="6" t="s">
        <v>22</v>
      </c>
      <c r="L214" s="6" t="s">
        <v>20</v>
      </c>
      <c r="M214" s="6" t="s">
        <v>22</v>
      </c>
      <c r="N214" s="6" t="s">
        <v>22</v>
      </c>
      <c r="O214" s="6" t="s">
        <v>22</v>
      </c>
      <c r="P214" s="6" t="s">
        <v>22</v>
      </c>
      <c r="Q214" s="6" t="s">
        <v>22</v>
      </c>
      <c r="R214" s="6" t="s">
        <v>22</v>
      </c>
      <c r="S214" s="6" t="s">
        <v>20</v>
      </c>
      <c r="T214" s="12">
        <f>COUNTIF(E214:S214,"Yes")/(15-COUNTIF(E214:S214,"NA"))</f>
        <v>0.8571428571428571</v>
      </c>
      <c r="U214" s="13" t="str">
        <f>IF(T214&lt;25%,"High", IF(T214&lt;75%,"Medium","Low"))</f>
        <v>Low</v>
      </c>
    </row>
    <row r="215" spans="1:21" x14ac:dyDescent="0.25">
      <c r="A215" s="4">
        <v>3921</v>
      </c>
      <c r="B215" s="4" t="s">
        <v>403</v>
      </c>
      <c r="C215" s="4" t="s">
        <v>404</v>
      </c>
      <c r="D215" s="6">
        <v>2011</v>
      </c>
      <c r="E215" s="6" t="s">
        <v>20</v>
      </c>
      <c r="F215" s="6" t="s">
        <v>20</v>
      </c>
      <c r="G215" s="6" t="s">
        <v>20</v>
      </c>
      <c r="H215" s="6" t="s">
        <v>30</v>
      </c>
      <c r="I215" s="6" t="s">
        <v>21</v>
      </c>
      <c r="J215" s="6" t="s">
        <v>21</v>
      </c>
      <c r="K215" s="6" t="s">
        <v>21</v>
      </c>
      <c r="L215" s="6" t="s">
        <v>20</v>
      </c>
      <c r="M215" s="6" t="s">
        <v>22</v>
      </c>
      <c r="N215" s="6" t="s">
        <v>22</v>
      </c>
      <c r="O215" s="6" t="s">
        <v>22</v>
      </c>
      <c r="P215" s="6" t="s">
        <v>22</v>
      </c>
      <c r="Q215" s="6" t="s">
        <v>22</v>
      </c>
      <c r="R215" s="6" t="s">
        <v>22</v>
      </c>
      <c r="S215" s="6" t="s">
        <v>20</v>
      </c>
      <c r="T215" s="12">
        <f>COUNTIF(E215:S215,"Yes")/(15-COUNTIF(E215:S215,"NA"))</f>
        <v>0.55555555555555558</v>
      </c>
      <c r="U215" s="13" t="str">
        <f>IF(T215&lt;25%,"High", IF(T215&lt;75%,"Medium","Low"))</f>
        <v>Medium</v>
      </c>
    </row>
    <row r="216" spans="1:21" x14ac:dyDescent="0.25">
      <c r="A216" s="4">
        <v>3926</v>
      </c>
      <c r="B216" s="4" t="s">
        <v>401</v>
      </c>
      <c r="C216" s="4" t="s">
        <v>402</v>
      </c>
      <c r="D216" s="6">
        <v>2011</v>
      </c>
      <c r="E216" s="6" t="s">
        <v>20</v>
      </c>
      <c r="F216" s="6" t="s">
        <v>20</v>
      </c>
      <c r="G216" s="6" t="s">
        <v>20</v>
      </c>
      <c r="H216" s="6" t="s">
        <v>20</v>
      </c>
      <c r="I216" s="6" t="s">
        <v>20</v>
      </c>
      <c r="J216" s="6" t="s">
        <v>20</v>
      </c>
      <c r="K216" s="6" t="s">
        <v>20</v>
      </c>
      <c r="L216" s="6" t="s">
        <v>21</v>
      </c>
      <c r="M216" s="6" t="s">
        <v>20</v>
      </c>
      <c r="N216" s="6" t="s">
        <v>20</v>
      </c>
      <c r="O216" s="6" t="s">
        <v>20</v>
      </c>
      <c r="P216" s="6" t="s">
        <v>20</v>
      </c>
      <c r="Q216" s="6" t="s">
        <v>20</v>
      </c>
      <c r="R216" s="6" t="s">
        <v>22</v>
      </c>
      <c r="S216" s="6" t="s">
        <v>20</v>
      </c>
      <c r="T216" s="12">
        <f>COUNTIF(E216:S216,"Yes")/(15-COUNTIF(E216:S216,"NA"))</f>
        <v>0.9285714285714286</v>
      </c>
      <c r="U216" s="13" t="str">
        <f>IF(T216&lt;25%,"High", IF(T216&lt;75%,"Medium","Low"))</f>
        <v>Low</v>
      </c>
    </row>
    <row r="217" spans="1:21" x14ac:dyDescent="0.25">
      <c r="A217" s="4">
        <v>3932</v>
      </c>
      <c r="B217" s="4" t="s">
        <v>399</v>
      </c>
      <c r="C217" s="4" t="s">
        <v>400</v>
      </c>
      <c r="D217" s="6">
        <v>2017</v>
      </c>
      <c r="E217" s="6" t="s">
        <v>20</v>
      </c>
      <c r="F217" s="6" t="s">
        <v>20</v>
      </c>
      <c r="G217" s="6" t="s">
        <v>21</v>
      </c>
      <c r="H217" s="6" t="s">
        <v>20</v>
      </c>
      <c r="I217" s="6" t="s">
        <v>20</v>
      </c>
      <c r="J217" s="6" t="s">
        <v>20</v>
      </c>
      <c r="K217" s="6" t="s">
        <v>20</v>
      </c>
      <c r="L217" s="6" t="s">
        <v>21</v>
      </c>
      <c r="M217" s="6" t="s">
        <v>21</v>
      </c>
      <c r="N217" s="6" t="s">
        <v>21</v>
      </c>
      <c r="O217" s="6" t="s">
        <v>20</v>
      </c>
      <c r="P217" s="6" t="s">
        <v>20</v>
      </c>
      <c r="Q217" s="6" t="s">
        <v>20</v>
      </c>
      <c r="R217" s="6" t="s">
        <v>20</v>
      </c>
      <c r="S217" s="6" t="s">
        <v>22</v>
      </c>
      <c r="T217" s="12">
        <f>COUNTIF(E217:S217,"Yes")/(15-COUNTIF(E217:S217,"NA"))</f>
        <v>0.7142857142857143</v>
      </c>
      <c r="U217" s="13" t="str">
        <f>IF(T217&lt;25%,"High", IF(T217&lt;75%,"Medium","Low"))</f>
        <v>Medium</v>
      </c>
    </row>
    <row r="218" spans="1:21" x14ac:dyDescent="0.25">
      <c r="A218" s="4">
        <v>3947</v>
      </c>
      <c r="B218" s="4" t="s">
        <v>397</v>
      </c>
      <c r="C218" s="4" t="s">
        <v>398</v>
      </c>
      <c r="D218" s="6">
        <v>2020</v>
      </c>
      <c r="E218" s="6" t="s">
        <v>20</v>
      </c>
      <c r="F218" s="6" t="s">
        <v>21</v>
      </c>
      <c r="G218" s="6" t="s">
        <v>20</v>
      </c>
      <c r="H218" s="6" t="s">
        <v>20</v>
      </c>
      <c r="I218" s="6" t="s">
        <v>20</v>
      </c>
      <c r="J218" s="6" t="s">
        <v>21</v>
      </c>
      <c r="K218" s="6" t="s">
        <v>21</v>
      </c>
      <c r="L218" s="6" t="s">
        <v>21</v>
      </c>
      <c r="M218" s="6" t="s">
        <v>22</v>
      </c>
      <c r="N218" s="6" t="s">
        <v>22</v>
      </c>
      <c r="O218" s="6" t="s">
        <v>22</v>
      </c>
      <c r="P218" s="6" t="s">
        <v>22</v>
      </c>
      <c r="Q218" s="6" t="s">
        <v>22</v>
      </c>
      <c r="R218" s="6" t="s">
        <v>22</v>
      </c>
      <c r="S218" s="6" t="s">
        <v>20</v>
      </c>
      <c r="T218" s="12">
        <f>COUNTIF(E218:S218,"Yes")/(15-COUNTIF(E218:S218,"NA"))</f>
        <v>0.55555555555555558</v>
      </c>
      <c r="U218" s="13" t="str">
        <f>IF(T218&lt;25%,"High", IF(T218&lt;75%,"Medium","Low"))</f>
        <v>Medium</v>
      </c>
    </row>
    <row r="219" spans="1:21" x14ac:dyDescent="0.25">
      <c r="A219" s="4">
        <v>3958</v>
      </c>
      <c r="B219" s="4" t="s">
        <v>395</v>
      </c>
      <c r="C219" s="4" t="s">
        <v>396</v>
      </c>
      <c r="D219" s="6">
        <v>2017</v>
      </c>
      <c r="E219" s="6" t="s">
        <v>20</v>
      </c>
      <c r="F219" s="6" t="s">
        <v>20</v>
      </c>
      <c r="G219" s="6" t="s">
        <v>20</v>
      </c>
      <c r="H219" s="6" t="s">
        <v>20</v>
      </c>
      <c r="I219" s="6" t="s">
        <v>21</v>
      </c>
      <c r="J219" s="6" t="s">
        <v>22</v>
      </c>
      <c r="K219" s="6" t="s">
        <v>22</v>
      </c>
      <c r="L219" s="6" t="s">
        <v>20</v>
      </c>
      <c r="M219" s="6" t="s">
        <v>22</v>
      </c>
      <c r="N219" s="6" t="s">
        <v>22</v>
      </c>
      <c r="O219" s="6" t="s">
        <v>22</v>
      </c>
      <c r="P219" s="6" t="s">
        <v>22</v>
      </c>
      <c r="Q219" s="6" t="s">
        <v>22</v>
      </c>
      <c r="R219" s="6" t="s">
        <v>22</v>
      </c>
      <c r="S219" s="6" t="s">
        <v>20</v>
      </c>
      <c r="T219" s="12">
        <f>COUNTIF(E219:S219,"Yes")/(15-COUNTIF(E219:S219,"NA"))</f>
        <v>0.8571428571428571</v>
      </c>
      <c r="U219" s="13" t="str">
        <f>IF(T219&lt;25%,"High", IF(T219&lt;75%,"Medium","Low"))</f>
        <v>Low</v>
      </c>
    </row>
    <row r="220" spans="1:21" x14ac:dyDescent="0.25">
      <c r="A220" s="4">
        <v>3960</v>
      </c>
      <c r="B220" s="4" t="s">
        <v>393</v>
      </c>
      <c r="C220" s="4" t="s">
        <v>394</v>
      </c>
      <c r="D220" s="6">
        <v>2016</v>
      </c>
      <c r="E220" s="6" t="s">
        <v>20</v>
      </c>
      <c r="F220" s="6" t="s">
        <v>20</v>
      </c>
      <c r="G220" s="6" t="s">
        <v>21</v>
      </c>
      <c r="H220" s="6" t="s">
        <v>30</v>
      </c>
      <c r="I220" s="6" t="s">
        <v>21</v>
      </c>
      <c r="J220" s="6" t="s">
        <v>22</v>
      </c>
      <c r="K220" s="6" t="s">
        <v>22</v>
      </c>
      <c r="L220" s="6" t="s">
        <v>21</v>
      </c>
      <c r="M220" s="6" t="s">
        <v>22</v>
      </c>
      <c r="N220" s="6" t="s">
        <v>22</v>
      </c>
      <c r="O220" s="6" t="s">
        <v>22</v>
      </c>
      <c r="P220" s="6" t="s">
        <v>22</v>
      </c>
      <c r="Q220" s="6" t="s">
        <v>22</v>
      </c>
      <c r="R220" s="6" t="s">
        <v>21</v>
      </c>
      <c r="S220" s="6" t="s">
        <v>22</v>
      </c>
      <c r="T220" s="12">
        <f>COUNTIF(E220:S220,"Yes")/(15-COUNTIF(E220:S220,"NA"))</f>
        <v>0.2857142857142857</v>
      </c>
      <c r="U220" s="13" t="str">
        <f>IF(T220&lt;25%,"High", IF(T220&lt;75%,"Medium","Low"))</f>
        <v>Medium</v>
      </c>
    </row>
    <row r="221" spans="1:21" x14ac:dyDescent="0.25">
      <c r="A221" s="4">
        <v>3961</v>
      </c>
      <c r="B221" s="4" t="s">
        <v>391</v>
      </c>
      <c r="C221" s="4" t="s">
        <v>392</v>
      </c>
      <c r="D221" s="6">
        <v>2017</v>
      </c>
      <c r="E221" s="6" t="s">
        <v>20</v>
      </c>
      <c r="F221" s="6" t="s">
        <v>20</v>
      </c>
      <c r="G221" s="6" t="s">
        <v>20</v>
      </c>
      <c r="H221" s="6" t="s">
        <v>20</v>
      </c>
      <c r="I221" s="6" t="s">
        <v>21</v>
      </c>
      <c r="J221" s="6" t="s">
        <v>22</v>
      </c>
      <c r="K221" s="6" t="s">
        <v>22</v>
      </c>
      <c r="L221" s="6" t="s">
        <v>21</v>
      </c>
      <c r="M221" s="6" t="s">
        <v>22</v>
      </c>
      <c r="N221" s="6" t="s">
        <v>22</v>
      </c>
      <c r="O221" s="6" t="s">
        <v>22</v>
      </c>
      <c r="P221" s="6" t="s">
        <v>22</v>
      </c>
      <c r="Q221" s="6" t="s">
        <v>22</v>
      </c>
      <c r="R221" s="6" t="s">
        <v>22</v>
      </c>
      <c r="S221" s="6" t="s">
        <v>20</v>
      </c>
      <c r="T221" s="12">
        <f>COUNTIF(E221:S221,"Yes")/(15-COUNTIF(E221:S221,"NA"))</f>
        <v>0.7142857142857143</v>
      </c>
      <c r="U221" s="13" t="str">
        <f>IF(T221&lt;25%,"High", IF(T221&lt;75%,"Medium","Low"))</f>
        <v>Medium</v>
      </c>
    </row>
    <row r="222" spans="1:21" x14ac:dyDescent="0.25">
      <c r="A222" s="4">
        <v>3980</v>
      </c>
      <c r="B222" s="4" t="s">
        <v>388</v>
      </c>
      <c r="C222" s="4" t="s">
        <v>390</v>
      </c>
      <c r="D222" s="6">
        <v>2016</v>
      </c>
      <c r="E222" s="6" t="s">
        <v>20</v>
      </c>
      <c r="F222" s="6" t="s">
        <v>20</v>
      </c>
      <c r="G222" s="6" t="s">
        <v>20</v>
      </c>
      <c r="H222" s="6" t="s">
        <v>20</v>
      </c>
      <c r="I222" s="6" t="s">
        <v>20</v>
      </c>
      <c r="J222" s="6" t="s">
        <v>20</v>
      </c>
      <c r="K222" s="6" t="s">
        <v>20</v>
      </c>
      <c r="L222" s="6" t="s">
        <v>22</v>
      </c>
      <c r="M222" s="6" t="s">
        <v>21</v>
      </c>
      <c r="N222" s="6" t="s">
        <v>20</v>
      </c>
      <c r="O222" s="6" t="s">
        <v>21</v>
      </c>
      <c r="P222" s="6" t="s">
        <v>20</v>
      </c>
      <c r="Q222" s="6" t="s">
        <v>20</v>
      </c>
      <c r="R222" s="6" t="s">
        <v>20</v>
      </c>
      <c r="S222" s="6" t="s">
        <v>22</v>
      </c>
      <c r="T222" s="12">
        <f>COUNTIF(E222:S222,"Yes")/(15-COUNTIF(E222:S222,"NA"))</f>
        <v>0.84615384615384615</v>
      </c>
      <c r="U222" s="13" t="str">
        <f>IF(T222&lt;25%,"High", IF(T222&lt;75%,"Medium","Low"))</f>
        <v>Low</v>
      </c>
    </row>
    <row r="223" spans="1:21" x14ac:dyDescent="0.25">
      <c r="A223" s="4">
        <v>3982</v>
      </c>
      <c r="B223" s="4" t="s">
        <v>388</v>
      </c>
      <c r="C223" s="4" t="s">
        <v>389</v>
      </c>
      <c r="D223" s="6">
        <v>2016</v>
      </c>
      <c r="E223" s="6" t="s">
        <v>20</v>
      </c>
      <c r="F223" s="6" t="s">
        <v>20</v>
      </c>
      <c r="G223" s="6" t="s">
        <v>20</v>
      </c>
      <c r="H223" s="6" t="s">
        <v>20</v>
      </c>
      <c r="I223" s="6" t="s">
        <v>20</v>
      </c>
      <c r="J223" s="6" t="s">
        <v>21</v>
      </c>
      <c r="K223" s="6" t="s">
        <v>21</v>
      </c>
      <c r="L223" s="6" t="s">
        <v>20</v>
      </c>
      <c r="M223" s="6" t="s">
        <v>21</v>
      </c>
      <c r="N223" s="6" t="s">
        <v>20</v>
      </c>
      <c r="O223" s="6" t="s">
        <v>21</v>
      </c>
      <c r="P223" s="6" t="s">
        <v>20</v>
      </c>
      <c r="Q223" s="6" t="s">
        <v>20</v>
      </c>
      <c r="R223" s="6" t="s">
        <v>20</v>
      </c>
      <c r="S223" s="6" t="s">
        <v>22</v>
      </c>
      <c r="T223" s="12">
        <f>COUNTIF(E223:S223,"Yes")/(15-COUNTIF(E223:S223,"NA"))</f>
        <v>0.7142857142857143</v>
      </c>
      <c r="U223" s="13" t="str">
        <f>IF(T223&lt;25%,"High", IF(T223&lt;75%,"Medium","Low"))</f>
        <v>Medium</v>
      </c>
    </row>
    <row r="224" spans="1:21" x14ac:dyDescent="0.25">
      <c r="A224" s="4">
        <v>3993</v>
      </c>
      <c r="B224" s="4" t="s">
        <v>386</v>
      </c>
      <c r="C224" s="4" t="s">
        <v>387</v>
      </c>
      <c r="D224" s="6">
        <v>2009</v>
      </c>
      <c r="E224" s="6" t="s">
        <v>20</v>
      </c>
      <c r="F224" s="6" t="s">
        <v>20</v>
      </c>
      <c r="G224" s="6" t="s">
        <v>20</v>
      </c>
      <c r="H224" s="6" t="s">
        <v>20</v>
      </c>
      <c r="I224" s="6" t="s">
        <v>21</v>
      </c>
      <c r="J224" s="6" t="s">
        <v>22</v>
      </c>
      <c r="K224" s="6" t="s">
        <v>22</v>
      </c>
      <c r="L224" s="6" t="s">
        <v>21</v>
      </c>
      <c r="M224" s="6" t="s">
        <v>22</v>
      </c>
      <c r="N224" s="6" t="s">
        <v>22</v>
      </c>
      <c r="O224" s="6" t="s">
        <v>22</v>
      </c>
      <c r="P224" s="6" t="s">
        <v>22</v>
      </c>
      <c r="Q224" s="6" t="s">
        <v>22</v>
      </c>
      <c r="R224" s="6" t="s">
        <v>21</v>
      </c>
      <c r="S224" s="6" t="s">
        <v>22</v>
      </c>
      <c r="T224" s="12">
        <f>COUNTIF(E224:S224,"Yes")/(15-COUNTIF(E224:S224,"NA"))</f>
        <v>0.5714285714285714</v>
      </c>
      <c r="U224" s="13" t="str">
        <f>IF(T224&lt;25%,"High", IF(T224&lt;75%,"Medium","Low"))</f>
        <v>Medium</v>
      </c>
    </row>
    <row r="225" spans="1:21" x14ac:dyDescent="0.25">
      <c r="A225" s="4">
        <v>4000</v>
      </c>
      <c r="B225" s="4" t="s">
        <v>384</v>
      </c>
      <c r="C225" s="4" t="s">
        <v>385</v>
      </c>
      <c r="D225" s="6">
        <v>2017</v>
      </c>
      <c r="E225" s="6" t="s">
        <v>20</v>
      </c>
      <c r="F225" s="6" t="s">
        <v>20</v>
      </c>
      <c r="G225" s="6" t="s">
        <v>20</v>
      </c>
      <c r="H225" s="6" t="s">
        <v>20</v>
      </c>
      <c r="I225" s="6" t="s">
        <v>21</v>
      </c>
      <c r="J225" s="6" t="s">
        <v>22</v>
      </c>
      <c r="K225" s="6" t="s">
        <v>22</v>
      </c>
      <c r="L225" s="6" t="s">
        <v>21</v>
      </c>
      <c r="M225" s="6" t="s">
        <v>22</v>
      </c>
      <c r="N225" s="6" t="s">
        <v>22</v>
      </c>
      <c r="O225" s="6" t="s">
        <v>22</v>
      </c>
      <c r="P225" s="6" t="s">
        <v>22</v>
      </c>
      <c r="Q225" s="6" t="s">
        <v>22</v>
      </c>
      <c r="R225" s="6" t="s">
        <v>22</v>
      </c>
      <c r="S225" s="6" t="s">
        <v>20</v>
      </c>
      <c r="T225" s="12">
        <f>COUNTIF(E225:S225,"Yes")/(15-COUNTIF(E225:S225,"NA"))</f>
        <v>0.7142857142857143</v>
      </c>
      <c r="U225" s="13" t="str">
        <f>IF(T225&lt;25%,"High", IF(T225&lt;75%,"Medium","Low"))</f>
        <v>Medium</v>
      </c>
    </row>
    <row r="226" spans="1:21" x14ac:dyDescent="0.25">
      <c r="A226" s="4">
        <v>4015</v>
      </c>
      <c r="B226" s="4" t="s">
        <v>164</v>
      </c>
      <c r="C226" s="4" t="s">
        <v>383</v>
      </c>
      <c r="D226" s="6">
        <v>2020</v>
      </c>
      <c r="E226" s="6" t="s">
        <v>20</v>
      </c>
      <c r="F226" s="6" t="s">
        <v>20</v>
      </c>
      <c r="G226" s="6" t="s">
        <v>20</v>
      </c>
      <c r="H226" s="6" t="s">
        <v>20</v>
      </c>
      <c r="I226" s="6" t="s">
        <v>20</v>
      </c>
      <c r="J226" s="6" t="s">
        <v>22</v>
      </c>
      <c r="K226" s="6" t="s">
        <v>20</v>
      </c>
      <c r="L226" s="6" t="s">
        <v>21</v>
      </c>
      <c r="M226" s="6" t="s">
        <v>22</v>
      </c>
      <c r="N226" s="6" t="s">
        <v>22</v>
      </c>
      <c r="O226" s="6" t="s">
        <v>22</v>
      </c>
      <c r="P226" s="6" t="s">
        <v>22</v>
      </c>
      <c r="Q226" s="6" t="s">
        <v>22</v>
      </c>
      <c r="R226" s="6" t="s">
        <v>22</v>
      </c>
      <c r="S226" s="6" t="s">
        <v>20</v>
      </c>
      <c r="T226" s="12">
        <f>COUNTIF(E226:S226,"Yes")/(15-COUNTIF(E226:S226,"NA"))</f>
        <v>0.875</v>
      </c>
      <c r="U226" s="13" t="str">
        <f>IF(T226&lt;25%,"High", IF(T226&lt;75%,"Medium","Low"))</f>
        <v>Low</v>
      </c>
    </row>
    <row r="227" spans="1:21" x14ac:dyDescent="0.25">
      <c r="A227" s="4">
        <v>4017</v>
      </c>
      <c r="B227" s="4" t="s">
        <v>381</v>
      </c>
      <c r="C227" s="4" t="s">
        <v>382</v>
      </c>
      <c r="D227" s="6">
        <v>2019</v>
      </c>
      <c r="E227" s="6" t="s">
        <v>20</v>
      </c>
      <c r="F227" s="6" t="s">
        <v>21</v>
      </c>
      <c r="G227" s="6" t="s">
        <v>21</v>
      </c>
      <c r="H227" s="6" t="s">
        <v>30</v>
      </c>
      <c r="I227" s="6" t="s">
        <v>21</v>
      </c>
      <c r="J227" s="6" t="s">
        <v>21</v>
      </c>
      <c r="K227" s="6" t="s">
        <v>21</v>
      </c>
      <c r="L227" s="6" t="s">
        <v>21</v>
      </c>
      <c r="M227" s="6" t="s">
        <v>21</v>
      </c>
      <c r="N227" s="6" t="s">
        <v>20</v>
      </c>
      <c r="O227" s="6" t="s">
        <v>21</v>
      </c>
      <c r="P227" s="6" t="s">
        <v>20</v>
      </c>
      <c r="Q227" s="6" t="s">
        <v>21</v>
      </c>
      <c r="R227" s="6" t="s">
        <v>22</v>
      </c>
      <c r="S227" s="6" t="s">
        <v>22</v>
      </c>
      <c r="T227" s="12">
        <f>COUNTIF(E227:S227,"Yes")/(15-COUNTIF(E227:S227,"NA"))</f>
        <v>0.23076923076923078</v>
      </c>
      <c r="U227" s="13" t="str">
        <f>IF(T227&lt;25%,"High", IF(T227&lt;75%,"Medium","Low"))</f>
        <v>High</v>
      </c>
    </row>
    <row r="228" spans="1:21" x14ac:dyDescent="0.25">
      <c r="A228" s="4">
        <v>4037</v>
      </c>
      <c r="B228" s="4" t="s">
        <v>379</v>
      </c>
      <c r="C228" s="4" t="s">
        <v>380</v>
      </c>
      <c r="D228" s="6">
        <v>2020</v>
      </c>
      <c r="E228" s="6" t="s">
        <v>20</v>
      </c>
      <c r="F228" s="6" t="s">
        <v>20</v>
      </c>
      <c r="G228" s="6" t="s">
        <v>20</v>
      </c>
      <c r="H228" s="6" t="s">
        <v>20</v>
      </c>
      <c r="I228" s="6" t="s">
        <v>20</v>
      </c>
      <c r="J228" s="6" t="s">
        <v>20</v>
      </c>
      <c r="K228" s="6" t="s">
        <v>21</v>
      </c>
      <c r="L228" s="6" t="s">
        <v>20</v>
      </c>
      <c r="M228" s="6" t="s">
        <v>21</v>
      </c>
      <c r="N228" s="6" t="s">
        <v>20</v>
      </c>
      <c r="O228" s="6" t="s">
        <v>20</v>
      </c>
      <c r="P228" s="6" t="s">
        <v>20</v>
      </c>
      <c r="Q228" s="6" t="s">
        <v>20</v>
      </c>
      <c r="R228" s="6" t="s">
        <v>22</v>
      </c>
      <c r="S228" s="6" t="s">
        <v>21</v>
      </c>
      <c r="T228" s="12">
        <f>COUNTIF(E228:S228,"Yes")/(15-COUNTIF(E228:S228,"NA"))</f>
        <v>0.7857142857142857</v>
      </c>
      <c r="U228" s="13" t="str">
        <f>IF(T228&lt;25%,"High", IF(T228&lt;75%,"Medium","Low"))</f>
        <v>Low</v>
      </c>
    </row>
    <row r="229" spans="1:21" x14ac:dyDescent="0.25">
      <c r="A229" s="4">
        <v>4042</v>
      </c>
      <c r="B229" s="4" t="s">
        <v>377</v>
      </c>
      <c r="C229" s="4" t="s">
        <v>378</v>
      </c>
      <c r="D229" s="6">
        <v>2010</v>
      </c>
      <c r="E229" s="6" t="s">
        <v>20</v>
      </c>
      <c r="F229" s="6" t="s">
        <v>20</v>
      </c>
      <c r="G229" s="6" t="s">
        <v>20</v>
      </c>
      <c r="H229" s="6" t="s">
        <v>30</v>
      </c>
      <c r="I229" s="6" t="s">
        <v>21</v>
      </c>
      <c r="J229" s="6" t="s">
        <v>21</v>
      </c>
      <c r="K229" s="6" t="s">
        <v>21</v>
      </c>
      <c r="L229" s="6" t="s">
        <v>22</v>
      </c>
      <c r="M229" s="6" t="s">
        <v>22</v>
      </c>
      <c r="N229" s="6" t="s">
        <v>22</v>
      </c>
      <c r="O229" s="6" t="s">
        <v>22</v>
      </c>
      <c r="P229" s="6" t="s">
        <v>22</v>
      </c>
      <c r="Q229" s="6" t="s">
        <v>22</v>
      </c>
      <c r="R229" s="6" t="s">
        <v>22</v>
      </c>
      <c r="S229" s="6" t="s">
        <v>20</v>
      </c>
      <c r="T229" s="12">
        <f>COUNTIF(E229:S229,"Yes")/(15-COUNTIF(E229:S229,"NA"))</f>
        <v>0.5</v>
      </c>
      <c r="U229" s="13" t="str">
        <f>IF(T229&lt;25%,"High", IF(T229&lt;75%,"Medium","Low"))</f>
        <v>Medium</v>
      </c>
    </row>
    <row r="230" spans="1:21" x14ac:dyDescent="0.25">
      <c r="A230" s="4">
        <v>4045</v>
      </c>
      <c r="B230" s="4" t="s">
        <v>375</v>
      </c>
      <c r="C230" s="4" t="s">
        <v>376</v>
      </c>
      <c r="D230" s="6">
        <v>2010</v>
      </c>
      <c r="E230" s="6" t="s">
        <v>20</v>
      </c>
      <c r="F230" s="6" t="s">
        <v>20</v>
      </c>
      <c r="G230" s="6" t="s">
        <v>20</v>
      </c>
      <c r="H230" s="6" t="s">
        <v>20</v>
      </c>
      <c r="I230" s="6" t="s">
        <v>21</v>
      </c>
      <c r="J230" s="6" t="s">
        <v>22</v>
      </c>
      <c r="K230" s="6" t="s">
        <v>21</v>
      </c>
      <c r="L230" s="6" t="s">
        <v>20</v>
      </c>
      <c r="M230" s="6" t="s">
        <v>22</v>
      </c>
      <c r="N230" s="6" t="s">
        <v>22</v>
      </c>
      <c r="O230" s="6" t="s">
        <v>22</v>
      </c>
      <c r="P230" s="6" t="s">
        <v>22</v>
      </c>
      <c r="Q230" s="6" t="s">
        <v>22</v>
      </c>
      <c r="R230" s="6" t="s">
        <v>22</v>
      </c>
      <c r="S230" s="6" t="s">
        <v>20</v>
      </c>
      <c r="T230" s="12">
        <f>COUNTIF(E230:S230,"Yes")/(15-COUNTIF(E230:S230,"NA"))</f>
        <v>0.75</v>
      </c>
      <c r="U230" s="13" t="str">
        <f>IF(T230&lt;25%,"High", IF(T230&lt;75%,"Medium","Low"))</f>
        <v>Low</v>
      </c>
    </row>
    <row r="231" spans="1:21" x14ac:dyDescent="0.25">
      <c r="A231" s="4">
        <v>4058</v>
      </c>
      <c r="B231" s="4" t="s">
        <v>373</v>
      </c>
      <c r="C231" s="4" t="s">
        <v>374</v>
      </c>
      <c r="D231" s="6">
        <v>2010</v>
      </c>
      <c r="E231" s="6" t="s">
        <v>20</v>
      </c>
      <c r="F231" s="6" t="s">
        <v>21</v>
      </c>
      <c r="G231" s="6" t="s">
        <v>21</v>
      </c>
      <c r="H231" s="6" t="s">
        <v>30</v>
      </c>
      <c r="I231" s="6" t="s">
        <v>21</v>
      </c>
      <c r="J231" s="6" t="s">
        <v>22</v>
      </c>
      <c r="K231" s="6" t="s">
        <v>22</v>
      </c>
      <c r="L231" s="6" t="s">
        <v>21</v>
      </c>
      <c r="M231" s="6" t="s">
        <v>22</v>
      </c>
      <c r="N231" s="6" t="s">
        <v>22</v>
      </c>
      <c r="O231" s="6" t="s">
        <v>22</v>
      </c>
      <c r="P231" s="6" t="s">
        <v>22</v>
      </c>
      <c r="Q231" s="6" t="s">
        <v>22</v>
      </c>
      <c r="R231" s="6" t="s">
        <v>22</v>
      </c>
      <c r="S231" s="6" t="s">
        <v>21</v>
      </c>
      <c r="T231" s="12">
        <f>COUNTIF(E231:S231,"Yes")/(15-COUNTIF(E231:S231,"NA"))</f>
        <v>0.14285714285714285</v>
      </c>
      <c r="U231" s="13" t="str">
        <f>IF(T231&lt;25%,"High", IF(T231&lt;75%,"Medium","Low"))</f>
        <v>High</v>
      </c>
    </row>
    <row r="232" spans="1:21" x14ac:dyDescent="0.25">
      <c r="A232" s="4">
        <v>4064</v>
      </c>
      <c r="B232" s="4" t="s">
        <v>371</v>
      </c>
      <c r="C232" s="4" t="s">
        <v>372</v>
      </c>
      <c r="D232" s="6">
        <v>2016</v>
      </c>
      <c r="E232" s="6" t="s">
        <v>20</v>
      </c>
      <c r="F232" s="6" t="s">
        <v>20</v>
      </c>
      <c r="G232" s="6" t="s">
        <v>20</v>
      </c>
      <c r="H232" s="6" t="s">
        <v>20</v>
      </c>
      <c r="I232" s="6" t="s">
        <v>21</v>
      </c>
      <c r="J232" s="6" t="s">
        <v>30</v>
      </c>
      <c r="K232" s="6" t="s">
        <v>21</v>
      </c>
      <c r="L232" s="6" t="s">
        <v>22</v>
      </c>
      <c r="M232" s="6" t="s">
        <v>21</v>
      </c>
      <c r="N232" s="6" t="s">
        <v>21</v>
      </c>
      <c r="O232" s="6" t="s">
        <v>30</v>
      </c>
      <c r="P232" s="6" t="s">
        <v>20</v>
      </c>
      <c r="Q232" s="6" t="s">
        <v>21</v>
      </c>
      <c r="R232" s="6" t="s">
        <v>22</v>
      </c>
      <c r="S232" s="6" t="s">
        <v>22</v>
      </c>
      <c r="T232" s="12">
        <f>COUNTIF(E232:S232,"Yes")/(15-COUNTIF(E232:S232,"NA"))</f>
        <v>0.41666666666666669</v>
      </c>
      <c r="U232" s="13" t="str">
        <f>IF(T232&lt;25%,"High", IF(T232&lt;75%,"Medium","Low"))</f>
        <v>Medium</v>
      </c>
    </row>
    <row r="233" spans="1:21" x14ac:dyDescent="0.25">
      <c r="A233" s="4">
        <v>4070</v>
      </c>
      <c r="B233" s="4" t="s">
        <v>369</v>
      </c>
      <c r="C233" s="4" t="s">
        <v>370</v>
      </c>
      <c r="D233" s="6">
        <v>2019</v>
      </c>
      <c r="E233" s="6" t="s">
        <v>20</v>
      </c>
      <c r="F233" s="6" t="s">
        <v>20</v>
      </c>
      <c r="G233" s="6" t="s">
        <v>20</v>
      </c>
      <c r="H233" s="6" t="s">
        <v>30</v>
      </c>
      <c r="I233" s="6" t="s">
        <v>21</v>
      </c>
      <c r="J233" s="6" t="s">
        <v>22</v>
      </c>
      <c r="K233" s="6" t="s">
        <v>22</v>
      </c>
      <c r="L233" s="6" t="s">
        <v>21</v>
      </c>
      <c r="M233" s="6" t="s">
        <v>22</v>
      </c>
      <c r="N233" s="6" t="s">
        <v>22</v>
      </c>
      <c r="O233" s="6" t="s">
        <v>22</v>
      </c>
      <c r="P233" s="6" t="s">
        <v>22</v>
      </c>
      <c r="Q233" s="6" t="s">
        <v>22</v>
      </c>
      <c r="R233" s="6" t="s">
        <v>22</v>
      </c>
      <c r="S233" s="6" t="s">
        <v>20</v>
      </c>
      <c r="T233" s="12">
        <f>COUNTIF(E233:S233,"Yes")/(15-COUNTIF(E233:S233,"NA"))</f>
        <v>0.5714285714285714</v>
      </c>
      <c r="U233" s="13" t="str">
        <f>IF(T233&lt;25%,"High", IF(T233&lt;75%,"Medium","Low"))</f>
        <v>Medium</v>
      </c>
    </row>
    <row r="234" spans="1:21" x14ac:dyDescent="0.25">
      <c r="A234" s="4">
        <v>4075</v>
      </c>
      <c r="B234" s="4" t="s">
        <v>367</v>
      </c>
      <c r="C234" s="4" t="s">
        <v>368</v>
      </c>
      <c r="D234" s="6">
        <v>2009</v>
      </c>
      <c r="E234" s="6" t="s">
        <v>20</v>
      </c>
      <c r="F234" s="6" t="s">
        <v>21</v>
      </c>
      <c r="G234" s="6" t="s">
        <v>20</v>
      </c>
      <c r="H234" s="6" t="s">
        <v>20</v>
      </c>
      <c r="I234" s="6" t="s">
        <v>21</v>
      </c>
      <c r="J234" s="6" t="s">
        <v>21</v>
      </c>
      <c r="K234" s="6" t="s">
        <v>21</v>
      </c>
      <c r="L234" s="6" t="s">
        <v>22</v>
      </c>
      <c r="M234" s="6" t="s">
        <v>22</v>
      </c>
      <c r="N234" s="6" t="s">
        <v>22</v>
      </c>
      <c r="O234" s="6" t="s">
        <v>22</v>
      </c>
      <c r="P234" s="6" t="s">
        <v>22</v>
      </c>
      <c r="Q234" s="6" t="s">
        <v>22</v>
      </c>
      <c r="R234" s="6" t="s">
        <v>21</v>
      </c>
      <c r="S234" s="6" t="s">
        <v>22</v>
      </c>
      <c r="T234" s="12">
        <f>COUNTIF(E234:S234,"Yes")/(15-COUNTIF(E234:S234,"NA"))</f>
        <v>0.375</v>
      </c>
      <c r="U234" s="13" t="str">
        <f>IF(T234&lt;25%,"High", IF(T234&lt;75%,"Medium","Low"))</f>
        <v>Medium</v>
      </c>
    </row>
    <row r="235" spans="1:21" x14ac:dyDescent="0.25">
      <c r="A235" s="4">
        <v>4085</v>
      </c>
      <c r="B235" s="4" t="s">
        <v>365</v>
      </c>
      <c r="C235" s="4" t="s">
        <v>366</v>
      </c>
      <c r="D235" s="6">
        <v>2014</v>
      </c>
      <c r="E235" s="6" t="s">
        <v>20</v>
      </c>
      <c r="F235" s="6" t="s">
        <v>20</v>
      </c>
      <c r="G235" s="6" t="s">
        <v>20</v>
      </c>
      <c r="H235" s="6" t="s">
        <v>30</v>
      </c>
      <c r="I235" s="6" t="s">
        <v>21</v>
      </c>
      <c r="J235" s="6" t="s">
        <v>22</v>
      </c>
      <c r="K235" s="6" t="s">
        <v>22</v>
      </c>
      <c r="L235" s="6" t="s">
        <v>21</v>
      </c>
      <c r="M235" s="6" t="s">
        <v>22</v>
      </c>
      <c r="N235" s="6" t="s">
        <v>22</v>
      </c>
      <c r="O235" s="6" t="s">
        <v>22</v>
      </c>
      <c r="P235" s="6" t="s">
        <v>22</v>
      </c>
      <c r="Q235" s="6" t="s">
        <v>22</v>
      </c>
      <c r="R235" s="6" t="s">
        <v>21</v>
      </c>
      <c r="S235" s="6" t="s">
        <v>22</v>
      </c>
      <c r="T235" s="12">
        <f>COUNTIF(E235:S235,"Yes")/(15-COUNTIF(E235:S235,"NA"))</f>
        <v>0.42857142857142855</v>
      </c>
      <c r="U235" s="13" t="str">
        <f>IF(T235&lt;25%,"High", IF(T235&lt;75%,"Medium","Low"))</f>
        <v>Medium</v>
      </c>
    </row>
    <row r="236" spans="1:21" x14ac:dyDescent="0.25">
      <c r="A236" s="4">
        <v>4104</v>
      </c>
      <c r="B236" s="4" t="s">
        <v>363</v>
      </c>
      <c r="C236" s="4" t="s">
        <v>364</v>
      </c>
      <c r="D236" s="6">
        <v>2009</v>
      </c>
      <c r="E236" s="6" t="s">
        <v>20</v>
      </c>
      <c r="F236" s="6" t="s">
        <v>20</v>
      </c>
      <c r="G236" s="6" t="s">
        <v>20</v>
      </c>
      <c r="H236" s="6" t="s">
        <v>20</v>
      </c>
      <c r="I236" s="6" t="s">
        <v>21</v>
      </c>
      <c r="J236" s="6" t="s">
        <v>22</v>
      </c>
      <c r="K236" s="6" t="s">
        <v>22</v>
      </c>
      <c r="L236" s="6" t="s">
        <v>21</v>
      </c>
      <c r="M236" s="6" t="s">
        <v>22</v>
      </c>
      <c r="N236" s="6" t="s">
        <v>22</v>
      </c>
      <c r="O236" s="6" t="s">
        <v>22</v>
      </c>
      <c r="P236" s="6" t="s">
        <v>22</v>
      </c>
      <c r="Q236" s="6" t="s">
        <v>22</v>
      </c>
      <c r="R236" s="6" t="s">
        <v>21</v>
      </c>
      <c r="S236" s="6" t="s">
        <v>22</v>
      </c>
      <c r="T236" s="12">
        <f>COUNTIF(E236:S236,"Yes")/(15-COUNTIF(E236:S236,"NA"))</f>
        <v>0.5714285714285714</v>
      </c>
      <c r="U236" s="13" t="str">
        <f>IF(T236&lt;25%,"High", IF(T236&lt;75%,"Medium","Low"))</f>
        <v>Medium</v>
      </c>
    </row>
    <row r="237" spans="1:21" x14ac:dyDescent="0.25">
      <c r="A237" s="4">
        <v>4116</v>
      </c>
      <c r="B237" s="4" t="s">
        <v>361</v>
      </c>
      <c r="C237" s="4" t="s">
        <v>362</v>
      </c>
      <c r="D237" s="6">
        <v>2016</v>
      </c>
      <c r="E237" s="6" t="s">
        <v>20</v>
      </c>
      <c r="F237" s="6" t="s">
        <v>20</v>
      </c>
      <c r="G237" s="6" t="s">
        <v>20</v>
      </c>
      <c r="H237" s="6" t="s">
        <v>20</v>
      </c>
      <c r="I237" s="6" t="s">
        <v>21</v>
      </c>
      <c r="J237" s="6" t="s">
        <v>22</v>
      </c>
      <c r="K237" s="6" t="s">
        <v>21</v>
      </c>
      <c r="L237" s="6" t="s">
        <v>21</v>
      </c>
      <c r="M237" s="6" t="s">
        <v>22</v>
      </c>
      <c r="N237" s="6" t="s">
        <v>22</v>
      </c>
      <c r="O237" s="6" t="s">
        <v>22</v>
      </c>
      <c r="P237" s="6" t="s">
        <v>22</v>
      </c>
      <c r="Q237" s="6" t="s">
        <v>22</v>
      </c>
      <c r="R237" s="6" t="s">
        <v>21</v>
      </c>
      <c r="S237" s="6" t="s">
        <v>20</v>
      </c>
      <c r="T237" s="12">
        <f>COUNTIF(E237:S237,"Yes")/(15-COUNTIF(E237:S237,"NA"))</f>
        <v>0.55555555555555558</v>
      </c>
      <c r="U237" s="13" t="str">
        <f>IF(T237&lt;25%,"High", IF(T237&lt;75%,"Medium","Low"))</f>
        <v>Medium</v>
      </c>
    </row>
    <row r="238" spans="1:21" x14ac:dyDescent="0.25">
      <c r="A238" s="4">
        <v>4123</v>
      </c>
      <c r="B238" s="4" t="s">
        <v>359</v>
      </c>
      <c r="C238" s="4" t="s">
        <v>360</v>
      </c>
      <c r="D238" s="6">
        <v>2015</v>
      </c>
      <c r="E238" s="6" t="s">
        <v>20</v>
      </c>
      <c r="F238" s="6" t="s">
        <v>20</v>
      </c>
      <c r="G238" s="6" t="s">
        <v>20</v>
      </c>
      <c r="H238" s="6" t="s">
        <v>20</v>
      </c>
      <c r="I238" s="6" t="s">
        <v>20</v>
      </c>
      <c r="J238" s="6" t="s">
        <v>20</v>
      </c>
      <c r="K238" s="6" t="s">
        <v>20</v>
      </c>
      <c r="L238" s="6" t="s">
        <v>21</v>
      </c>
      <c r="M238" s="6" t="s">
        <v>21</v>
      </c>
      <c r="N238" s="6" t="s">
        <v>21</v>
      </c>
      <c r="O238" s="6" t="s">
        <v>21</v>
      </c>
      <c r="P238" s="6" t="s">
        <v>20</v>
      </c>
      <c r="Q238" s="6" t="s">
        <v>30</v>
      </c>
      <c r="R238" s="6" t="s">
        <v>21</v>
      </c>
      <c r="S238" s="6" t="s">
        <v>22</v>
      </c>
      <c r="T238" s="12">
        <f>COUNTIF(E238:S238,"Yes")/(15-COUNTIF(E238:S238,"NA"))</f>
        <v>0.5714285714285714</v>
      </c>
      <c r="U238" s="13" t="str">
        <f>IF(T238&lt;25%,"High", IF(T238&lt;75%,"Medium","Low"))</f>
        <v>Medium</v>
      </c>
    </row>
    <row r="239" spans="1:21" x14ac:dyDescent="0.25">
      <c r="A239" s="4">
        <v>4126</v>
      </c>
      <c r="B239" s="4" t="s">
        <v>357</v>
      </c>
      <c r="C239" s="4" t="s">
        <v>358</v>
      </c>
      <c r="D239" s="6">
        <v>2020</v>
      </c>
      <c r="E239" s="6" t="s">
        <v>20</v>
      </c>
      <c r="F239" s="6" t="s">
        <v>30</v>
      </c>
      <c r="G239" s="6" t="s">
        <v>20</v>
      </c>
      <c r="H239" s="6" t="s">
        <v>20</v>
      </c>
      <c r="I239" s="6" t="s">
        <v>21</v>
      </c>
      <c r="J239" s="6" t="s">
        <v>22</v>
      </c>
      <c r="K239" s="6" t="s">
        <v>22</v>
      </c>
      <c r="L239" s="6" t="s">
        <v>21</v>
      </c>
      <c r="M239" s="6" t="s">
        <v>22</v>
      </c>
      <c r="N239" s="6" t="s">
        <v>22</v>
      </c>
      <c r="O239" s="6" t="s">
        <v>22</v>
      </c>
      <c r="P239" s="6" t="s">
        <v>22</v>
      </c>
      <c r="Q239" s="6" t="s">
        <v>22</v>
      </c>
      <c r="R239" s="6" t="s">
        <v>22</v>
      </c>
      <c r="S239" s="6" t="s">
        <v>20</v>
      </c>
      <c r="T239" s="12">
        <f>COUNTIF(E239:S239,"Yes")/(15-COUNTIF(E239:S239,"NA"))</f>
        <v>0.5714285714285714</v>
      </c>
      <c r="U239" s="13" t="str">
        <f>IF(T239&lt;25%,"High", IF(T239&lt;75%,"Medium","Low"))</f>
        <v>Medium</v>
      </c>
    </row>
    <row r="240" spans="1:21" x14ac:dyDescent="0.25">
      <c r="A240" s="4">
        <v>4139</v>
      </c>
      <c r="B240" s="4" t="s">
        <v>355</v>
      </c>
      <c r="C240" s="4" t="s">
        <v>356</v>
      </c>
      <c r="D240" s="6">
        <v>2016</v>
      </c>
      <c r="E240" s="6" t="s">
        <v>20</v>
      </c>
      <c r="F240" s="6" t="s">
        <v>20</v>
      </c>
      <c r="G240" s="6" t="s">
        <v>30</v>
      </c>
      <c r="H240" s="6" t="s">
        <v>20</v>
      </c>
      <c r="I240" s="6" t="s">
        <v>21</v>
      </c>
      <c r="J240" s="6" t="s">
        <v>22</v>
      </c>
      <c r="K240" s="6" t="s">
        <v>22</v>
      </c>
      <c r="L240" s="6" t="s">
        <v>21</v>
      </c>
      <c r="M240" s="6" t="s">
        <v>22</v>
      </c>
      <c r="N240" s="6" t="s">
        <v>22</v>
      </c>
      <c r="O240" s="6" t="s">
        <v>22</v>
      </c>
      <c r="P240" s="6" t="s">
        <v>22</v>
      </c>
      <c r="Q240" s="6" t="s">
        <v>22</v>
      </c>
      <c r="R240" s="6" t="s">
        <v>22</v>
      </c>
      <c r="S240" s="6" t="s">
        <v>20</v>
      </c>
      <c r="T240" s="12">
        <f>COUNTIF(E240:S240,"Yes")/(15-COUNTIF(E240:S240,"NA"))</f>
        <v>0.5714285714285714</v>
      </c>
      <c r="U240" s="13" t="str">
        <f>IF(T240&lt;25%,"High", IF(T240&lt;75%,"Medium","Low"))</f>
        <v>Medium</v>
      </c>
    </row>
    <row r="241" spans="1:21" x14ac:dyDescent="0.25">
      <c r="A241" s="4">
        <v>4169</v>
      </c>
      <c r="B241" s="4" t="s">
        <v>353</v>
      </c>
      <c r="C241" s="4" t="s">
        <v>354</v>
      </c>
      <c r="D241" s="6">
        <v>2017</v>
      </c>
      <c r="E241" s="6" t="s">
        <v>20</v>
      </c>
      <c r="F241" s="6" t="s">
        <v>20</v>
      </c>
      <c r="G241" s="6" t="s">
        <v>20</v>
      </c>
      <c r="H241" s="6" t="s">
        <v>20</v>
      </c>
      <c r="I241" s="6" t="s">
        <v>20</v>
      </c>
      <c r="J241" s="6" t="s">
        <v>22</v>
      </c>
      <c r="K241" s="6" t="s">
        <v>20</v>
      </c>
      <c r="L241" s="6" t="s">
        <v>21</v>
      </c>
      <c r="M241" s="6" t="s">
        <v>22</v>
      </c>
      <c r="N241" s="6" t="s">
        <v>22</v>
      </c>
      <c r="O241" s="6" t="s">
        <v>22</v>
      </c>
      <c r="P241" s="6" t="s">
        <v>22</v>
      </c>
      <c r="Q241" s="6" t="s">
        <v>22</v>
      </c>
      <c r="R241" s="6" t="s">
        <v>22</v>
      </c>
      <c r="S241" s="6" t="s">
        <v>20</v>
      </c>
      <c r="T241" s="12">
        <f>COUNTIF(E241:S241,"Yes")/(15-COUNTIF(E241:S241,"NA"))</f>
        <v>0.875</v>
      </c>
      <c r="U241" s="13" t="str">
        <f>IF(T241&lt;25%,"High", IF(T241&lt;75%,"Medium","Low"))</f>
        <v>Low</v>
      </c>
    </row>
    <row r="242" spans="1:21" x14ac:dyDescent="0.25">
      <c r="A242" s="4">
        <v>4179</v>
      </c>
      <c r="B242" s="4" t="s">
        <v>351</v>
      </c>
      <c r="C242" s="4" t="s">
        <v>352</v>
      </c>
      <c r="D242" s="6">
        <v>2013</v>
      </c>
      <c r="E242" s="6" t="s">
        <v>20</v>
      </c>
      <c r="F242" s="6" t="s">
        <v>21</v>
      </c>
      <c r="G242" s="6" t="s">
        <v>20</v>
      </c>
      <c r="H242" s="6" t="s">
        <v>21</v>
      </c>
      <c r="I242" s="6" t="s">
        <v>21</v>
      </c>
      <c r="J242" s="6" t="s">
        <v>22</v>
      </c>
      <c r="K242" s="6" t="s">
        <v>22</v>
      </c>
      <c r="L242" s="6" t="s">
        <v>21</v>
      </c>
      <c r="M242" s="6" t="s">
        <v>22</v>
      </c>
      <c r="N242" s="6" t="s">
        <v>22</v>
      </c>
      <c r="O242" s="6" t="s">
        <v>22</v>
      </c>
      <c r="P242" s="6" t="s">
        <v>22</v>
      </c>
      <c r="Q242" s="6" t="s">
        <v>22</v>
      </c>
      <c r="R242" s="6" t="s">
        <v>21</v>
      </c>
      <c r="S242" s="6" t="s">
        <v>22</v>
      </c>
      <c r="T242" s="12">
        <f>COUNTIF(E242:S242,"Yes")/(15-COUNTIF(E242:S242,"NA"))</f>
        <v>0.2857142857142857</v>
      </c>
      <c r="U242" s="13" t="str">
        <f>IF(T242&lt;25%,"High", IF(T242&lt;75%,"Medium","Low"))</f>
        <v>Medium</v>
      </c>
    </row>
    <row r="243" spans="1:21" x14ac:dyDescent="0.25">
      <c r="A243" s="4">
        <v>4180</v>
      </c>
      <c r="B243" s="4" t="s">
        <v>349</v>
      </c>
      <c r="C243" s="4" t="s">
        <v>350</v>
      </c>
      <c r="D243" s="6">
        <v>2010</v>
      </c>
      <c r="E243" s="6" t="s">
        <v>20</v>
      </c>
      <c r="F243" s="6" t="s">
        <v>20</v>
      </c>
      <c r="G243" s="6" t="s">
        <v>20</v>
      </c>
      <c r="H243" s="6" t="s">
        <v>30</v>
      </c>
      <c r="I243" s="6" t="s">
        <v>21</v>
      </c>
      <c r="J243" s="6" t="s">
        <v>22</v>
      </c>
      <c r="K243" s="6" t="s">
        <v>20</v>
      </c>
      <c r="L243" s="6" t="s">
        <v>21</v>
      </c>
      <c r="M243" s="6" t="s">
        <v>22</v>
      </c>
      <c r="N243" s="6" t="s">
        <v>22</v>
      </c>
      <c r="O243" s="6" t="s">
        <v>22</v>
      </c>
      <c r="P243" s="6" t="s">
        <v>22</v>
      </c>
      <c r="Q243" s="6" t="s">
        <v>22</v>
      </c>
      <c r="R243" s="6" t="s">
        <v>22</v>
      </c>
      <c r="S243" s="6" t="s">
        <v>20</v>
      </c>
      <c r="T243" s="12">
        <f>COUNTIF(E243:S243,"Yes")/(15-COUNTIF(E243:S243,"NA"))</f>
        <v>0.625</v>
      </c>
      <c r="U243" s="13" t="str">
        <f>IF(T243&lt;25%,"High", IF(T243&lt;75%,"Medium","Low"))</f>
        <v>Medium</v>
      </c>
    </row>
    <row r="244" spans="1:21" x14ac:dyDescent="0.25">
      <c r="A244" s="4">
        <v>4182</v>
      </c>
      <c r="B244" s="4" t="s">
        <v>347</v>
      </c>
      <c r="C244" s="4" t="s">
        <v>348</v>
      </c>
      <c r="D244" s="6">
        <v>2012</v>
      </c>
      <c r="E244" s="6" t="s">
        <v>20</v>
      </c>
      <c r="F244" s="6" t="s">
        <v>20</v>
      </c>
      <c r="G244" s="6" t="s">
        <v>20</v>
      </c>
      <c r="H244" s="6" t="s">
        <v>20</v>
      </c>
      <c r="I244" s="6" t="s">
        <v>21</v>
      </c>
      <c r="J244" s="6" t="s">
        <v>22</v>
      </c>
      <c r="K244" s="6" t="s">
        <v>20</v>
      </c>
      <c r="L244" s="6" t="s">
        <v>20</v>
      </c>
      <c r="M244" s="6" t="s">
        <v>22</v>
      </c>
      <c r="N244" s="6" t="s">
        <v>22</v>
      </c>
      <c r="O244" s="6" t="s">
        <v>22</v>
      </c>
      <c r="P244" s="6" t="s">
        <v>22</v>
      </c>
      <c r="Q244" s="6" t="s">
        <v>22</v>
      </c>
      <c r="R244" s="6" t="s">
        <v>22</v>
      </c>
      <c r="S244" s="6" t="s">
        <v>20</v>
      </c>
      <c r="T244" s="12">
        <f>COUNTIF(E244:S244,"Yes")/(15-COUNTIF(E244:S244,"NA"))</f>
        <v>0.875</v>
      </c>
      <c r="U244" s="13" t="str">
        <f>IF(T244&lt;25%,"High", IF(T244&lt;75%,"Medium","Low"))</f>
        <v>Low</v>
      </c>
    </row>
    <row r="245" spans="1:21" x14ac:dyDescent="0.25">
      <c r="A245" s="4">
        <v>4202</v>
      </c>
      <c r="B245" s="4" t="s">
        <v>345</v>
      </c>
      <c r="C245" s="4" t="s">
        <v>346</v>
      </c>
      <c r="D245" s="6">
        <v>2016</v>
      </c>
      <c r="E245" s="6" t="s">
        <v>20</v>
      </c>
      <c r="F245" s="6" t="s">
        <v>20</v>
      </c>
      <c r="G245" s="6" t="s">
        <v>21</v>
      </c>
      <c r="H245" s="6" t="s">
        <v>20</v>
      </c>
      <c r="I245" s="6" t="s">
        <v>21</v>
      </c>
      <c r="J245" s="6" t="s">
        <v>20</v>
      </c>
      <c r="K245" s="6" t="s">
        <v>20</v>
      </c>
      <c r="L245" s="6" t="s">
        <v>21</v>
      </c>
      <c r="M245" s="6" t="s">
        <v>22</v>
      </c>
      <c r="N245" s="6" t="s">
        <v>22</v>
      </c>
      <c r="O245" s="6" t="s">
        <v>22</v>
      </c>
      <c r="P245" s="6" t="s">
        <v>22</v>
      </c>
      <c r="Q245" s="6" t="s">
        <v>22</v>
      </c>
      <c r="R245" s="6" t="s">
        <v>20</v>
      </c>
      <c r="S245" s="6" t="s">
        <v>22</v>
      </c>
      <c r="T245" s="12">
        <f>COUNTIF(E245:S245,"Yes")/(15-COUNTIF(E245:S245,"NA"))</f>
        <v>0.66666666666666663</v>
      </c>
      <c r="U245" s="13" t="str">
        <f>IF(T245&lt;25%,"High", IF(T245&lt;75%,"Medium","Low"))</f>
        <v>Medium</v>
      </c>
    </row>
    <row r="246" spans="1:21" x14ac:dyDescent="0.25">
      <c r="A246" s="4">
        <v>4207</v>
      </c>
      <c r="B246" s="4" t="s">
        <v>343</v>
      </c>
      <c r="C246" s="4" t="s">
        <v>344</v>
      </c>
      <c r="D246" s="6">
        <v>2017</v>
      </c>
      <c r="E246" s="6" t="s">
        <v>20</v>
      </c>
      <c r="F246" s="6" t="s">
        <v>21</v>
      </c>
      <c r="G246" s="6" t="s">
        <v>20</v>
      </c>
      <c r="H246" s="6" t="s">
        <v>20</v>
      </c>
      <c r="I246" s="6" t="s">
        <v>21</v>
      </c>
      <c r="J246" s="6" t="s">
        <v>22</v>
      </c>
      <c r="K246" s="6" t="s">
        <v>22</v>
      </c>
      <c r="L246" s="6" t="s">
        <v>21</v>
      </c>
      <c r="M246" s="6" t="s">
        <v>22</v>
      </c>
      <c r="N246" s="6" t="s">
        <v>22</v>
      </c>
      <c r="O246" s="6" t="s">
        <v>22</v>
      </c>
      <c r="P246" s="6" t="s">
        <v>22</v>
      </c>
      <c r="Q246" s="6" t="s">
        <v>22</v>
      </c>
      <c r="R246" s="6" t="s">
        <v>20</v>
      </c>
      <c r="S246" s="6" t="s">
        <v>22</v>
      </c>
      <c r="T246" s="12">
        <f>COUNTIF(E246:S246,"Yes")/(15-COUNTIF(E246:S246,"NA"))</f>
        <v>0.5714285714285714</v>
      </c>
      <c r="U246" s="13" t="str">
        <f>IF(T246&lt;25%,"High", IF(T246&lt;75%,"Medium","Low"))</f>
        <v>Medium</v>
      </c>
    </row>
    <row r="247" spans="1:21" x14ac:dyDescent="0.25">
      <c r="A247" s="4">
        <v>4234</v>
      </c>
      <c r="B247" s="4" t="s">
        <v>341</v>
      </c>
      <c r="C247" s="4" t="s">
        <v>342</v>
      </c>
      <c r="D247" s="6">
        <v>2010</v>
      </c>
      <c r="E247" s="6" t="s">
        <v>20</v>
      </c>
      <c r="F247" s="6" t="s">
        <v>20</v>
      </c>
      <c r="G247" s="6" t="s">
        <v>21</v>
      </c>
      <c r="H247" s="6" t="s">
        <v>20</v>
      </c>
      <c r="I247" s="6" t="s">
        <v>21</v>
      </c>
      <c r="J247" s="6" t="s">
        <v>22</v>
      </c>
      <c r="K247" s="6" t="s">
        <v>22</v>
      </c>
      <c r="L247" s="6" t="s">
        <v>21</v>
      </c>
      <c r="M247" s="6" t="s">
        <v>21</v>
      </c>
      <c r="N247" s="6" t="s">
        <v>21</v>
      </c>
      <c r="O247" s="6" t="s">
        <v>30</v>
      </c>
      <c r="P247" s="6" t="s">
        <v>21</v>
      </c>
      <c r="Q247" s="6" t="s">
        <v>20</v>
      </c>
      <c r="R247" s="6" t="s">
        <v>20</v>
      </c>
      <c r="S247" s="6" t="s">
        <v>22</v>
      </c>
      <c r="T247" s="12">
        <f>COUNTIF(E247:S247,"Yes")/(15-COUNTIF(E247:S247,"NA"))</f>
        <v>0.41666666666666669</v>
      </c>
      <c r="U247" s="13" t="str">
        <f>IF(T247&lt;25%,"High", IF(T247&lt;75%,"Medium","Low"))</f>
        <v>Medium</v>
      </c>
    </row>
    <row r="248" spans="1:21" x14ac:dyDescent="0.25">
      <c r="A248" s="4">
        <v>4244</v>
      </c>
      <c r="B248" s="4" t="s">
        <v>339</v>
      </c>
      <c r="C248" s="4" t="s">
        <v>340</v>
      </c>
      <c r="D248" s="6">
        <v>2020</v>
      </c>
      <c r="E248" s="6" t="s">
        <v>20</v>
      </c>
      <c r="F248" s="6" t="s">
        <v>20</v>
      </c>
      <c r="G248" s="6" t="s">
        <v>20</v>
      </c>
      <c r="H248" s="6" t="s">
        <v>30</v>
      </c>
      <c r="I248" s="6" t="s">
        <v>21</v>
      </c>
      <c r="J248" s="6" t="s">
        <v>22</v>
      </c>
      <c r="K248" s="6" t="s">
        <v>20</v>
      </c>
      <c r="L248" s="6" t="s">
        <v>21</v>
      </c>
      <c r="M248" s="6" t="s">
        <v>21</v>
      </c>
      <c r="N248" s="6" t="s">
        <v>21</v>
      </c>
      <c r="O248" s="6" t="s">
        <v>20</v>
      </c>
      <c r="P248" s="6" t="s">
        <v>20</v>
      </c>
      <c r="Q248" s="6" t="s">
        <v>21</v>
      </c>
      <c r="R248" s="6" t="s">
        <v>22</v>
      </c>
      <c r="S248" s="6" t="s">
        <v>22</v>
      </c>
      <c r="T248" s="12">
        <f>COUNTIF(E248:S248,"Yes")/(15-COUNTIF(E248:S248,"NA"))</f>
        <v>0.5</v>
      </c>
      <c r="U248" s="13" t="str">
        <f>IF(T248&lt;25%,"High", IF(T248&lt;75%,"Medium","Low"))</f>
        <v>Medium</v>
      </c>
    </row>
    <row r="249" spans="1:21" x14ac:dyDescent="0.25">
      <c r="A249" s="4">
        <v>4246</v>
      </c>
      <c r="B249" s="4" t="s">
        <v>337</v>
      </c>
      <c r="C249" s="4" t="s">
        <v>338</v>
      </c>
      <c r="D249" s="6">
        <v>2016</v>
      </c>
      <c r="E249" s="6" t="s">
        <v>20</v>
      </c>
      <c r="F249" s="6" t="s">
        <v>20</v>
      </c>
      <c r="G249" s="6" t="s">
        <v>20</v>
      </c>
      <c r="H249" s="6" t="s">
        <v>20</v>
      </c>
      <c r="I249" s="6" t="s">
        <v>21</v>
      </c>
      <c r="J249" s="6" t="s">
        <v>22</v>
      </c>
      <c r="K249" s="6" t="s">
        <v>22</v>
      </c>
      <c r="L249" s="6" t="s">
        <v>21</v>
      </c>
      <c r="M249" s="6" t="s">
        <v>22</v>
      </c>
      <c r="N249" s="6" t="s">
        <v>22</v>
      </c>
      <c r="O249" s="6" t="s">
        <v>22</v>
      </c>
      <c r="P249" s="6" t="s">
        <v>22</v>
      </c>
      <c r="Q249" s="6" t="s">
        <v>22</v>
      </c>
      <c r="R249" s="6" t="s">
        <v>22</v>
      </c>
      <c r="S249" s="6" t="s">
        <v>20</v>
      </c>
      <c r="T249" s="12">
        <f>COUNTIF(E249:S249,"Yes")/(15-COUNTIF(E249:S249,"NA"))</f>
        <v>0.7142857142857143</v>
      </c>
      <c r="U249" s="13" t="str">
        <f>IF(T249&lt;25%,"High", IF(T249&lt;75%,"Medium","Low"))</f>
        <v>Medium</v>
      </c>
    </row>
    <row r="250" spans="1:21" x14ac:dyDescent="0.25">
      <c r="A250" s="4">
        <v>4257</v>
      </c>
      <c r="B250" s="4" t="s">
        <v>335</v>
      </c>
      <c r="C250" s="4" t="s">
        <v>336</v>
      </c>
      <c r="D250" s="6">
        <v>2013</v>
      </c>
      <c r="E250" s="6" t="s">
        <v>20</v>
      </c>
      <c r="F250" s="6" t="s">
        <v>20</v>
      </c>
      <c r="G250" s="6" t="s">
        <v>21</v>
      </c>
      <c r="H250" s="6" t="s">
        <v>30</v>
      </c>
      <c r="I250" s="6" t="s">
        <v>21</v>
      </c>
      <c r="J250" s="6" t="s">
        <v>22</v>
      </c>
      <c r="K250" s="6" t="s">
        <v>22</v>
      </c>
      <c r="L250" s="6" t="s">
        <v>21</v>
      </c>
      <c r="M250" s="6" t="s">
        <v>22</v>
      </c>
      <c r="N250" s="6" t="s">
        <v>22</v>
      </c>
      <c r="O250" s="6" t="s">
        <v>22</v>
      </c>
      <c r="P250" s="6" t="s">
        <v>22</v>
      </c>
      <c r="Q250" s="6" t="s">
        <v>22</v>
      </c>
      <c r="R250" s="6" t="s">
        <v>21</v>
      </c>
      <c r="S250" s="6" t="s">
        <v>22</v>
      </c>
      <c r="T250" s="12">
        <f>COUNTIF(E250:S250,"Yes")/(15-COUNTIF(E250:S250,"NA"))</f>
        <v>0.2857142857142857</v>
      </c>
      <c r="U250" s="13" t="str">
        <f>IF(T250&lt;25%,"High", IF(T250&lt;75%,"Medium","Low"))</f>
        <v>Medium</v>
      </c>
    </row>
    <row r="251" spans="1:21" x14ac:dyDescent="0.25">
      <c r="A251" s="4">
        <v>4263</v>
      </c>
      <c r="B251" s="4" t="s">
        <v>333</v>
      </c>
      <c r="C251" s="4" t="s">
        <v>334</v>
      </c>
      <c r="D251" s="6">
        <v>2011</v>
      </c>
      <c r="E251" s="6" t="s">
        <v>20</v>
      </c>
      <c r="F251" s="6" t="s">
        <v>20</v>
      </c>
      <c r="G251" s="6" t="s">
        <v>21</v>
      </c>
      <c r="H251" s="6" t="s">
        <v>20</v>
      </c>
      <c r="I251" s="6" t="s">
        <v>21</v>
      </c>
      <c r="J251" s="6" t="s">
        <v>21</v>
      </c>
      <c r="K251" s="6" t="s">
        <v>21</v>
      </c>
      <c r="L251" s="6" t="s">
        <v>21</v>
      </c>
      <c r="M251" s="6" t="s">
        <v>21</v>
      </c>
      <c r="N251" s="6" t="s">
        <v>21</v>
      </c>
      <c r="O251" s="6" t="s">
        <v>21</v>
      </c>
      <c r="P251" s="6" t="s">
        <v>21</v>
      </c>
      <c r="Q251" s="6" t="s">
        <v>30</v>
      </c>
      <c r="R251" s="6" t="s">
        <v>21</v>
      </c>
      <c r="S251" s="6" t="s">
        <v>22</v>
      </c>
      <c r="T251" s="12">
        <f>COUNTIF(E251:S251,"Yes")/(15-COUNTIF(E251:S251,"NA"))</f>
        <v>0.21428571428571427</v>
      </c>
      <c r="U251" s="13" t="str">
        <f>IF(T251&lt;25%,"High", IF(T251&lt;75%,"Medium","Low"))</f>
        <v>High</v>
      </c>
    </row>
    <row r="252" spans="1:21" x14ac:dyDescent="0.25">
      <c r="A252" s="4">
        <v>4275</v>
      </c>
      <c r="B252" s="4" t="s">
        <v>331</v>
      </c>
      <c r="C252" s="4" t="s">
        <v>332</v>
      </c>
      <c r="D252" s="6">
        <v>2018</v>
      </c>
      <c r="E252" s="6" t="s">
        <v>20</v>
      </c>
      <c r="F252" s="6" t="s">
        <v>20</v>
      </c>
      <c r="G252" s="6" t="s">
        <v>20</v>
      </c>
      <c r="H252" s="6" t="s">
        <v>20</v>
      </c>
      <c r="I252" s="6" t="s">
        <v>21</v>
      </c>
      <c r="J252" s="6" t="s">
        <v>22</v>
      </c>
      <c r="K252" s="6" t="s">
        <v>20</v>
      </c>
      <c r="L252" s="6" t="s">
        <v>21</v>
      </c>
      <c r="M252" s="6" t="s">
        <v>21</v>
      </c>
      <c r="N252" s="6" t="s">
        <v>21</v>
      </c>
      <c r="O252" s="6" t="s">
        <v>20</v>
      </c>
      <c r="P252" s="6" t="s">
        <v>20</v>
      </c>
      <c r="Q252" s="6" t="s">
        <v>22</v>
      </c>
      <c r="R252" s="6" t="s">
        <v>20</v>
      </c>
      <c r="S252" s="6" t="s">
        <v>22</v>
      </c>
      <c r="T252" s="12">
        <f>COUNTIF(E252:S252,"Yes")/(15-COUNTIF(E252:S252,"NA"))</f>
        <v>0.66666666666666663</v>
      </c>
      <c r="U252" s="13" t="str">
        <f>IF(T252&lt;25%,"High", IF(T252&lt;75%,"Medium","Low"))</f>
        <v>Medium</v>
      </c>
    </row>
    <row r="253" spans="1:21" x14ac:dyDescent="0.25">
      <c r="A253" s="4">
        <v>4313</v>
      </c>
      <c r="B253" s="4" t="s">
        <v>329</v>
      </c>
      <c r="C253" s="4" t="s">
        <v>330</v>
      </c>
      <c r="D253" s="6">
        <v>2018</v>
      </c>
      <c r="E253" s="6" t="s">
        <v>20</v>
      </c>
      <c r="F253" s="6" t="s">
        <v>20</v>
      </c>
      <c r="G253" s="6" t="s">
        <v>20</v>
      </c>
      <c r="H253" s="6" t="s">
        <v>20</v>
      </c>
      <c r="I253" s="6" t="s">
        <v>21</v>
      </c>
      <c r="J253" s="6" t="s">
        <v>20</v>
      </c>
      <c r="K253" s="6" t="s">
        <v>21</v>
      </c>
      <c r="L253" s="6" t="s">
        <v>22</v>
      </c>
      <c r="M253" s="6" t="s">
        <v>21</v>
      </c>
      <c r="N253" s="6" t="s">
        <v>21</v>
      </c>
      <c r="O253" s="6" t="s">
        <v>20</v>
      </c>
      <c r="P253" s="6" t="s">
        <v>21</v>
      </c>
      <c r="Q253" s="6" t="s">
        <v>21</v>
      </c>
      <c r="R253" s="6" t="s">
        <v>22</v>
      </c>
      <c r="S253" s="6" t="s">
        <v>22</v>
      </c>
      <c r="T253" s="12">
        <f>COUNTIF(E253:S253,"Yes")/(15-COUNTIF(E253:S253,"NA"))</f>
        <v>0.5</v>
      </c>
      <c r="U253" s="13" t="str">
        <f>IF(T253&lt;25%,"High", IF(T253&lt;75%,"Medium","Low"))</f>
        <v>Medium</v>
      </c>
    </row>
    <row r="254" spans="1:21" x14ac:dyDescent="0.25">
      <c r="A254" s="4">
        <v>4314</v>
      </c>
      <c r="B254" s="4" t="s">
        <v>327</v>
      </c>
      <c r="C254" s="4" t="s">
        <v>328</v>
      </c>
      <c r="D254" s="6">
        <v>2009</v>
      </c>
      <c r="E254" s="6" t="s">
        <v>20</v>
      </c>
      <c r="F254" s="6" t="s">
        <v>20</v>
      </c>
      <c r="G254" s="6" t="s">
        <v>30</v>
      </c>
      <c r="H254" s="6" t="s">
        <v>30</v>
      </c>
      <c r="I254" s="6" t="s">
        <v>21</v>
      </c>
      <c r="J254" s="6" t="s">
        <v>21</v>
      </c>
      <c r="K254" s="6" t="s">
        <v>21</v>
      </c>
      <c r="L254" s="6" t="s">
        <v>21</v>
      </c>
      <c r="M254" s="6" t="s">
        <v>21</v>
      </c>
      <c r="N254" s="6" t="s">
        <v>21</v>
      </c>
      <c r="O254" s="6" t="s">
        <v>21</v>
      </c>
      <c r="P254" s="6" t="s">
        <v>30</v>
      </c>
      <c r="Q254" s="6" t="s">
        <v>30</v>
      </c>
      <c r="R254" s="6" t="s">
        <v>21</v>
      </c>
      <c r="S254" s="6" t="s">
        <v>22</v>
      </c>
      <c r="T254" s="12">
        <f>COUNTIF(E254:S254,"Yes")/(15-COUNTIF(E254:S254,"NA"))</f>
        <v>0.14285714285714285</v>
      </c>
      <c r="U254" s="13" t="str">
        <f>IF(T254&lt;25%,"High", IF(T254&lt;75%,"Medium","Low"))</f>
        <v>High</v>
      </c>
    </row>
    <row r="255" spans="1:21" x14ac:dyDescent="0.25">
      <c r="A255" s="4">
        <v>4319</v>
      </c>
      <c r="B255" s="4" t="s">
        <v>325</v>
      </c>
      <c r="C255" s="4" t="s">
        <v>326</v>
      </c>
      <c r="D255" s="6">
        <v>2015</v>
      </c>
      <c r="E255" s="6" t="s">
        <v>20</v>
      </c>
      <c r="F255" s="6" t="s">
        <v>30</v>
      </c>
      <c r="G255" s="6" t="s">
        <v>20</v>
      </c>
      <c r="H255" s="6" t="s">
        <v>30</v>
      </c>
      <c r="I255" s="6" t="s">
        <v>21</v>
      </c>
      <c r="J255" s="6" t="s">
        <v>22</v>
      </c>
      <c r="K255" s="6" t="s">
        <v>22</v>
      </c>
      <c r="L255" s="6" t="s">
        <v>21</v>
      </c>
      <c r="M255" s="6" t="s">
        <v>22</v>
      </c>
      <c r="N255" s="6" t="s">
        <v>22</v>
      </c>
      <c r="O255" s="6" t="s">
        <v>22</v>
      </c>
      <c r="P255" s="6" t="s">
        <v>22</v>
      </c>
      <c r="Q255" s="6" t="s">
        <v>22</v>
      </c>
      <c r="R255" s="6" t="s">
        <v>21</v>
      </c>
      <c r="S255" s="6" t="s">
        <v>20</v>
      </c>
      <c r="T255" s="12">
        <f>COUNTIF(E255:S255,"Yes")/(15-COUNTIF(E255:S255,"NA"))</f>
        <v>0.375</v>
      </c>
      <c r="U255" s="13" t="str">
        <f>IF(T255&lt;25%,"High", IF(T255&lt;75%,"Medium","Low"))</f>
        <v>Medium</v>
      </c>
    </row>
    <row r="256" spans="1:21" x14ac:dyDescent="0.25">
      <c r="A256" s="4">
        <v>4320</v>
      </c>
      <c r="B256" s="4" t="s">
        <v>322</v>
      </c>
      <c r="C256" s="4" t="s">
        <v>324</v>
      </c>
      <c r="D256" s="6">
        <v>2019</v>
      </c>
      <c r="E256" s="6" t="s">
        <v>20</v>
      </c>
      <c r="F256" s="6" t="s">
        <v>30</v>
      </c>
      <c r="G256" s="6" t="s">
        <v>30</v>
      </c>
      <c r="H256" s="6" t="s">
        <v>30</v>
      </c>
      <c r="I256" s="6" t="s">
        <v>21</v>
      </c>
      <c r="J256" s="6" t="s">
        <v>21</v>
      </c>
      <c r="K256" s="6" t="s">
        <v>20</v>
      </c>
      <c r="L256" s="6" t="s">
        <v>22</v>
      </c>
      <c r="M256" s="6" t="s">
        <v>21</v>
      </c>
      <c r="N256" s="6" t="s">
        <v>21</v>
      </c>
      <c r="O256" s="6" t="s">
        <v>20</v>
      </c>
      <c r="P256" s="6" t="s">
        <v>21</v>
      </c>
      <c r="Q256" s="6" t="s">
        <v>21</v>
      </c>
      <c r="R256" s="6" t="s">
        <v>22</v>
      </c>
      <c r="S256" s="6" t="s">
        <v>22</v>
      </c>
      <c r="T256" s="12">
        <f>COUNTIF(E256:S256,"Yes")/(15-COUNTIF(E256:S256,"NA"))</f>
        <v>0.25</v>
      </c>
      <c r="U256" s="13" t="str">
        <f>IF(T256&lt;25%,"High", IF(T256&lt;75%,"Medium","Low"))</f>
        <v>Medium</v>
      </c>
    </row>
    <row r="257" spans="1:21" x14ac:dyDescent="0.25">
      <c r="A257" s="4">
        <v>4329</v>
      </c>
      <c r="B257" s="4" t="s">
        <v>322</v>
      </c>
      <c r="C257" s="4" t="s">
        <v>323</v>
      </c>
      <c r="D257" s="6">
        <v>2019</v>
      </c>
      <c r="E257" s="6" t="s">
        <v>20</v>
      </c>
      <c r="F257" s="6" t="s">
        <v>20</v>
      </c>
      <c r="G257" s="6" t="s">
        <v>21</v>
      </c>
      <c r="H257" s="6" t="s">
        <v>20</v>
      </c>
      <c r="I257" s="6" t="s">
        <v>21</v>
      </c>
      <c r="J257" s="6" t="s">
        <v>20</v>
      </c>
      <c r="K257" s="6" t="s">
        <v>20</v>
      </c>
      <c r="L257" s="6" t="s">
        <v>22</v>
      </c>
      <c r="M257" s="6" t="s">
        <v>21</v>
      </c>
      <c r="N257" s="6" t="s">
        <v>21</v>
      </c>
      <c r="O257" s="6" t="s">
        <v>20</v>
      </c>
      <c r="P257" s="6" t="s">
        <v>21</v>
      </c>
      <c r="Q257" s="6" t="s">
        <v>21</v>
      </c>
      <c r="R257" s="6" t="s">
        <v>22</v>
      </c>
      <c r="S257" s="6" t="s">
        <v>22</v>
      </c>
      <c r="T257" s="12">
        <f>COUNTIF(E257:S257,"Yes")/(15-COUNTIF(E257:S257,"NA"))</f>
        <v>0.5</v>
      </c>
      <c r="U257" s="13" t="str">
        <f>IF(T257&lt;25%,"High", IF(T257&lt;75%,"Medium","Low"))</f>
        <v>Medium</v>
      </c>
    </row>
    <row r="258" spans="1:21" x14ac:dyDescent="0.25">
      <c r="A258" s="4">
        <v>4546</v>
      </c>
      <c r="B258" s="4" t="s">
        <v>320</v>
      </c>
      <c r="C258" s="4" t="s">
        <v>321</v>
      </c>
      <c r="D258" s="6">
        <v>2012</v>
      </c>
      <c r="E258" s="6" t="s">
        <v>20</v>
      </c>
      <c r="F258" s="6" t="s">
        <v>20</v>
      </c>
      <c r="G258" s="6" t="s">
        <v>20</v>
      </c>
      <c r="H258" s="6" t="s">
        <v>20</v>
      </c>
      <c r="I258" s="6" t="s">
        <v>21</v>
      </c>
      <c r="J258" s="6" t="s">
        <v>21</v>
      </c>
      <c r="K258" s="6" t="s">
        <v>21</v>
      </c>
      <c r="L258" s="6" t="s">
        <v>22</v>
      </c>
      <c r="M258" s="6" t="s">
        <v>22</v>
      </c>
      <c r="N258" s="6" t="s">
        <v>22</v>
      </c>
      <c r="O258" s="6" t="s">
        <v>22</v>
      </c>
      <c r="P258" s="6" t="s">
        <v>22</v>
      </c>
      <c r="Q258" s="6" t="s">
        <v>22</v>
      </c>
      <c r="R258" s="6" t="s">
        <v>21</v>
      </c>
      <c r="S258" s="6" t="s">
        <v>22</v>
      </c>
      <c r="T258" s="12">
        <f>COUNTIF(E258:S258,"Yes")/(15-COUNTIF(E258:S258,"NA"))</f>
        <v>0.5</v>
      </c>
      <c r="U258" s="13" t="str">
        <f>IF(T258&lt;25%,"High", IF(T258&lt;75%,"Medium","Low"))</f>
        <v>Medium</v>
      </c>
    </row>
    <row r="259" spans="1:21" x14ac:dyDescent="0.25">
      <c r="A259" s="4">
        <v>4559</v>
      </c>
      <c r="B259" s="4" t="s">
        <v>318</v>
      </c>
      <c r="C259" s="4" t="s">
        <v>319</v>
      </c>
      <c r="D259" s="6">
        <v>2013</v>
      </c>
      <c r="E259" s="6" t="s">
        <v>20</v>
      </c>
      <c r="F259" s="6" t="s">
        <v>20</v>
      </c>
      <c r="G259" s="6" t="s">
        <v>20</v>
      </c>
      <c r="H259" s="6" t="s">
        <v>20</v>
      </c>
      <c r="I259" s="6" t="s">
        <v>21</v>
      </c>
      <c r="J259" s="6" t="s">
        <v>20</v>
      </c>
      <c r="K259" s="6" t="s">
        <v>21</v>
      </c>
      <c r="L259" s="6" t="s">
        <v>21</v>
      </c>
      <c r="M259" s="6" t="s">
        <v>21</v>
      </c>
      <c r="N259" s="6" t="s">
        <v>21</v>
      </c>
      <c r="O259" s="6" t="s">
        <v>20</v>
      </c>
      <c r="P259" s="6" t="s">
        <v>20</v>
      </c>
      <c r="Q259" s="6" t="s">
        <v>21</v>
      </c>
      <c r="R259" s="6" t="s">
        <v>22</v>
      </c>
      <c r="S259" s="6" t="s">
        <v>22</v>
      </c>
      <c r="T259" s="12">
        <f>COUNTIF(E259:S259,"Yes")/(15-COUNTIF(E259:S259,"NA"))</f>
        <v>0.53846153846153844</v>
      </c>
      <c r="U259" s="13" t="str">
        <f>IF(T259&lt;25%,"High", IF(T259&lt;75%,"Medium","Low"))</f>
        <v>Medium</v>
      </c>
    </row>
    <row r="260" spans="1:21" x14ac:dyDescent="0.25">
      <c r="A260" s="4">
        <v>4842</v>
      </c>
      <c r="B260" s="4" t="s">
        <v>316</v>
      </c>
      <c r="C260" s="4" t="s">
        <v>317</v>
      </c>
      <c r="D260" s="6">
        <v>2010</v>
      </c>
      <c r="E260" s="6" t="s">
        <v>20</v>
      </c>
      <c r="F260" s="6" t="s">
        <v>20</v>
      </c>
      <c r="G260" s="6" t="s">
        <v>20</v>
      </c>
      <c r="H260" s="6" t="s">
        <v>30</v>
      </c>
      <c r="I260" s="6" t="s">
        <v>21</v>
      </c>
      <c r="J260" s="6" t="s">
        <v>20</v>
      </c>
      <c r="K260" s="6" t="s">
        <v>30</v>
      </c>
      <c r="L260" s="6" t="s">
        <v>22</v>
      </c>
      <c r="M260" s="6" t="s">
        <v>22</v>
      </c>
      <c r="N260" s="6" t="s">
        <v>22</v>
      </c>
      <c r="O260" s="6" t="s">
        <v>22</v>
      </c>
      <c r="P260" s="6" t="s">
        <v>22</v>
      </c>
      <c r="Q260" s="6" t="s">
        <v>22</v>
      </c>
      <c r="R260" s="6" t="s">
        <v>30</v>
      </c>
      <c r="S260" s="6" t="s">
        <v>22</v>
      </c>
      <c r="T260" s="12">
        <f>COUNTIF(E260:S260,"Yes")/(15-COUNTIF(E260:S260,"NA"))</f>
        <v>0.5</v>
      </c>
      <c r="U260" s="13" t="str">
        <f>IF(T260&lt;25%,"High", IF(T260&lt;75%,"Medium","Low"))</f>
        <v>Medium</v>
      </c>
    </row>
    <row r="261" spans="1:21" x14ac:dyDescent="0.25">
      <c r="A261" s="4">
        <v>5225</v>
      </c>
      <c r="B261" s="4" t="s">
        <v>314</v>
      </c>
      <c r="C261" s="4" t="s">
        <v>315</v>
      </c>
      <c r="D261" s="6">
        <v>2012</v>
      </c>
      <c r="E261" s="6" t="s">
        <v>20</v>
      </c>
      <c r="F261" s="6" t="s">
        <v>20</v>
      </c>
      <c r="G261" s="6" t="s">
        <v>20</v>
      </c>
      <c r="H261" s="6" t="s">
        <v>30</v>
      </c>
      <c r="I261" s="6" t="s">
        <v>21</v>
      </c>
      <c r="J261" s="6" t="s">
        <v>22</v>
      </c>
      <c r="K261" s="6" t="s">
        <v>22</v>
      </c>
      <c r="L261" s="6" t="s">
        <v>21</v>
      </c>
      <c r="M261" s="6" t="s">
        <v>22</v>
      </c>
      <c r="N261" s="6" t="s">
        <v>22</v>
      </c>
      <c r="O261" s="6" t="s">
        <v>22</v>
      </c>
      <c r="P261" s="6" t="s">
        <v>22</v>
      </c>
      <c r="Q261" s="6" t="s">
        <v>22</v>
      </c>
      <c r="R261" s="6" t="s">
        <v>21</v>
      </c>
      <c r="S261" s="6" t="s">
        <v>20</v>
      </c>
      <c r="T261" s="12">
        <f>COUNTIF(E261:S261,"Yes")/(15-COUNTIF(E261:S261,"NA"))</f>
        <v>0.5</v>
      </c>
      <c r="U261" s="13" t="str">
        <f>IF(T261&lt;25%,"High", IF(T261&lt;75%,"Medium","Low"))</f>
        <v>Medium</v>
      </c>
    </row>
    <row r="262" spans="1:21" x14ac:dyDescent="0.25">
      <c r="A262" s="4">
        <v>5898</v>
      </c>
      <c r="B262" s="4" t="s">
        <v>312</v>
      </c>
      <c r="C262" s="4" t="s">
        <v>313</v>
      </c>
      <c r="D262" s="6">
        <v>2014</v>
      </c>
      <c r="E262" s="6" t="s">
        <v>20</v>
      </c>
      <c r="F262" s="6" t="s">
        <v>20</v>
      </c>
      <c r="G262" s="6" t="s">
        <v>20</v>
      </c>
      <c r="H262" s="6" t="s">
        <v>20</v>
      </c>
      <c r="I262" s="6" t="s">
        <v>21</v>
      </c>
      <c r="J262" s="6" t="s">
        <v>22</v>
      </c>
      <c r="K262" s="6" t="s">
        <v>22</v>
      </c>
      <c r="L262" s="6" t="s">
        <v>21</v>
      </c>
      <c r="M262" s="6" t="s">
        <v>22</v>
      </c>
      <c r="N262" s="6" t="s">
        <v>22</v>
      </c>
      <c r="O262" s="6" t="s">
        <v>22</v>
      </c>
      <c r="P262" s="6" t="s">
        <v>22</v>
      </c>
      <c r="Q262" s="6" t="s">
        <v>22</v>
      </c>
      <c r="R262" s="6" t="s">
        <v>21</v>
      </c>
      <c r="S262" s="6" t="s">
        <v>22</v>
      </c>
      <c r="T262" s="12">
        <f>COUNTIF(E262:S262,"Yes")/(15-COUNTIF(E262:S262,"NA"))</f>
        <v>0.5714285714285714</v>
      </c>
      <c r="U262" s="13" t="str">
        <f>IF(T262&lt;25%,"High", IF(T262&lt;75%,"Medium","Low"))</f>
        <v>Medium</v>
      </c>
    </row>
    <row r="263" spans="1:21" x14ac:dyDescent="0.25">
      <c r="A263" s="4">
        <v>6004</v>
      </c>
      <c r="B263" s="4" t="s">
        <v>310</v>
      </c>
      <c r="C263" s="4" t="s">
        <v>311</v>
      </c>
      <c r="D263" s="6">
        <v>2015</v>
      </c>
      <c r="E263" s="6" t="s">
        <v>21</v>
      </c>
      <c r="F263" s="6" t="s">
        <v>21</v>
      </c>
      <c r="G263" s="6" t="s">
        <v>20</v>
      </c>
      <c r="H263" s="6" t="s">
        <v>30</v>
      </c>
      <c r="I263" s="6" t="s">
        <v>21</v>
      </c>
      <c r="J263" s="6" t="s">
        <v>22</v>
      </c>
      <c r="K263" s="6" t="s">
        <v>22</v>
      </c>
      <c r="L263" s="6" t="s">
        <v>21</v>
      </c>
      <c r="M263" s="6" t="s">
        <v>22</v>
      </c>
      <c r="N263" s="6" t="s">
        <v>22</v>
      </c>
      <c r="O263" s="6" t="s">
        <v>22</v>
      </c>
      <c r="P263" s="6" t="s">
        <v>30</v>
      </c>
      <c r="Q263" s="6" t="s">
        <v>22</v>
      </c>
      <c r="R263" s="6" t="s">
        <v>30</v>
      </c>
      <c r="S263" s="6" t="s">
        <v>22</v>
      </c>
      <c r="T263" s="12">
        <f>COUNTIF(E263:S263,"Yes")/(15-COUNTIF(E263:S263,"NA"))</f>
        <v>0.125</v>
      </c>
      <c r="U263" s="13" t="str">
        <f>IF(T263&lt;25%,"High", IF(T263&lt;75%,"Medium","Low"))</f>
        <v>High</v>
      </c>
    </row>
    <row r="264" spans="1:21" x14ac:dyDescent="0.25">
      <c r="A264" s="4">
        <v>6213</v>
      </c>
      <c r="B264" s="4" t="s">
        <v>308</v>
      </c>
      <c r="C264" s="4" t="s">
        <v>309</v>
      </c>
      <c r="D264" s="6">
        <v>2017</v>
      </c>
      <c r="E264" s="6" t="s">
        <v>21</v>
      </c>
      <c r="F264" s="6" t="s">
        <v>21</v>
      </c>
      <c r="G264" s="6" t="s">
        <v>21</v>
      </c>
      <c r="H264" s="6" t="s">
        <v>30</v>
      </c>
      <c r="I264" s="6" t="s">
        <v>21</v>
      </c>
      <c r="J264" s="6" t="s">
        <v>21</v>
      </c>
      <c r="K264" s="6" t="s">
        <v>21</v>
      </c>
      <c r="L264" s="6" t="s">
        <v>22</v>
      </c>
      <c r="M264" s="6" t="s">
        <v>22</v>
      </c>
      <c r="N264" s="6" t="s">
        <v>22</v>
      </c>
      <c r="O264" s="6" t="s">
        <v>22</v>
      </c>
      <c r="P264" s="6" t="s">
        <v>22</v>
      </c>
      <c r="Q264" s="6" t="s">
        <v>22</v>
      </c>
      <c r="R264" s="6" t="s">
        <v>21</v>
      </c>
      <c r="S264" s="6" t="s">
        <v>22</v>
      </c>
      <c r="T264" s="12">
        <f>COUNTIF(E264:S264,"Yes")/(15-COUNTIF(E264:S264,"NA"))</f>
        <v>0</v>
      </c>
      <c r="U264" s="13" t="str">
        <f>IF(T264&lt;25%,"High", IF(T264&lt;75%,"Medium","Low"))</f>
        <v>High</v>
      </c>
    </row>
    <row r="265" spans="1:21" x14ac:dyDescent="0.25">
      <c r="A265" s="4">
        <v>6695</v>
      </c>
      <c r="B265" s="4" t="s">
        <v>306</v>
      </c>
      <c r="C265" s="4" t="s">
        <v>307</v>
      </c>
      <c r="D265" s="6">
        <v>2016</v>
      </c>
      <c r="E265" s="6" t="s">
        <v>20</v>
      </c>
      <c r="F265" s="6" t="s">
        <v>20</v>
      </c>
      <c r="G265" s="6" t="s">
        <v>20</v>
      </c>
      <c r="H265" s="6" t="s">
        <v>20</v>
      </c>
      <c r="I265" s="6" t="s">
        <v>20</v>
      </c>
      <c r="J265" s="6" t="s">
        <v>20</v>
      </c>
      <c r="K265" s="6" t="s">
        <v>20</v>
      </c>
      <c r="L265" s="6" t="s">
        <v>21</v>
      </c>
      <c r="M265" s="6" t="s">
        <v>21</v>
      </c>
      <c r="N265" s="6" t="s">
        <v>20</v>
      </c>
      <c r="O265" s="6" t="s">
        <v>20</v>
      </c>
      <c r="P265" s="6" t="s">
        <v>20</v>
      </c>
      <c r="Q265" s="6" t="s">
        <v>20</v>
      </c>
      <c r="R265" s="6" t="s">
        <v>20</v>
      </c>
      <c r="S265" s="6" t="s">
        <v>22</v>
      </c>
      <c r="T265" s="12">
        <f>COUNTIF(E265:S265,"Yes")/(15-COUNTIF(E265:S265,"NA"))</f>
        <v>0.8571428571428571</v>
      </c>
      <c r="U265" s="13" t="str">
        <f>IF(T265&lt;25%,"High", IF(T265&lt;75%,"Medium","Low"))</f>
        <v>Low</v>
      </c>
    </row>
    <row r="266" spans="1:21" x14ac:dyDescent="0.25">
      <c r="A266" s="4">
        <v>6741</v>
      </c>
      <c r="B266" s="4" t="s">
        <v>304</v>
      </c>
      <c r="C266" s="4" t="s">
        <v>305</v>
      </c>
      <c r="D266" s="6">
        <v>2016</v>
      </c>
      <c r="E266" s="6" t="s">
        <v>20</v>
      </c>
      <c r="F266" s="6" t="s">
        <v>20</v>
      </c>
      <c r="G266" s="6" t="s">
        <v>20</v>
      </c>
      <c r="H266" s="6" t="s">
        <v>20</v>
      </c>
      <c r="I266" s="6" t="s">
        <v>21</v>
      </c>
      <c r="J266" s="6" t="s">
        <v>22</v>
      </c>
      <c r="K266" s="6" t="s">
        <v>22</v>
      </c>
      <c r="L266" s="6" t="s">
        <v>20</v>
      </c>
      <c r="M266" s="6" t="s">
        <v>22</v>
      </c>
      <c r="N266" s="6" t="s">
        <v>22</v>
      </c>
      <c r="O266" s="6" t="s">
        <v>22</v>
      </c>
      <c r="P266" s="6" t="s">
        <v>22</v>
      </c>
      <c r="Q266" s="6" t="s">
        <v>22</v>
      </c>
      <c r="R266" s="6" t="s">
        <v>20</v>
      </c>
      <c r="S266" s="6" t="s">
        <v>22</v>
      </c>
      <c r="T266" s="12">
        <f>COUNTIF(E266:S266,"Yes")/(15-COUNTIF(E266:S266,"NA"))</f>
        <v>0.8571428571428571</v>
      </c>
      <c r="U266" s="13" t="str">
        <f>IF(T266&lt;25%,"High", IF(T266&lt;75%,"Medium","Low"))</f>
        <v>Low</v>
      </c>
    </row>
    <row r="267" spans="1:21" x14ac:dyDescent="0.25">
      <c r="A267" s="4">
        <v>7126</v>
      </c>
      <c r="B267" s="4" t="s">
        <v>302</v>
      </c>
      <c r="C267" s="4" t="s">
        <v>303</v>
      </c>
      <c r="D267" s="6">
        <v>2017</v>
      </c>
      <c r="E267" s="6" t="s">
        <v>20</v>
      </c>
      <c r="F267" s="6" t="s">
        <v>21</v>
      </c>
      <c r="G267" s="6" t="s">
        <v>21</v>
      </c>
      <c r="H267" s="6" t="s">
        <v>30</v>
      </c>
      <c r="I267" s="6" t="s">
        <v>21</v>
      </c>
      <c r="J267" s="6" t="s">
        <v>22</v>
      </c>
      <c r="K267" s="6" t="s">
        <v>22</v>
      </c>
      <c r="L267" s="6" t="s">
        <v>21</v>
      </c>
      <c r="M267" s="6" t="s">
        <v>22</v>
      </c>
      <c r="N267" s="6" t="s">
        <v>22</v>
      </c>
      <c r="O267" s="6" t="s">
        <v>22</v>
      </c>
      <c r="P267" s="6" t="s">
        <v>22</v>
      </c>
      <c r="Q267" s="6" t="s">
        <v>22</v>
      </c>
      <c r="R267" s="6" t="s">
        <v>22</v>
      </c>
      <c r="S267" s="6" t="s">
        <v>30</v>
      </c>
      <c r="T267" s="12">
        <f>COUNTIF(E267:S267,"Yes")/(15-COUNTIF(E267:S267,"NA"))</f>
        <v>0.14285714285714285</v>
      </c>
      <c r="U267" s="13" t="str">
        <f>IF(T267&lt;25%,"High", IF(T267&lt;75%,"Medium","Low"))</f>
        <v>High</v>
      </c>
    </row>
    <row r="268" spans="1:21" x14ac:dyDescent="0.25">
      <c r="A268" s="4">
        <v>7474</v>
      </c>
      <c r="B268" s="4" t="s">
        <v>300</v>
      </c>
      <c r="C268" s="4" t="s">
        <v>301</v>
      </c>
      <c r="D268" s="6">
        <v>2018</v>
      </c>
      <c r="E268" s="6" t="s">
        <v>20</v>
      </c>
      <c r="F268" s="6" t="s">
        <v>30</v>
      </c>
      <c r="G268" s="6" t="s">
        <v>20</v>
      </c>
      <c r="H268" s="6" t="s">
        <v>30</v>
      </c>
      <c r="I268" s="6" t="s">
        <v>21</v>
      </c>
      <c r="J268" s="6" t="s">
        <v>21</v>
      </c>
      <c r="K268" s="6" t="s">
        <v>21</v>
      </c>
      <c r="L268" s="6" t="s">
        <v>22</v>
      </c>
      <c r="M268" s="6" t="s">
        <v>21</v>
      </c>
      <c r="N268" s="6" t="s">
        <v>30</v>
      </c>
      <c r="O268" s="6" t="s">
        <v>30</v>
      </c>
      <c r="P268" s="6" t="s">
        <v>20</v>
      </c>
      <c r="Q268" s="6" t="s">
        <v>30</v>
      </c>
      <c r="R268" s="6" t="s">
        <v>30</v>
      </c>
      <c r="S268" s="6" t="s">
        <v>22</v>
      </c>
      <c r="T268" s="12">
        <f>COUNTIF(E268:S268,"Yes")/(15-COUNTIF(E268:S268,"NA"))</f>
        <v>0.23076923076923078</v>
      </c>
      <c r="U268" s="13" t="str">
        <f>IF(T268&lt;25%,"High", IF(T268&lt;75%,"Medium","Low"))</f>
        <v>High</v>
      </c>
    </row>
    <row r="269" spans="1:21" x14ac:dyDescent="0.25">
      <c r="A269" s="4">
        <v>7716</v>
      </c>
      <c r="B269" s="4" t="s">
        <v>298</v>
      </c>
      <c r="C269" s="4" t="s">
        <v>299</v>
      </c>
      <c r="D269" s="6">
        <v>2018</v>
      </c>
      <c r="E269" s="6" t="s">
        <v>20</v>
      </c>
      <c r="F269" s="6" t="s">
        <v>20</v>
      </c>
      <c r="G269" s="6" t="s">
        <v>20</v>
      </c>
      <c r="H269" s="6" t="s">
        <v>20</v>
      </c>
      <c r="I269" s="6" t="s">
        <v>21</v>
      </c>
      <c r="J269" s="6" t="s">
        <v>22</v>
      </c>
      <c r="K269" s="6" t="s">
        <v>22</v>
      </c>
      <c r="L269" s="6" t="s">
        <v>21</v>
      </c>
      <c r="M269" s="6" t="s">
        <v>22</v>
      </c>
      <c r="N269" s="6" t="s">
        <v>22</v>
      </c>
      <c r="O269" s="6" t="s">
        <v>22</v>
      </c>
      <c r="P269" s="6" t="s">
        <v>22</v>
      </c>
      <c r="Q269" s="6" t="s">
        <v>22</v>
      </c>
      <c r="R269" s="6" t="s">
        <v>22</v>
      </c>
      <c r="S269" s="6" t="s">
        <v>20</v>
      </c>
      <c r="T269" s="12">
        <f>COUNTIF(E269:S269,"Yes")/(15-COUNTIF(E269:S269,"NA"))</f>
        <v>0.7142857142857143</v>
      </c>
      <c r="U269" s="13" t="str">
        <f>IF(T269&lt;25%,"High", IF(T269&lt;75%,"Medium","Low"))</f>
        <v>Medium</v>
      </c>
    </row>
    <row r="270" spans="1:21" x14ac:dyDescent="0.25">
      <c r="A270" s="4">
        <v>7823</v>
      </c>
      <c r="B270" s="4" t="s">
        <v>296</v>
      </c>
      <c r="C270" s="4" t="s">
        <v>297</v>
      </c>
      <c r="D270" s="6">
        <v>2018</v>
      </c>
      <c r="E270" s="6" t="s">
        <v>20</v>
      </c>
      <c r="F270" s="6" t="s">
        <v>21</v>
      </c>
      <c r="G270" s="6" t="s">
        <v>20</v>
      </c>
      <c r="H270" s="6" t="s">
        <v>30</v>
      </c>
      <c r="I270" s="6" t="s">
        <v>21</v>
      </c>
      <c r="J270" s="6" t="s">
        <v>22</v>
      </c>
      <c r="K270" s="6" t="s">
        <v>22</v>
      </c>
      <c r="L270" s="6" t="s">
        <v>21</v>
      </c>
      <c r="M270" s="6" t="s">
        <v>22</v>
      </c>
      <c r="N270" s="6" t="s">
        <v>22</v>
      </c>
      <c r="O270" s="6" t="s">
        <v>22</v>
      </c>
      <c r="P270" s="6" t="s">
        <v>22</v>
      </c>
      <c r="Q270" s="6" t="s">
        <v>22</v>
      </c>
      <c r="R270" s="6" t="s">
        <v>21</v>
      </c>
      <c r="S270" s="6" t="s">
        <v>22</v>
      </c>
      <c r="T270" s="12">
        <f>COUNTIF(E270:S270,"Yes")/(15-COUNTIF(E270:S270,"NA"))</f>
        <v>0.2857142857142857</v>
      </c>
      <c r="U270" s="13" t="str">
        <f>IF(T270&lt;25%,"High", IF(T270&lt;75%,"Medium","Low"))</f>
        <v>Medium</v>
      </c>
    </row>
    <row r="271" spans="1:21" x14ac:dyDescent="0.25">
      <c r="A271" s="4">
        <v>8303</v>
      </c>
      <c r="B271" s="4" t="s">
        <v>294</v>
      </c>
      <c r="C271" s="4" t="s">
        <v>295</v>
      </c>
      <c r="D271" s="6">
        <v>2019</v>
      </c>
      <c r="E271" s="6" t="s">
        <v>20</v>
      </c>
      <c r="F271" s="6" t="s">
        <v>20</v>
      </c>
      <c r="G271" s="6" t="s">
        <v>21</v>
      </c>
      <c r="H271" s="6" t="s">
        <v>20</v>
      </c>
      <c r="I271" s="6" t="s">
        <v>21</v>
      </c>
      <c r="J271" s="6" t="s">
        <v>22</v>
      </c>
      <c r="K271" s="6" t="s">
        <v>22</v>
      </c>
      <c r="L271" s="6" t="s">
        <v>21</v>
      </c>
      <c r="M271" s="6" t="s">
        <v>22</v>
      </c>
      <c r="N271" s="6" t="s">
        <v>22</v>
      </c>
      <c r="O271" s="6" t="s">
        <v>22</v>
      </c>
      <c r="P271" s="6" t="s">
        <v>22</v>
      </c>
      <c r="Q271" s="6" t="s">
        <v>22</v>
      </c>
      <c r="R271" s="6" t="s">
        <v>21</v>
      </c>
      <c r="S271" s="6" t="s">
        <v>22</v>
      </c>
      <c r="T271" s="12">
        <f>COUNTIF(E271:S271,"Yes")/(15-COUNTIF(E271:S271,"NA"))</f>
        <v>0.42857142857142855</v>
      </c>
      <c r="U271" s="13" t="str">
        <f>IF(T271&lt;25%,"High", IF(T271&lt;75%,"Medium","Low"))</f>
        <v>Medium</v>
      </c>
    </row>
    <row r="272" spans="1:21" x14ac:dyDescent="0.25">
      <c r="A272" s="4">
        <v>8320</v>
      </c>
      <c r="B272" s="4" t="s">
        <v>292</v>
      </c>
      <c r="C272" s="4" t="s">
        <v>293</v>
      </c>
      <c r="D272" s="6">
        <v>2019</v>
      </c>
      <c r="E272" s="6" t="s">
        <v>20</v>
      </c>
      <c r="F272" s="6" t="s">
        <v>20</v>
      </c>
      <c r="G272" s="6" t="s">
        <v>20</v>
      </c>
      <c r="H272" s="6" t="s">
        <v>20</v>
      </c>
      <c r="I272" s="6" t="s">
        <v>21</v>
      </c>
      <c r="J272" s="6" t="s">
        <v>22</v>
      </c>
      <c r="K272" s="6" t="s">
        <v>22</v>
      </c>
      <c r="L272" s="6" t="s">
        <v>21</v>
      </c>
      <c r="M272" s="6" t="s">
        <v>22</v>
      </c>
      <c r="N272" s="6" t="s">
        <v>22</v>
      </c>
      <c r="O272" s="6" t="s">
        <v>22</v>
      </c>
      <c r="P272" s="6" t="s">
        <v>22</v>
      </c>
      <c r="Q272" s="6" t="s">
        <v>22</v>
      </c>
      <c r="R272" s="6" t="s">
        <v>22</v>
      </c>
      <c r="S272" s="6" t="s">
        <v>21</v>
      </c>
      <c r="T272" s="12">
        <f>COUNTIF(E272:S272,"Yes")/(15-COUNTIF(E272:S272,"NA"))</f>
        <v>0.5714285714285714</v>
      </c>
      <c r="U272" s="13" t="str">
        <f>IF(T272&lt;25%,"High", IF(T272&lt;75%,"Medium","Low"))</f>
        <v>Medium</v>
      </c>
    </row>
    <row r="273" spans="1:21" x14ac:dyDescent="0.25">
      <c r="A273" s="4">
        <v>8373</v>
      </c>
      <c r="B273" s="4" t="s">
        <v>290</v>
      </c>
      <c r="C273" s="4" t="s">
        <v>291</v>
      </c>
      <c r="D273" s="6">
        <v>2020</v>
      </c>
      <c r="E273" s="6" t="s">
        <v>20</v>
      </c>
      <c r="F273" s="6" t="s">
        <v>20</v>
      </c>
      <c r="G273" s="6" t="s">
        <v>20</v>
      </c>
      <c r="H273" s="6" t="s">
        <v>20</v>
      </c>
      <c r="I273" s="6" t="s">
        <v>20</v>
      </c>
      <c r="J273" s="6" t="s">
        <v>20</v>
      </c>
      <c r="K273" s="6" t="s">
        <v>20</v>
      </c>
      <c r="L273" s="6" t="s">
        <v>22</v>
      </c>
      <c r="M273" s="6" t="s">
        <v>20</v>
      </c>
      <c r="N273" s="6" t="s">
        <v>20</v>
      </c>
      <c r="O273" s="6" t="s">
        <v>20</v>
      </c>
      <c r="P273" s="6" t="s">
        <v>20</v>
      </c>
      <c r="Q273" s="6" t="s">
        <v>21</v>
      </c>
      <c r="R273" s="6" t="s">
        <v>22</v>
      </c>
      <c r="S273" s="6" t="s">
        <v>22</v>
      </c>
      <c r="T273" s="12">
        <f>COUNTIF(E273:S273,"Yes")/(15-COUNTIF(E273:S273,"NA"))</f>
        <v>0.91666666666666663</v>
      </c>
      <c r="U273" s="13" t="str">
        <f>IF(T273&lt;25%,"High", IF(T273&lt;75%,"Medium","Low"))</f>
        <v>Low</v>
      </c>
    </row>
    <row r="274" spans="1:21" x14ac:dyDescent="0.25">
      <c r="A274" s="4">
        <v>8419</v>
      </c>
      <c r="B274" s="4" t="s">
        <v>288</v>
      </c>
      <c r="C274" s="4" t="s">
        <v>289</v>
      </c>
      <c r="D274" s="6">
        <v>2020</v>
      </c>
      <c r="E274" s="6" t="s">
        <v>20</v>
      </c>
      <c r="F274" s="6" t="s">
        <v>21</v>
      </c>
      <c r="G274" s="6" t="s">
        <v>21</v>
      </c>
      <c r="H274" s="6" t="s">
        <v>30</v>
      </c>
      <c r="I274" s="6" t="s">
        <v>21</v>
      </c>
      <c r="J274" s="6" t="s">
        <v>21</v>
      </c>
      <c r="K274" s="6" t="s">
        <v>21</v>
      </c>
      <c r="L274" s="6" t="s">
        <v>22</v>
      </c>
      <c r="M274" s="6" t="s">
        <v>22</v>
      </c>
      <c r="N274" s="6" t="s">
        <v>22</v>
      </c>
      <c r="O274" s="6" t="s">
        <v>22</v>
      </c>
      <c r="P274" s="6" t="s">
        <v>22</v>
      </c>
      <c r="Q274" s="6" t="s">
        <v>22</v>
      </c>
      <c r="R274" s="6" t="s">
        <v>21</v>
      </c>
      <c r="S274" s="6" t="s">
        <v>22</v>
      </c>
      <c r="T274" s="12">
        <f>COUNTIF(E274:S274,"Yes")/(15-COUNTIF(E274:S274,"NA"))</f>
        <v>0.125</v>
      </c>
      <c r="U274" s="13" t="str">
        <f>IF(T274&lt;25%,"High", IF(T274&lt;75%,"Medium","Low"))</f>
        <v>High</v>
      </c>
    </row>
    <row r="275" spans="1:21" x14ac:dyDescent="0.25">
      <c r="A275" s="4">
        <v>8425</v>
      </c>
      <c r="B275" s="4" t="s">
        <v>286</v>
      </c>
      <c r="C275" s="4" t="s">
        <v>287</v>
      </c>
      <c r="D275" s="6">
        <v>2020</v>
      </c>
      <c r="E275" s="6" t="s">
        <v>20</v>
      </c>
      <c r="F275" s="6" t="s">
        <v>20</v>
      </c>
      <c r="G275" s="6" t="s">
        <v>21</v>
      </c>
      <c r="H275" s="6" t="s">
        <v>20</v>
      </c>
      <c r="I275" s="6" t="s">
        <v>21</v>
      </c>
      <c r="J275" s="6" t="s">
        <v>20</v>
      </c>
      <c r="K275" s="6" t="s">
        <v>30</v>
      </c>
      <c r="L275" s="6" t="s">
        <v>21</v>
      </c>
      <c r="M275" s="6" t="s">
        <v>21</v>
      </c>
      <c r="N275" s="6" t="s">
        <v>21</v>
      </c>
      <c r="O275" s="6" t="s">
        <v>20</v>
      </c>
      <c r="P275" s="6" t="s">
        <v>20</v>
      </c>
      <c r="Q275" s="6" t="s">
        <v>30</v>
      </c>
      <c r="R275" s="6" t="s">
        <v>30</v>
      </c>
      <c r="S275" s="6" t="s">
        <v>22</v>
      </c>
      <c r="T275" s="12">
        <f>COUNTIF(E275:S275,"Yes")/(15-COUNTIF(E275:S275,"NA"))</f>
        <v>0.42857142857142855</v>
      </c>
      <c r="U275" s="13" t="str">
        <f>IF(T275&lt;25%,"High", IF(T275&lt;75%,"Medium","Low"))</f>
        <v>Medium</v>
      </c>
    </row>
    <row r="276" spans="1:21" x14ac:dyDescent="0.25">
      <c r="A276" s="4">
        <v>8469</v>
      </c>
      <c r="B276" s="4" t="s">
        <v>284</v>
      </c>
      <c r="C276" s="4" t="s">
        <v>285</v>
      </c>
      <c r="D276" s="6">
        <v>2020</v>
      </c>
      <c r="E276" s="6" t="s">
        <v>20</v>
      </c>
      <c r="F276" s="6" t="s">
        <v>20</v>
      </c>
      <c r="G276" s="6" t="s">
        <v>21</v>
      </c>
      <c r="H276" s="6" t="s">
        <v>20</v>
      </c>
      <c r="I276" s="6" t="s">
        <v>21</v>
      </c>
      <c r="J276" s="6" t="s">
        <v>22</v>
      </c>
      <c r="K276" s="6" t="s">
        <v>22</v>
      </c>
      <c r="L276" s="6" t="s">
        <v>21</v>
      </c>
      <c r="M276" s="6" t="s">
        <v>22</v>
      </c>
      <c r="N276" s="6" t="s">
        <v>22</v>
      </c>
      <c r="O276" s="6" t="s">
        <v>22</v>
      </c>
      <c r="P276" s="6" t="s">
        <v>22</v>
      </c>
      <c r="Q276" s="6" t="s">
        <v>22</v>
      </c>
      <c r="R276" s="6" t="s">
        <v>20</v>
      </c>
      <c r="S276" s="6" t="s">
        <v>22</v>
      </c>
      <c r="T276" s="12">
        <f>COUNTIF(E276:S276,"Yes")/(15-COUNTIF(E276:S276,"NA"))</f>
        <v>0.5714285714285714</v>
      </c>
      <c r="U276" s="13" t="str">
        <f>IF(T276&lt;25%,"High", IF(T276&lt;75%,"Medium","Low"))</f>
        <v>Medium</v>
      </c>
    </row>
    <row r="277" spans="1:21" x14ac:dyDescent="0.25">
      <c r="A277" s="4">
        <v>8475</v>
      </c>
      <c r="B277" s="4" t="s">
        <v>282</v>
      </c>
      <c r="C277" s="4" t="s">
        <v>283</v>
      </c>
      <c r="D277" s="6">
        <v>2020</v>
      </c>
      <c r="E277" s="6" t="s">
        <v>20</v>
      </c>
      <c r="F277" s="6" t="s">
        <v>21</v>
      </c>
      <c r="G277" s="6" t="s">
        <v>21</v>
      </c>
      <c r="H277" s="6" t="s">
        <v>30</v>
      </c>
      <c r="I277" s="6" t="s">
        <v>21</v>
      </c>
      <c r="J277" s="6" t="s">
        <v>22</v>
      </c>
      <c r="K277" s="6" t="s">
        <v>22</v>
      </c>
      <c r="L277" s="6" t="s">
        <v>21</v>
      </c>
      <c r="M277" s="6" t="s">
        <v>22</v>
      </c>
      <c r="N277" s="6" t="s">
        <v>22</v>
      </c>
      <c r="O277" s="6" t="s">
        <v>22</v>
      </c>
      <c r="P277" s="6" t="s">
        <v>22</v>
      </c>
      <c r="Q277" s="6" t="s">
        <v>22</v>
      </c>
      <c r="R277" s="6" t="s">
        <v>21</v>
      </c>
      <c r="S277" s="6" t="s">
        <v>22</v>
      </c>
      <c r="T277" s="12">
        <f>COUNTIF(E277:S277,"Yes")/(15-COUNTIF(E277:S277,"NA"))</f>
        <v>0.14285714285714285</v>
      </c>
      <c r="U277" s="13" t="str">
        <f>IF(T277&lt;25%,"High", IF(T277&lt;75%,"Medium","Low"))</f>
        <v>High</v>
      </c>
    </row>
    <row r="278" spans="1:21" x14ac:dyDescent="0.25">
      <c r="A278" s="4">
        <v>8649</v>
      </c>
      <c r="B278" s="4" t="s">
        <v>280</v>
      </c>
      <c r="C278" s="4" t="s">
        <v>281</v>
      </c>
      <c r="D278" s="6">
        <v>2020</v>
      </c>
      <c r="E278" s="6" t="s">
        <v>20</v>
      </c>
      <c r="F278" s="6" t="s">
        <v>20</v>
      </c>
      <c r="G278" s="6" t="s">
        <v>20</v>
      </c>
      <c r="H278" s="6" t="s">
        <v>20</v>
      </c>
      <c r="I278" s="6" t="s">
        <v>21</v>
      </c>
      <c r="J278" s="6" t="s">
        <v>20</v>
      </c>
      <c r="K278" s="6" t="s">
        <v>20</v>
      </c>
      <c r="L278" s="6" t="s">
        <v>21</v>
      </c>
      <c r="M278" s="6" t="s">
        <v>21</v>
      </c>
      <c r="N278" s="6" t="s">
        <v>21</v>
      </c>
      <c r="O278" s="6" t="s">
        <v>20</v>
      </c>
      <c r="P278" s="6" t="s">
        <v>21</v>
      </c>
      <c r="Q278" s="6" t="s">
        <v>20</v>
      </c>
      <c r="R278" s="6" t="s">
        <v>21</v>
      </c>
      <c r="S278" s="6" t="s">
        <v>22</v>
      </c>
      <c r="T278" s="12">
        <f>COUNTIF(E278:S278,"Yes")/(15-COUNTIF(E278:S278,"NA"))</f>
        <v>0.5714285714285714</v>
      </c>
      <c r="U278" s="13" t="str">
        <f>IF(T278&lt;25%,"High", IF(T278&lt;75%,"Medium","Low"))</f>
        <v>Medium</v>
      </c>
    </row>
    <row r="279" spans="1:21" x14ac:dyDescent="0.25">
      <c r="A279" s="4">
        <v>8680</v>
      </c>
      <c r="B279" s="4" t="s">
        <v>278</v>
      </c>
      <c r="C279" s="4" t="s">
        <v>279</v>
      </c>
      <c r="D279" s="6">
        <v>2014</v>
      </c>
      <c r="E279" s="6" t="s">
        <v>20</v>
      </c>
      <c r="F279" s="6" t="s">
        <v>21</v>
      </c>
      <c r="G279" s="6" t="s">
        <v>20</v>
      </c>
      <c r="H279" s="6" t="s">
        <v>30</v>
      </c>
      <c r="I279" s="6" t="s">
        <v>21</v>
      </c>
      <c r="J279" s="6" t="s">
        <v>21</v>
      </c>
      <c r="K279" s="6" t="s">
        <v>21</v>
      </c>
      <c r="L279" s="6" t="s">
        <v>21</v>
      </c>
      <c r="M279" s="6" t="s">
        <v>21</v>
      </c>
      <c r="N279" s="6" t="s">
        <v>21</v>
      </c>
      <c r="O279" s="6" t="s">
        <v>21</v>
      </c>
      <c r="P279" s="6" t="s">
        <v>21</v>
      </c>
      <c r="Q279" s="6" t="s">
        <v>20</v>
      </c>
      <c r="R279" s="6" t="s">
        <v>21</v>
      </c>
      <c r="S279" s="6" t="s">
        <v>22</v>
      </c>
      <c r="T279" s="12">
        <f>COUNTIF(E279:S279,"Yes")/(15-COUNTIF(E279:S279,"NA"))</f>
        <v>0.21428571428571427</v>
      </c>
      <c r="U279" s="13" t="str">
        <f>IF(T279&lt;25%,"High", IF(T279&lt;75%,"Medium","Low"))</f>
        <v>High</v>
      </c>
    </row>
    <row r="280" spans="1:21" x14ac:dyDescent="0.25">
      <c r="A280" s="4">
        <v>8847</v>
      </c>
      <c r="B280" s="4" t="s">
        <v>276</v>
      </c>
      <c r="C280" s="4" t="s">
        <v>277</v>
      </c>
      <c r="D280" s="6">
        <v>2018</v>
      </c>
      <c r="E280" s="6" t="s">
        <v>20</v>
      </c>
      <c r="F280" s="6" t="s">
        <v>20</v>
      </c>
      <c r="G280" s="6" t="s">
        <v>30</v>
      </c>
      <c r="H280" s="6" t="s">
        <v>20</v>
      </c>
      <c r="I280" s="6" t="s">
        <v>21</v>
      </c>
      <c r="J280" s="6" t="s">
        <v>20</v>
      </c>
      <c r="K280" s="6" t="s">
        <v>21</v>
      </c>
      <c r="L280" s="6" t="s">
        <v>20</v>
      </c>
      <c r="M280" s="6" t="s">
        <v>22</v>
      </c>
      <c r="N280" s="6" t="s">
        <v>22</v>
      </c>
      <c r="O280" s="6" t="s">
        <v>22</v>
      </c>
      <c r="P280" s="6" t="s">
        <v>22</v>
      </c>
      <c r="Q280" s="6" t="s">
        <v>22</v>
      </c>
      <c r="R280" s="6" t="s">
        <v>20</v>
      </c>
      <c r="S280" s="6" t="s">
        <v>20</v>
      </c>
      <c r="T280" s="12">
        <f>COUNTIF(E280:S280,"Yes")/(15-COUNTIF(E280:S280,"NA"))</f>
        <v>0.7</v>
      </c>
      <c r="U280" s="13" t="str">
        <f>IF(T280&lt;25%,"High", IF(T280&lt;75%,"Medium","Low"))</f>
        <v>Medium</v>
      </c>
    </row>
    <row r="281" spans="1:21" x14ac:dyDescent="0.25">
      <c r="A281" s="4">
        <v>8848</v>
      </c>
      <c r="B281" s="4" t="s">
        <v>274</v>
      </c>
      <c r="C281" s="4" t="s">
        <v>275</v>
      </c>
      <c r="D281" s="6">
        <v>2017</v>
      </c>
      <c r="E281" s="6" t="s">
        <v>20</v>
      </c>
      <c r="F281" s="6" t="s">
        <v>21</v>
      </c>
      <c r="G281" s="6" t="s">
        <v>21</v>
      </c>
      <c r="H281" s="6" t="s">
        <v>30</v>
      </c>
      <c r="I281" s="6" t="s">
        <v>21</v>
      </c>
      <c r="J281" s="6" t="s">
        <v>21</v>
      </c>
      <c r="K281" s="6" t="s">
        <v>21</v>
      </c>
      <c r="L281" s="6" t="s">
        <v>21</v>
      </c>
      <c r="M281" s="6" t="s">
        <v>22</v>
      </c>
      <c r="N281" s="6" t="s">
        <v>22</v>
      </c>
      <c r="O281" s="6" t="s">
        <v>22</v>
      </c>
      <c r="P281" s="6" t="s">
        <v>22</v>
      </c>
      <c r="Q281" s="6" t="s">
        <v>22</v>
      </c>
      <c r="R281" s="6" t="s">
        <v>21</v>
      </c>
      <c r="S281" s="6" t="s">
        <v>21</v>
      </c>
      <c r="T281" s="12">
        <f>COUNTIF(E281:S281,"Yes")/(15-COUNTIF(E281:S281,"NA"))</f>
        <v>0.1</v>
      </c>
      <c r="U281" s="13" t="str">
        <f>IF(T281&lt;25%,"High", IF(T281&lt;75%,"Medium","Low"))</f>
        <v>High</v>
      </c>
    </row>
    <row r="282" spans="1:21" x14ac:dyDescent="0.25">
      <c r="A282" s="4">
        <v>8886</v>
      </c>
      <c r="B282" s="4" t="s">
        <v>272</v>
      </c>
      <c r="C282" s="4" t="s">
        <v>273</v>
      </c>
      <c r="D282" s="6">
        <v>2016</v>
      </c>
      <c r="E282" s="6" t="s">
        <v>20</v>
      </c>
      <c r="F282" s="6" t="s">
        <v>20</v>
      </c>
      <c r="G282" s="6" t="s">
        <v>20</v>
      </c>
      <c r="H282" s="6" t="s">
        <v>20</v>
      </c>
      <c r="I282" s="6" t="s">
        <v>20</v>
      </c>
      <c r="J282" s="6" t="s">
        <v>22</v>
      </c>
      <c r="K282" s="6" t="s">
        <v>21</v>
      </c>
      <c r="L282" s="6" t="s">
        <v>21</v>
      </c>
      <c r="M282" s="6" t="s">
        <v>21</v>
      </c>
      <c r="N282" s="6" t="s">
        <v>20</v>
      </c>
      <c r="O282" s="6" t="s">
        <v>20</v>
      </c>
      <c r="P282" s="6" t="s">
        <v>20</v>
      </c>
      <c r="Q282" s="6" t="s">
        <v>20</v>
      </c>
      <c r="R282" s="6" t="s">
        <v>20</v>
      </c>
      <c r="S282" s="6" t="s">
        <v>22</v>
      </c>
      <c r="T282" s="12">
        <f>COUNTIF(E282:S282,"Yes")/(15-COUNTIF(E282:S282,"NA"))</f>
        <v>0.76923076923076927</v>
      </c>
      <c r="U282" s="13" t="str">
        <f>IF(T282&lt;25%,"High", IF(T282&lt;75%,"Medium","Low"))</f>
        <v>Low</v>
      </c>
    </row>
    <row r="283" spans="1:21" x14ac:dyDescent="0.25">
      <c r="A283" s="4">
        <v>8966</v>
      </c>
      <c r="B283" s="4" t="s">
        <v>270</v>
      </c>
      <c r="C283" s="4" t="s">
        <v>271</v>
      </c>
      <c r="D283" s="6">
        <v>2018</v>
      </c>
      <c r="E283" s="6" t="s">
        <v>20</v>
      </c>
      <c r="F283" s="6" t="s">
        <v>20</v>
      </c>
      <c r="G283" s="6" t="s">
        <v>20</v>
      </c>
      <c r="H283" s="6" t="s">
        <v>20</v>
      </c>
      <c r="I283" s="6" t="s">
        <v>21</v>
      </c>
      <c r="J283" s="6" t="s">
        <v>21</v>
      </c>
      <c r="K283" s="6" t="s">
        <v>21</v>
      </c>
      <c r="L283" s="6" t="s">
        <v>21</v>
      </c>
      <c r="M283" s="6" t="s">
        <v>22</v>
      </c>
      <c r="N283" s="6" t="s">
        <v>22</v>
      </c>
      <c r="O283" s="6" t="s">
        <v>22</v>
      </c>
      <c r="P283" s="6" t="s">
        <v>22</v>
      </c>
      <c r="Q283" s="6" t="s">
        <v>22</v>
      </c>
      <c r="R283" s="6" t="s">
        <v>21</v>
      </c>
      <c r="S283" s="6" t="s">
        <v>22</v>
      </c>
      <c r="T283" s="12">
        <f>COUNTIF(E283:S283,"Yes")/(15-COUNTIF(E283:S283,"NA"))</f>
        <v>0.44444444444444442</v>
      </c>
      <c r="U283" s="13" t="str">
        <f>IF(T283&lt;25%,"High", IF(T283&lt;75%,"Medium","Low"))</f>
        <v>Medium</v>
      </c>
    </row>
    <row r="284" spans="1:21" x14ac:dyDescent="0.25">
      <c r="A284" s="4">
        <v>9062</v>
      </c>
      <c r="B284" s="4" t="s">
        <v>268</v>
      </c>
      <c r="C284" s="4" t="s">
        <v>269</v>
      </c>
      <c r="D284" s="6">
        <v>2010</v>
      </c>
      <c r="E284" s="6" t="s">
        <v>20</v>
      </c>
      <c r="F284" s="6" t="s">
        <v>20</v>
      </c>
      <c r="G284" s="6" t="s">
        <v>20</v>
      </c>
      <c r="H284" s="6" t="s">
        <v>20</v>
      </c>
      <c r="I284" s="6" t="s">
        <v>21</v>
      </c>
      <c r="J284" s="6" t="s">
        <v>20</v>
      </c>
      <c r="K284" s="6" t="s">
        <v>20</v>
      </c>
      <c r="L284" s="6" t="s">
        <v>22</v>
      </c>
      <c r="M284" s="6" t="s">
        <v>21</v>
      </c>
      <c r="N284" s="6" t="s">
        <v>20</v>
      </c>
      <c r="O284" s="6" t="s">
        <v>30</v>
      </c>
      <c r="P284" s="6" t="s">
        <v>20</v>
      </c>
      <c r="Q284" s="6" t="s">
        <v>21</v>
      </c>
      <c r="R284" s="6" t="s">
        <v>22</v>
      </c>
      <c r="S284" s="6" t="s">
        <v>22</v>
      </c>
      <c r="T284" s="12">
        <f>COUNTIF(E284:S284,"Yes")/(15-COUNTIF(E284:S284,"NA"))</f>
        <v>0.66666666666666663</v>
      </c>
      <c r="U284" s="13" t="str">
        <f>IF(T284&lt;25%,"High", IF(T284&lt;75%,"Medium","Low"))</f>
        <v>Medium</v>
      </c>
    </row>
    <row r="285" spans="1:21" x14ac:dyDescent="0.25">
      <c r="A285" s="4">
        <v>9129</v>
      </c>
      <c r="B285" s="4" t="s">
        <v>266</v>
      </c>
      <c r="C285" s="4" t="s">
        <v>267</v>
      </c>
      <c r="D285" s="6">
        <v>2014</v>
      </c>
      <c r="E285" s="6" t="s">
        <v>20</v>
      </c>
      <c r="F285" s="6" t="s">
        <v>20</v>
      </c>
      <c r="G285" s="6" t="s">
        <v>20</v>
      </c>
      <c r="H285" s="6" t="s">
        <v>20</v>
      </c>
      <c r="I285" s="6" t="s">
        <v>30</v>
      </c>
      <c r="J285" s="6" t="s">
        <v>22</v>
      </c>
      <c r="K285" s="6" t="s">
        <v>20</v>
      </c>
      <c r="L285" s="6" t="s">
        <v>21</v>
      </c>
      <c r="M285" s="6" t="s">
        <v>20</v>
      </c>
      <c r="N285" s="6" t="s">
        <v>20</v>
      </c>
      <c r="O285" s="6" t="s">
        <v>20</v>
      </c>
      <c r="P285" s="6" t="s">
        <v>21</v>
      </c>
      <c r="Q285" s="6" t="s">
        <v>21</v>
      </c>
      <c r="R285" s="6" t="s">
        <v>22</v>
      </c>
      <c r="S285" s="6" t="s">
        <v>22</v>
      </c>
      <c r="T285" s="12">
        <f>COUNTIF(E285:S285,"Yes")/(15-COUNTIF(E285:S285,"NA"))</f>
        <v>0.66666666666666663</v>
      </c>
      <c r="U285" s="13" t="str">
        <f>IF(T285&lt;25%,"High", IF(T285&lt;75%,"Medium","Low"))</f>
        <v>Medium</v>
      </c>
    </row>
    <row r="286" spans="1:21" x14ac:dyDescent="0.25">
      <c r="A286" s="4">
        <v>9187</v>
      </c>
      <c r="B286" s="4" t="s">
        <v>264</v>
      </c>
      <c r="C286" s="4" t="s">
        <v>265</v>
      </c>
      <c r="D286" s="6">
        <v>2015</v>
      </c>
      <c r="E286" s="6" t="s">
        <v>20</v>
      </c>
      <c r="F286" s="6" t="s">
        <v>21</v>
      </c>
      <c r="G286" s="6" t="s">
        <v>21</v>
      </c>
      <c r="H286" s="6" t="s">
        <v>30</v>
      </c>
      <c r="I286" s="6" t="s">
        <v>21</v>
      </c>
      <c r="J286" s="6" t="s">
        <v>20</v>
      </c>
      <c r="K286" s="6" t="s">
        <v>21</v>
      </c>
      <c r="L286" s="6" t="s">
        <v>22</v>
      </c>
      <c r="M286" s="6" t="s">
        <v>22</v>
      </c>
      <c r="N286" s="6" t="s">
        <v>22</v>
      </c>
      <c r="O286" s="6" t="s">
        <v>22</v>
      </c>
      <c r="P286" s="6" t="s">
        <v>22</v>
      </c>
      <c r="Q286" s="6" t="s">
        <v>22</v>
      </c>
      <c r="R286" s="6" t="s">
        <v>21</v>
      </c>
      <c r="S286" s="6" t="s">
        <v>22</v>
      </c>
      <c r="T286" s="12">
        <f>COUNTIF(E286:S286,"Yes")/(15-COUNTIF(E286:S286,"NA"))</f>
        <v>0.25</v>
      </c>
      <c r="U286" s="13" t="str">
        <f>IF(T286&lt;25%,"High", IF(T286&lt;75%,"Medium","Low"))</f>
        <v>Medium</v>
      </c>
    </row>
    <row r="287" spans="1:21" x14ac:dyDescent="0.25">
      <c r="A287" s="4">
        <v>9433</v>
      </c>
      <c r="B287" s="4" t="s">
        <v>262</v>
      </c>
      <c r="C287" s="4" t="s">
        <v>263</v>
      </c>
      <c r="D287" s="6">
        <v>2010</v>
      </c>
      <c r="E287" s="6" t="s">
        <v>20</v>
      </c>
      <c r="F287" s="6" t="s">
        <v>20</v>
      </c>
      <c r="G287" s="6" t="s">
        <v>20</v>
      </c>
      <c r="H287" s="6" t="s">
        <v>20</v>
      </c>
      <c r="I287" s="6" t="s">
        <v>21</v>
      </c>
      <c r="J287" s="6" t="s">
        <v>22</v>
      </c>
      <c r="K287" s="6" t="s">
        <v>22</v>
      </c>
      <c r="L287" s="6" t="s">
        <v>21</v>
      </c>
      <c r="M287" s="6" t="s">
        <v>22</v>
      </c>
      <c r="N287" s="6" t="s">
        <v>22</v>
      </c>
      <c r="O287" s="6" t="s">
        <v>22</v>
      </c>
      <c r="P287" s="6" t="s">
        <v>22</v>
      </c>
      <c r="Q287" s="6" t="s">
        <v>22</v>
      </c>
      <c r="R287" s="6" t="s">
        <v>21</v>
      </c>
      <c r="S287" s="6" t="s">
        <v>22</v>
      </c>
      <c r="T287" s="12">
        <f>COUNTIF(E287:S287,"Yes")/(15-COUNTIF(E287:S287,"NA"))</f>
        <v>0.5714285714285714</v>
      </c>
      <c r="U287" s="13" t="str">
        <f>IF(T287&lt;25%,"High", IF(T287&lt;75%,"Medium","Low"))</f>
        <v>Medium</v>
      </c>
    </row>
    <row r="288" spans="1:21" x14ac:dyDescent="0.25">
      <c r="A288" s="4">
        <v>9457</v>
      </c>
      <c r="B288" s="4" t="s">
        <v>260</v>
      </c>
      <c r="C288" s="4" t="s">
        <v>261</v>
      </c>
      <c r="D288" s="6">
        <v>2013</v>
      </c>
      <c r="E288" s="6" t="s">
        <v>20</v>
      </c>
      <c r="F288" s="6" t="s">
        <v>20</v>
      </c>
      <c r="G288" s="6" t="s">
        <v>20</v>
      </c>
      <c r="H288" s="6" t="s">
        <v>30</v>
      </c>
      <c r="I288" s="6" t="s">
        <v>21</v>
      </c>
      <c r="J288" s="6" t="s">
        <v>22</v>
      </c>
      <c r="K288" s="6" t="s">
        <v>22</v>
      </c>
      <c r="L288" s="6" t="s">
        <v>21</v>
      </c>
      <c r="M288" s="6" t="s">
        <v>22</v>
      </c>
      <c r="N288" s="6" t="s">
        <v>22</v>
      </c>
      <c r="O288" s="6" t="s">
        <v>22</v>
      </c>
      <c r="P288" s="6" t="s">
        <v>22</v>
      </c>
      <c r="Q288" s="6" t="s">
        <v>22</v>
      </c>
      <c r="R288" s="6" t="s">
        <v>22</v>
      </c>
      <c r="S288" s="6" t="s">
        <v>21</v>
      </c>
      <c r="T288" s="12">
        <f>COUNTIF(E288:S288,"Yes")/(15-COUNTIF(E288:S288,"NA"))</f>
        <v>0.42857142857142855</v>
      </c>
      <c r="U288" s="13" t="str">
        <f>IF(T288&lt;25%,"High", IF(T288&lt;75%,"Medium","Low"))</f>
        <v>Medium</v>
      </c>
    </row>
    <row r="289" spans="1:21" x14ac:dyDescent="0.25">
      <c r="A289" s="4">
        <v>9476</v>
      </c>
      <c r="B289" s="4" t="s">
        <v>258</v>
      </c>
      <c r="C289" s="4" t="s">
        <v>259</v>
      </c>
      <c r="D289" s="6">
        <v>2015</v>
      </c>
      <c r="E289" s="6" t="s">
        <v>20</v>
      </c>
      <c r="F289" s="6" t="s">
        <v>30</v>
      </c>
      <c r="G289" s="6" t="s">
        <v>21</v>
      </c>
      <c r="H289" s="6" t="s">
        <v>30</v>
      </c>
      <c r="I289" s="6" t="s">
        <v>21</v>
      </c>
      <c r="J289" s="6" t="s">
        <v>20</v>
      </c>
      <c r="K289" s="6" t="s">
        <v>20</v>
      </c>
      <c r="L289" s="6" t="s">
        <v>22</v>
      </c>
      <c r="M289" s="6" t="s">
        <v>20</v>
      </c>
      <c r="N289" s="6" t="s">
        <v>20</v>
      </c>
      <c r="O289" s="6" t="s">
        <v>20</v>
      </c>
      <c r="P289" s="6" t="s">
        <v>30</v>
      </c>
      <c r="Q289" s="6" t="s">
        <v>21</v>
      </c>
      <c r="R289" s="6" t="s">
        <v>22</v>
      </c>
      <c r="S289" s="6" t="s">
        <v>22</v>
      </c>
      <c r="T289" s="12">
        <f>COUNTIF(E289:S289,"Yes")/(15-COUNTIF(E289:S289,"NA"))</f>
        <v>0.5</v>
      </c>
      <c r="U289" s="13" t="str">
        <f>IF(T289&lt;25%,"High", IF(T289&lt;75%,"Medium","Low"))</f>
        <v>Medium</v>
      </c>
    </row>
    <row r="290" spans="1:21" x14ac:dyDescent="0.25">
      <c r="A290" s="4">
        <v>9761</v>
      </c>
      <c r="B290" s="4" t="s">
        <v>256</v>
      </c>
      <c r="C290" s="4" t="s">
        <v>257</v>
      </c>
      <c r="D290" s="6">
        <v>2012</v>
      </c>
      <c r="E290" s="6" t="s">
        <v>20</v>
      </c>
      <c r="F290" s="6" t="s">
        <v>21</v>
      </c>
      <c r="G290" s="6" t="s">
        <v>21</v>
      </c>
      <c r="H290" s="6" t="s">
        <v>30</v>
      </c>
      <c r="I290" s="6" t="s">
        <v>21</v>
      </c>
      <c r="J290" s="6" t="s">
        <v>21</v>
      </c>
      <c r="K290" s="6" t="s">
        <v>21</v>
      </c>
      <c r="L290" s="6" t="s">
        <v>21</v>
      </c>
      <c r="M290" s="6" t="s">
        <v>22</v>
      </c>
      <c r="N290" s="6" t="s">
        <v>22</v>
      </c>
      <c r="O290" s="6" t="s">
        <v>22</v>
      </c>
      <c r="P290" s="6" t="s">
        <v>22</v>
      </c>
      <c r="Q290" s="6" t="s">
        <v>22</v>
      </c>
      <c r="R290" s="6" t="s">
        <v>22</v>
      </c>
      <c r="S290" s="6" t="s">
        <v>21</v>
      </c>
      <c r="T290" s="12">
        <f>COUNTIF(E290:S290,"Yes")/(15-COUNTIF(E290:S290,"NA"))</f>
        <v>0.1111111111111111</v>
      </c>
      <c r="U290" s="13" t="str">
        <f>IF(T290&lt;25%,"High", IF(T290&lt;75%,"Medium","Low"))</f>
        <v>High</v>
      </c>
    </row>
    <row r="291" spans="1:21" x14ac:dyDescent="0.25">
      <c r="A291" s="4">
        <v>9836</v>
      </c>
      <c r="B291" s="4" t="s">
        <v>254</v>
      </c>
      <c r="C291" s="4" t="s">
        <v>255</v>
      </c>
      <c r="D291" s="6">
        <v>2012</v>
      </c>
      <c r="E291" s="6" t="s">
        <v>20</v>
      </c>
      <c r="F291" s="6" t="s">
        <v>20</v>
      </c>
      <c r="G291" s="6" t="s">
        <v>20</v>
      </c>
      <c r="H291" s="6" t="s">
        <v>20</v>
      </c>
      <c r="I291" s="6" t="s">
        <v>21</v>
      </c>
      <c r="J291" s="6" t="s">
        <v>22</v>
      </c>
      <c r="K291" s="6" t="s">
        <v>22</v>
      </c>
      <c r="L291" s="6" t="s">
        <v>21</v>
      </c>
      <c r="M291" s="6" t="s">
        <v>22</v>
      </c>
      <c r="N291" s="6" t="s">
        <v>22</v>
      </c>
      <c r="O291" s="6" t="s">
        <v>22</v>
      </c>
      <c r="P291" s="6" t="s">
        <v>22</v>
      </c>
      <c r="Q291" s="6" t="s">
        <v>22</v>
      </c>
      <c r="R291" s="6" t="s">
        <v>22</v>
      </c>
      <c r="S291" s="6" t="s">
        <v>20</v>
      </c>
      <c r="T291" s="12">
        <f>COUNTIF(E291:S291,"Yes")/(15-COUNTIF(E291:S291,"NA"))</f>
        <v>0.7142857142857143</v>
      </c>
      <c r="U291" s="13" t="str">
        <f>IF(T291&lt;25%,"High", IF(T291&lt;75%,"Medium","Low"))</f>
        <v>Medium</v>
      </c>
    </row>
    <row r="292" spans="1:21" x14ac:dyDescent="0.25">
      <c r="A292" s="4">
        <v>9891</v>
      </c>
      <c r="B292" s="4" t="s">
        <v>252</v>
      </c>
      <c r="C292" s="4" t="s">
        <v>253</v>
      </c>
      <c r="D292" s="6">
        <v>2018</v>
      </c>
      <c r="E292" s="6" t="s">
        <v>21</v>
      </c>
      <c r="F292" s="6" t="s">
        <v>21</v>
      </c>
      <c r="G292" s="6" t="s">
        <v>21</v>
      </c>
      <c r="H292" s="6" t="s">
        <v>30</v>
      </c>
      <c r="I292" s="6" t="s">
        <v>21</v>
      </c>
      <c r="J292" s="6" t="s">
        <v>21</v>
      </c>
      <c r="K292" s="6" t="s">
        <v>21</v>
      </c>
      <c r="L292" s="6" t="s">
        <v>22</v>
      </c>
      <c r="M292" s="6" t="s">
        <v>22</v>
      </c>
      <c r="N292" s="6" t="s">
        <v>22</v>
      </c>
      <c r="O292" s="6" t="s">
        <v>22</v>
      </c>
      <c r="P292" s="6" t="s">
        <v>22</v>
      </c>
      <c r="Q292" s="6" t="s">
        <v>22</v>
      </c>
      <c r="R292" s="6" t="s">
        <v>21</v>
      </c>
      <c r="S292" s="6" t="s">
        <v>22</v>
      </c>
      <c r="T292" s="12">
        <f>COUNTIF(E292:S292,"Yes")/(15-COUNTIF(E292:S292,"NA"))</f>
        <v>0</v>
      </c>
      <c r="U292" s="13" t="str">
        <f>IF(T292&lt;25%,"High", IF(T292&lt;75%,"Medium","Low"))</f>
        <v>High</v>
      </c>
    </row>
    <row r="293" spans="1:21" x14ac:dyDescent="0.25">
      <c r="A293" s="4">
        <v>9913</v>
      </c>
      <c r="B293" s="4" t="s">
        <v>250</v>
      </c>
      <c r="C293" s="4" t="s">
        <v>251</v>
      </c>
      <c r="D293" s="6">
        <v>2011</v>
      </c>
      <c r="E293" s="6" t="s">
        <v>20</v>
      </c>
      <c r="F293" s="6" t="s">
        <v>20</v>
      </c>
      <c r="G293" s="6" t="s">
        <v>21</v>
      </c>
      <c r="H293" s="6" t="s">
        <v>20</v>
      </c>
      <c r="I293" s="6" t="s">
        <v>21</v>
      </c>
      <c r="J293" s="6" t="s">
        <v>20</v>
      </c>
      <c r="K293" s="6" t="s">
        <v>21</v>
      </c>
      <c r="L293" s="6" t="s">
        <v>21</v>
      </c>
      <c r="M293" s="6" t="s">
        <v>21</v>
      </c>
      <c r="N293" s="6" t="s">
        <v>21</v>
      </c>
      <c r="O293" s="6" t="s">
        <v>20</v>
      </c>
      <c r="P293" s="6" t="s">
        <v>21</v>
      </c>
      <c r="Q293" s="6" t="s">
        <v>30</v>
      </c>
      <c r="R293" s="6" t="s">
        <v>21</v>
      </c>
      <c r="S293" s="6" t="s">
        <v>22</v>
      </c>
      <c r="T293" s="12">
        <f>COUNTIF(E293:S293,"Yes")/(15-COUNTIF(E293:S293,"NA"))</f>
        <v>0.35714285714285715</v>
      </c>
      <c r="U293" s="13" t="str">
        <f>IF(T293&lt;25%,"High", IF(T293&lt;75%,"Medium","Low"))</f>
        <v>Medium</v>
      </c>
    </row>
    <row r="294" spans="1:21" x14ac:dyDescent="0.25">
      <c r="A294" s="4">
        <v>9938</v>
      </c>
      <c r="B294" s="4" t="s">
        <v>248</v>
      </c>
      <c r="C294" s="4" t="s">
        <v>249</v>
      </c>
      <c r="D294" s="6">
        <v>2009</v>
      </c>
      <c r="E294" s="6" t="s">
        <v>20</v>
      </c>
      <c r="F294" s="6" t="s">
        <v>21</v>
      </c>
      <c r="G294" s="6" t="s">
        <v>21</v>
      </c>
      <c r="H294" s="6" t="s">
        <v>30</v>
      </c>
      <c r="I294" s="6" t="s">
        <v>21</v>
      </c>
      <c r="J294" s="6" t="s">
        <v>22</v>
      </c>
      <c r="K294" s="6" t="s">
        <v>22</v>
      </c>
      <c r="L294" s="6" t="s">
        <v>21</v>
      </c>
      <c r="M294" s="6" t="s">
        <v>22</v>
      </c>
      <c r="N294" s="6" t="s">
        <v>22</v>
      </c>
      <c r="O294" s="6" t="s">
        <v>22</v>
      </c>
      <c r="P294" s="6" t="s">
        <v>22</v>
      </c>
      <c r="Q294" s="6" t="s">
        <v>22</v>
      </c>
      <c r="R294" s="6" t="s">
        <v>21</v>
      </c>
      <c r="S294" s="6" t="s">
        <v>22</v>
      </c>
      <c r="T294" s="12">
        <f>COUNTIF(E294:S294,"Yes")/(15-COUNTIF(E294:S294,"NA"))</f>
        <v>0.14285714285714285</v>
      </c>
      <c r="U294" s="13" t="str">
        <f>IF(T294&lt;25%,"High", IF(T294&lt;75%,"Medium","Low"))</f>
        <v>High</v>
      </c>
    </row>
    <row r="295" spans="1:21" x14ac:dyDescent="0.25">
      <c r="A295" s="4">
        <v>9972</v>
      </c>
      <c r="B295" s="4" t="s">
        <v>246</v>
      </c>
      <c r="C295" s="4" t="s">
        <v>247</v>
      </c>
      <c r="D295" s="6">
        <v>2019</v>
      </c>
      <c r="E295" s="6" t="s">
        <v>20</v>
      </c>
      <c r="F295" s="6" t="s">
        <v>21</v>
      </c>
      <c r="G295" s="6" t="s">
        <v>20</v>
      </c>
      <c r="H295" s="6" t="s">
        <v>20</v>
      </c>
      <c r="I295" s="6" t="s">
        <v>21</v>
      </c>
      <c r="J295" s="6" t="s">
        <v>20</v>
      </c>
      <c r="K295" s="6" t="s">
        <v>20</v>
      </c>
      <c r="L295" s="6" t="s">
        <v>22</v>
      </c>
      <c r="M295" s="6" t="s">
        <v>21</v>
      </c>
      <c r="N295" s="6" t="s">
        <v>21</v>
      </c>
      <c r="O295" s="6" t="s">
        <v>20</v>
      </c>
      <c r="P295" s="6" t="s">
        <v>20</v>
      </c>
      <c r="Q295" s="6" t="s">
        <v>21</v>
      </c>
      <c r="R295" s="6" t="s">
        <v>22</v>
      </c>
      <c r="S295" s="6" t="s">
        <v>22</v>
      </c>
      <c r="T295" s="12">
        <f>COUNTIF(E295:S295,"Yes")/(15-COUNTIF(E295:S295,"NA"))</f>
        <v>0.58333333333333337</v>
      </c>
      <c r="U295" s="13" t="str">
        <f>IF(T295&lt;25%,"High", IF(T295&lt;75%,"Medium","Low"))</f>
        <v>Medium</v>
      </c>
    </row>
    <row r="296" spans="1:21" x14ac:dyDescent="0.25">
      <c r="A296" s="4">
        <v>10033</v>
      </c>
      <c r="B296" s="4" t="s">
        <v>244</v>
      </c>
      <c r="C296" s="4" t="s">
        <v>245</v>
      </c>
      <c r="D296" s="6">
        <v>2013</v>
      </c>
      <c r="E296" s="6" t="s">
        <v>20</v>
      </c>
      <c r="F296" s="6" t="s">
        <v>21</v>
      </c>
      <c r="G296" s="6" t="s">
        <v>21</v>
      </c>
      <c r="H296" s="6" t="s">
        <v>30</v>
      </c>
      <c r="I296" s="6" t="s">
        <v>21</v>
      </c>
      <c r="J296" s="6" t="s">
        <v>22</v>
      </c>
      <c r="K296" s="6" t="s">
        <v>22</v>
      </c>
      <c r="L296" s="6" t="s">
        <v>21</v>
      </c>
      <c r="M296" s="6" t="s">
        <v>22</v>
      </c>
      <c r="N296" s="6" t="s">
        <v>22</v>
      </c>
      <c r="O296" s="6" t="s">
        <v>22</v>
      </c>
      <c r="P296" s="6" t="s">
        <v>22</v>
      </c>
      <c r="Q296" s="6" t="s">
        <v>22</v>
      </c>
      <c r="R296" s="6" t="s">
        <v>21</v>
      </c>
      <c r="S296" s="6" t="s">
        <v>22</v>
      </c>
      <c r="T296" s="12">
        <f>COUNTIF(E296:S296,"Yes")/(15-COUNTIF(E296:S296,"NA"))</f>
        <v>0.14285714285714285</v>
      </c>
      <c r="U296" s="13" t="str">
        <f>IF(T296&lt;25%,"High", IF(T296&lt;75%,"Medium","Low"))</f>
        <v>High</v>
      </c>
    </row>
    <row r="297" spans="1:21" x14ac:dyDescent="0.25">
      <c r="A297" s="4">
        <v>10168</v>
      </c>
      <c r="B297" s="4" t="s">
        <v>242</v>
      </c>
      <c r="C297" s="4" t="s">
        <v>243</v>
      </c>
      <c r="D297" s="6">
        <v>2016</v>
      </c>
      <c r="E297" s="6" t="s">
        <v>20</v>
      </c>
      <c r="F297" s="6" t="s">
        <v>21</v>
      </c>
      <c r="G297" s="6" t="s">
        <v>20</v>
      </c>
      <c r="H297" s="6" t="s">
        <v>30</v>
      </c>
      <c r="I297" s="6" t="s">
        <v>21</v>
      </c>
      <c r="J297" s="6" t="s">
        <v>20</v>
      </c>
      <c r="K297" s="6" t="s">
        <v>21</v>
      </c>
      <c r="L297" s="6" t="s">
        <v>22</v>
      </c>
      <c r="M297" s="6" t="s">
        <v>21</v>
      </c>
      <c r="N297" s="6" t="s">
        <v>21</v>
      </c>
      <c r="O297" s="6" t="s">
        <v>20</v>
      </c>
      <c r="P297" s="6" t="s">
        <v>21</v>
      </c>
      <c r="Q297" s="6" t="s">
        <v>20</v>
      </c>
      <c r="R297" s="6" t="s">
        <v>21</v>
      </c>
      <c r="S297" s="6" t="s">
        <v>22</v>
      </c>
      <c r="T297" s="12">
        <f>COUNTIF(E297:S297,"Yes")/(15-COUNTIF(E297:S297,"NA"))</f>
        <v>0.38461538461538464</v>
      </c>
      <c r="U297" s="13" t="str">
        <f>IF(T297&lt;25%,"High", IF(T297&lt;75%,"Medium","Low"))</f>
        <v>Medium</v>
      </c>
    </row>
    <row r="298" spans="1:21" x14ac:dyDescent="0.25">
      <c r="A298" s="4">
        <v>10348</v>
      </c>
      <c r="B298" s="4" t="s">
        <v>240</v>
      </c>
      <c r="C298" s="4" t="s">
        <v>241</v>
      </c>
      <c r="D298" s="6">
        <v>2013</v>
      </c>
      <c r="E298" s="6" t="s">
        <v>20</v>
      </c>
      <c r="F298" s="6" t="s">
        <v>20</v>
      </c>
      <c r="G298" s="6" t="s">
        <v>20</v>
      </c>
      <c r="H298" s="6" t="s">
        <v>20</v>
      </c>
      <c r="I298" s="6" t="s">
        <v>20</v>
      </c>
      <c r="J298" s="6" t="s">
        <v>20</v>
      </c>
      <c r="K298" s="6" t="s">
        <v>20</v>
      </c>
      <c r="L298" s="6" t="s">
        <v>21</v>
      </c>
      <c r="M298" s="6" t="s">
        <v>21</v>
      </c>
      <c r="N298" s="6" t="s">
        <v>20</v>
      </c>
      <c r="O298" s="6" t="s">
        <v>20</v>
      </c>
      <c r="P298" s="6" t="s">
        <v>20</v>
      </c>
      <c r="Q298" s="6" t="s">
        <v>21</v>
      </c>
      <c r="R298" s="6" t="s">
        <v>22</v>
      </c>
      <c r="S298" s="6" t="s">
        <v>22</v>
      </c>
      <c r="T298" s="12">
        <f>COUNTIF(E298:S298,"Yes")/(15-COUNTIF(E298:S298,"NA"))</f>
        <v>0.76923076923076927</v>
      </c>
      <c r="U298" s="13" t="str">
        <f>IF(T298&lt;25%,"High", IF(T298&lt;75%,"Medium","Low"))</f>
        <v>Low</v>
      </c>
    </row>
    <row r="299" spans="1:21" x14ac:dyDescent="0.25">
      <c r="A299" s="4">
        <v>10351</v>
      </c>
      <c r="B299" s="4" t="s">
        <v>238</v>
      </c>
      <c r="C299" s="4" t="s">
        <v>239</v>
      </c>
      <c r="D299" s="6">
        <v>2010</v>
      </c>
      <c r="E299" s="6" t="s">
        <v>20</v>
      </c>
      <c r="F299" s="6" t="s">
        <v>20</v>
      </c>
      <c r="G299" s="6" t="s">
        <v>20</v>
      </c>
      <c r="H299" s="6" t="s">
        <v>20</v>
      </c>
      <c r="I299" s="6" t="s">
        <v>21</v>
      </c>
      <c r="J299" s="6" t="s">
        <v>20</v>
      </c>
      <c r="K299" s="6" t="s">
        <v>21</v>
      </c>
      <c r="L299" s="6" t="s">
        <v>22</v>
      </c>
      <c r="M299" s="6" t="s">
        <v>22</v>
      </c>
      <c r="N299" s="6" t="s">
        <v>22</v>
      </c>
      <c r="O299" s="6" t="s">
        <v>22</v>
      </c>
      <c r="P299" s="6" t="s">
        <v>22</v>
      </c>
      <c r="Q299" s="6" t="s">
        <v>22</v>
      </c>
      <c r="R299" s="6" t="s">
        <v>21</v>
      </c>
      <c r="S299" s="6" t="s">
        <v>22</v>
      </c>
      <c r="T299" s="12">
        <f>COUNTIF(E299:S299,"Yes")/(15-COUNTIF(E299:S299,"NA"))</f>
        <v>0.625</v>
      </c>
      <c r="U299" s="13" t="str">
        <f>IF(T299&lt;25%,"High", IF(T299&lt;75%,"Medium","Low"))</f>
        <v>Medium</v>
      </c>
    </row>
    <row r="300" spans="1:21" x14ac:dyDescent="0.25">
      <c r="A300" s="4">
        <v>10376</v>
      </c>
      <c r="B300" s="4" t="s">
        <v>236</v>
      </c>
      <c r="C300" s="4" t="s">
        <v>237</v>
      </c>
      <c r="D300" s="6">
        <v>2018</v>
      </c>
      <c r="E300" s="6" t="s">
        <v>21</v>
      </c>
      <c r="F300" s="6" t="s">
        <v>21</v>
      </c>
      <c r="G300" s="6" t="s">
        <v>21</v>
      </c>
      <c r="H300" s="6" t="s">
        <v>30</v>
      </c>
      <c r="I300" s="6" t="s">
        <v>21</v>
      </c>
      <c r="J300" s="6" t="s">
        <v>22</v>
      </c>
      <c r="K300" s="6" t="s">
        <v>22</v>
      </c>
      <c r="L300" s="6" t="s">
        <v>21</v>
      </c>
      <c r="M300" s="6" t="s">
        <v>22</v>
      </c>
      <c r="N300" s="6" t="s">
        <v>22</v>
      </c>
      <c r="O300" s="6" t="s">
        <v>22</v>
      </c>
      <c r="P300" s="6" t="s">
        <v>22</v>
      </c>
      <c r="Q300" s="6" t="s">
        <v>22</v>
      </c>
      <c r="R300" s="6" t="s">
        <v>21</v>
      </c>
      <c r="S300" s="6" t="s">
        <v>22</v>
      </c>
      <c r="T300" s="12">
        <f>COUNTIF(E300:S300,"Yes")/(15-COUNTIF(E300:S300,"NA"))</f>
        <v>0</v>
      </c>
      <c r="U300" s="13" t="str">
        <f>IF(T300&lt;25%,"High", IF(T300&lt;75%,"Medium","Low"))</f>
        <v>High</v>
      </c>
    </row>
    <row r="301" spans="1:21" x14ac:dyDescent="0.25">
      <c r="A301" s="4">
        <v>10378</v>
      </c>
      <c r="B301" s="4" t="s">
        <v>234</v>
      </c>
      <c r="C301" s="4" t="s">
        <v>235</v>
      </c>
      <c r="D301" s="6">
        <v>2014</v>
      </c>
      <c r="E301" s="6" t="s">
        <v>20</v>
      </c>
      <c r="F301" s="6" t="s">
        <v>20</v>
      </c>
      <c r="G301" s="6" t="s">
        <v>21</v>
      </c>
      <c r="H301" s="6" t="s">
        <v>20</v>
      </c>
      <c r="I301" s="6" t="s">
        <v>21</v>
      </c>
      <c r="J301" s="6" t="s">
        <v>22</v>
      </c>
      <c r="K301" s="6" t="s">
        <v>22</v>
      </c>
      <c r="L301" s="6" t="s">
        <v>21</v>
      </c>
      <c r="M301" s="6" t="s">
        <v>21</v>
      </c>
      <c r="N301" s="6" t="s">
        <v>21</v>
      </c>
      <c r="O301" s="6" t="s">
        <v>21</v>
      </c>
      <c r="P301" s="6" t="s">
        <v>20</v>
      </c>
      <c r="Q301" s="6" t="s">
        <v>21</v>
      </c>
      <c r="R301" s="6" t="s">
        <v>22</v>
      </c>
      <c r="S301" s="6" t="s">
        <v>22</v>
      </c>
      <c r="T301" s="12">
        <f>COUNTIF(E301:S301,"Yes")/(15-COUNTIF(E301:S301,"NA"))</f>
        <v>0.36363636363636365</v>
      </c>
      <c r="U301" s="13" t="str">
        <f>IF(T301&lt;25%,"High", IF(T301&lt;75%,"Medium","Low"))</f>
        <v>Medium</v>
      </c>
    </row>
    <row r="302" spans="1:21" x14ac:dyDescent="0.25">
      <c r="A302" s="4">
        <v>10425</v>
      </c>
      <c r="B302" s="4" t="s">
        <v>232</v>
      </c>
      <c r="C302" s="4" t="s">
        <v>233</v>
      </c>
      <c r="D302" s="6">
        <v>2016</v>
      </c>
      <c r="E302" s="6" t="s">
        <v>20</v>
      </c>
      <c r="F302" s="6" t="s">
        <v>21</v>
      </c>
      <c r="G302" s="6" t="s">
        <v>20</v>
      </c>
      <c r="H302" s="6" t="s">
        <v>30</v>
      </c>
      <c r="I302" s="6" t="s">
        <v>21</v>
      </c>
      <c r="J302" s="6" t="s">
        <v>21</v>
      </c>
      <c r="K302" s="6" t="s">
        <v>21</v>
      </c>
      <c r="L302" s="6" t="s">
        <v>21</v>
      </c>
      <c r="M302" s="6" t="s">
        <v>30</v>
      </c>
      <c r="N302" s="6" t="s">
        <v>30</v>
      </c>
      <c r="O302" s="6" t="s">
        <v>30</v>
      </c>
      <c r="P302" s="6" t="s">
        <v>30</v>
      </c>
      <c r="Q302" s="6" t="s">
        <v>30</v>
      </c>
      <c r="R302" s="6" t="s">
        <v>21</v>
      </c>
      <c r="S302" s="6" t="s">
        <v>22</v>
      </c>
      <c r="T302" s="12">
        <f>COUNTIF(E302:S302,"Yes")/(15-COUNTIF(E302:S302,"NA"))</f>
        <v>0.14285714285714285</v>
      </c>
      <c r="U302" s="13" t="str">
        <f>IF(T302&lt;25%,"High", IF(T302&lt;75%,"Medium","Low"))</f>
        <v>High</v>
      </c>
    </row>
    <row r="303" spans="1:21" x14ac:dyDescent="0.25">
      <c r="A303" s="4">
        <v>10455</v>
      </c>
      <c r="B303" s="4" t="s">
        <v>230</v>
      </c>
      <c r="C303" s="4" t="s">
        <v>231</v>
      </c>
      <c r="D303" s="6">
        <v>2012</v>
      </c>
      <c r="E303" s="6" t="s">
        <v>20</v>
      </c>
      <c r="F303" s="6" t="s">
        <v>21</v>
      </c>
      <c r="G303" s="6" t="s">
        <v>30</v>
      </c>
      <c r="H303" s="6" t="s">
        <v>20</v>
      </c>
      <c r="I303" s="6" t="s">
        <v>21</v>
      </c>
      <c r="J303" s="6" t="s">
        <v>20</v>
      </c>
      <c r="K303" s="6" t="s">
        <v>21</v>
      </c>
      <c r="L303" s="6" t="s">
        <v>21</v>
      </c>
      <c r="M303" s="6" t="s">
        <v>21</v>
      </c>
      <c r="N303" s="6" t="s">
        <v>21</v>
      </c>
      <c r="O303" s="6" t="s">
        <v>20</v>
      </c>
      <c r="P303" s="6" t="s">
        <v>20</v>
      </c>
      <c r="Q303" s="6" t="s">
        <v>21</v>
      </c>
      <c r="R303" s="6" t="s">
        <v>22</v>
      </c>
      <c r="S303" s="6" t="s">
        <v>22</v>
      </c>
      <c r="T303" s="12">
        <f>COUNTIF(E303:S303,"Yes")/(15-COUNTIF(E303:S303,"NA"))</f>
        <v>0.38461538461538464</v>
      </c>
      <c r="U303" s="13" t="str">
        <f>IF(T303&lt;25%,"High", IF(T303&lt;75%,"Medium","Low"))</f>
        <v>Medium</v>
      </c>
    </row>
    <row r="304" spans="1:21" x14ac:dyDescent="0.25">
      <c r="A304" s="4">
        <v>10555</v>
      </c>
      <c r="B304" s="4" t="s">
        <v>228</v>
      </c>
      <c r="C304" s="4" t="s">
        <v>229</v>
      </c>
      <c r="D304" s="6">
        <v>2017</v>
      </c>
      <c r="E304" s="6" t="s">
        <v>20</v>
      </c>
      <c r="F304" s="6" t="s">
        <v>20</v>
      </c>
      <c r="G304" s="6" t="s">
        <v>20</v>
      </c>
      <c r="H304" s="6" t="s">
        <v>30</v>
      </c>
      <c r="I304" s="6" t="s">
        <v>21</v>
      </c>
      <c r="J304" s="6" t="s">
        <v>22</v>
      </c>
      <c r="K304" s="6" t="s">
        <v>21</v>
      </c>
      <c r="L304" s="6" t="s">
        <v>21</v>
      </c>
      <c r="M304" s="6" t="s">
        <v>22</v>
      </c>
      <c r="N304" s="6" t="s">
        <v>22</v>
      </c>
      <c r="O304" s="6" t="s">
        <v>22</v>
      </c>
      <c r="P304" s="6" t="s">
        <v>22</v>
      </c>
      <c r="Q304" s="6" t="s">
        <v>22</v>
      </c>
      <c r="R304" s="6" t="s">
        <v>22</v>
      </c>
      <c r="S304" s="6" t="s">
        <v>20</v>
      </c>
      <c r="T304" s="12">
        <f>COUNTIF(E304:S304,"Yes")/(15-COUNTIF(E304:S304,"NA"))</f>
        <v>0.5</v>
      </c>
      <c r="U304" s="13" t="str">
        <f>IF(T304&lt;25%,"High", IF(T304&lt;75%,"Medium","Low"))</f>
        <v>Medium</v>
      </c>
    </row>
    <row r="305" spans="1:21" x14ac:dyDescent="0.25">
      <c r="A305" s="4">
        <v>10877</v>
      </c>
      <c r="B305" s="4" t="s">
        <v>226</v>
      </c>
      <c r="C305" s="4" t="s">
        <v>227</v>
      </c>
      <c r="D305" s="6">
        <v>2019</v>
      </c>
      <c r="E305" s="6" t="s">
        <v>20</v>
      </c>
      <c r="F305" s="6" t="s">
        <v>21</v>
      </c>
      <c r="G305" s="6" t="s">
        <v>20</v>
      </c>
      <c r="H305" s="6" t="s">
        <v>30</v>
      </c>
      <c r="I305" s="6" t="s">
        <v>21</v>
      </c>
      <c r="J305" s="6" t="s">
        <v>22</v>
      </c>
      <c r="K305" s="6" t="s">
        <v>22</v>
      </c>
      <c r="L305" s="6" t="s">
        <v>21</v>
      </c>
      <c r="M305" s="6" t="s">
        <v>22</v>
      </c>
      <c r="N305" s="6" t="s">
        <v>22</v>
      </c>
      <c r="O305" s="6" t="s">
        <v>22</v>
      </c>
      <c r="P305" s="6" t="s">
        <v>22</v>
      </c>
      <c r="Q305" s="6" t="s">
        <v>22</v>
      </c>
      <c r="R305" s="6" t="s">
        <v>22</v>
      </c>
      <c r="S305" s="6" t="s">
        <v>20</v>
      </c>
      <c r="T305" s="12">
        <f>COUNTIF(E305:S305,"Yes")/(15-COUNTIF(E305:S305,"NA"))</f>
        <v>0.42857142857142855</v>
      </c>
      <c r="U305" s="13" t="str">
        <f>IF(T305&lt;25%,"High", IF(T305&lt;75%,"Medium","Low"))</f>
        <v>Medium</v>
      </c>
    </row>
    <row r="306" spans="1:21" x14ac:dyDescent="0.25">
      <c r="A306" s="4">
        <v>10914</v>
      </c>
      <c r="B306" s="4" t="s">
        <v>224</v>
      </c>
      <c r="C306" s="4" t="s">
        <v>225</v>
      </c>
      <c r="D306" s="6">
        <v>2012</v>
      </c>
      <c r="E306" s="6" t="s">
        <v>20</v>
      </c>
      <c r="F306" s="6" t="s">
        <v>20</v>
      </c>
      <c r="G306" s="6" t="s">
        <v>21</v>
      </c>
      <c r="H306" s="6" t="s">
        <v>30</v>
      </c>
      <c r="I306" s="6" t="s">
        <v>21</v>
      </c>
      <c r="J306" s="6" t="s">
        <v>20</v>
      </c>
      <c r="K306" s="6" t="s">
        <v>21</v>
      </c>
      <c r="L306" s="6" t="s">
        <v>21</v>
      </c>
      <c r="M306" s="6" t="s">
        <v>21</v>
      </c>
      <c r="N306" s="6" t="s">
        <v>21</v>
      </c>
      <c r="O306" s="6" t="s">
        <v>20</v>
      </c>
      <c r="P306" s="6" t="s">
        <v>21</v>
      </c>
      <c r="Q306" s="6" t="s">
        <v>30</v>
      </c>
      <c r="R306" s="6" t="s">
        <v>22</v>
      </c>
      <c r="S306" s="6" t="s">
        <v>22</v>
      </c>
      <c r="T306" s="12">
        <f>COUNTIF(E306:S306,"Yes")/(15-COUNTIF(E306:S306,"NA"))</f>
        <v>0.30769230769230771</v>
      </c>
      <c r="U306" s="13" t="str">
        <f>IF(T306&lt;25%,"High", IF(T306&lt;75%,"Medium","Low"))</f>
        <v>Medium</v>
      </c>
    </row>
    <row r="307" spans="1:21" x14ac:dyDescent="0.25">
      <c r="A307" s="4">
        <v>10999</v>
      </c>
      <c r="B307" s="4" t="s">
        <v>222</v>
      </c>
      <c r="C307" s="4" t="s">
        <v>223</v>
      </c>
      <c r="D307" s="6">
        <v>2017</v>
      </c>
      <c r="E307" s="6" t="s">
        <v>20</v>
      </c>
      <c r="F307" s="6" t="s">
        <v>20</v>
      </c>
      <c r="G307" s="6" t="s">
        <v>21</v>
      </c>
      <c r="H307" s="6" t="s">
        <v>30</v>
      </c>
      <c r="I307" s="6" t="s">
        <v>21</v>
      </c>
      <c r="J307" s="6" t="s">
        <v>22</v>
      </c>
      <c r="K307" s="6" t="s">
        <v>21</v>
      </c>
      <c r="L307" s="6" t="s">
        <v>21</v>
      </c>
      <c r="M307" s="6" t="s">
        <v>21</v>
      </c>
      <c r="N307" s="6" t="s">
        <v>21</v>
      </c>
      <c r="O307" s="6" t="s">
        <v>21</v>
      </c>
      <c r="P307" s="6" t="s">
        <v>21</v>
      </c>
      <c r="Q307" s="6" t="s">
        <v>30</v>
      </c>
      <c r="R307" s="6" t="s">
        <v>21</v>
      </c>
      <c r="S307" s="6" t="s">
        <v>22</v>
      </c>
      <c r="T307" s="12">
        <f>COUNTIF(E307:S307,"Yes")/(15-COUNTIF(E307:S307,"NA"))</f>
        <v>0.15384615384615385</v>
      </c>
      <c r="U307" s="13" t="str">
        <f>IF(T307&lt;25%,"High", IF(T307&lt;75%,"Medium","Low"))</f>
        <v>High</v>
      </c>
    </row>
    <row r="308" spans="1:21" x14ac:dyDescent="0.25">
      <c r="A308" s="4">
        <v>11017</v>
      </c>
      <c r="B308" s="4" t="s">
        <v>220</v>
      </c>
      <c r="C308" s="4" t="s">
        <v>221</v>
      </c>
      <c r="D308" s="6">
        <v>2015</v>
      </c>
      <c r="E308" s="6" t="s">
        <v>20</v>
      </c>
      <c r="F308" s="6" t="s">
        <v>21</v>
      </c>
      <c r="G308" s="6" t="s">
        <v>21</v>
      </c>
      <c r="H308" s="6" t="s">
        <v>30</v>
      </c>
      <c r="I308" s="6" t="s">
        <v>21</v>
      </c>
      <c r="J308" s="6" t="s">
        <v>20</v>
      </c>
      <c r="K308" s="6" t="s">
        <v>21</v>
      </c>
      <c r="L308" s="6" t="s">
        <v>22</v>
      </c>
      <c r="M308" s="6" t="s">
        <v>21</v>
      </c>
      <c r="N308" s="6" t="s">
        <v>21</v>
      </c>
      <c r="O308" s="6" t="s">
        <v>21</v>
      </c>
      <c r="P308" s="6" t="s">
        <v>20</v>
      </c>
      <c r="Q308" s="6" t="s">
        <v>21</v>
      </c>
      <c r="R308" s="6" t="s">
        <v>22</v>
      </c>
      <c r="S308" s="6" t="s">
        <v>22</v>
      </c>
      <c r="T308" s="12">
        <f>COUNTIF(E308:S308,"Yes")/(15-COUNTIF(E308:S308,"NA"))</f>
        <v>0.25</v>
      </c>
      <c r="U308" s="13" t="str">
        <f>IF(T308&lt;25%,"High", IF(T308&lt;75%,"Medium","Low"))</f>
        <v>Medium</v>
      </c>
    </row>
    <row r="309" spans="1:21" x14ac:dyDescent="0.25">
      <c r="A309" s="4">
        <v>11105</v>
      </c>
      <c r="B309" s="4" t="s">
        <v>218</v>
      </c>
      <c r="C309" s="4" t="s">
        <v>219</v>
      </c>
      <c r="D309" s="6">
        <v>2017</v>
      </c>
      <c r="E309" s="6" t="s">
        <v>20</v>
      </c>
      <c r="F309" s="6" t="s">
        <v>20</v>
      </c>
      <c r="G309" s="6" t="s">
        <v>20</v>
      </c>
      <c r="H309" s="6" t="s">
        <v>20</v>
      </c>
      <c r="I309" s="6" t="s">
        <v>21</v>
      </c>
      <c r="J309" s="6" t="s">
        <v>22</v>
      </c>
      <c r="K309" s="6" t="s">
        <v>20</v>
      </c>
      <c r="L309" s="6" t="s">
        <v>20</v>
      </c>
      <c r="M309" s="6" t="s">
        <v>22</v>
      </c>
      <c r="N309" s="6" t="s">
        <v>22</v>
      </c>
      <c r="O309" s="6" t="s">
        <v>22</v>
      </c>
      <c r="P309" s="6" t="s">
        <v>22</v>
      </c>
      <c r="Q309" s="6" t="s">
        <v>22</v>
      </c>
      <c r="R309" s="6" t="s">
        <v>20</v>
      </c>
      <c r="S309" s="6" t="s">
        <v>21</v>
      </c>
      <c r="T309" s="12">
        <f>COUNTIF(E309:S309,"Yes")/(15-COUNTIF(E309:S309,"NA"))</f>
        <v>0.77777777777777779</v>
      </c>
      <c r="U309" s="13" t="str">
        <f>IF(T309&lt;25%,"High", IF(T309&lt;75%,"Medium","Low"))</f>
        <v>Low</v>
      </c>
    </row>
    <row r="310" spans="1:21" x14ac:dyDescent="0.25">
      <c r="A310" s="4">
        <v>11106</v>
      </c>
      <c r="B310" s="4" t="s">
        <v>216</v>
      </c>
      <c r="C310" s="4" t="s">
        <v>217</v>
      </c>
      <c r="D310" s="6">
        <v>2009</v>
      </c>
      <c r="E310" s="6" t="s">
        <v>20</v>
      </c>
      <c r="F310" s="6" t="s">
        <v>21</v>
      </c>
      <c r="G310" s="6" t="s">
        <v>20</v>
      </c>
      <c r="H310" s="6" t="s">
        <v>20</v>
      </c>
      <c r="I310" s="6" t="s">
        <v>21</v>
      </c>
      <c r="J310" s="6" t="s">
        <v>20</v>
      </c>
      <c r="K310" s="6" t="s">
        <v>21</v>
      </c>
      <c r="L310" s="6" t="s">
        <v>21</v>
      </c>
      <c r="M310" s="6" t="s">
        <v>21</v>
      </c>
      <c r="N310" s="6" t="s">
        <v>21</v>
      </c>
      <c r="O310" s="6" t="s">
        <v>20</v>
      </c>
      <c r="P310" s="6" t="s">
        <v>20</v>
      </c>
      <c r="Q310" s="6" t="s">
        <v>21</v>
      </c>
      <c r="R310" s="6" t="s">
        <v>21</v>
      </c>
      <c r="S310" s="6" t="s">
        <v>22</v>
      </c>
      <c r="T310" s="12">
        <f>COUNTIF(E310:S310,"Yes")/(15-COUNTIF(E310:S310,"NA"))</f>
        <v>0.42857142857142855</v>
      </c>
      <c r="U310" s="13" t="str">
        <f>IF(T310&lt;25%,"High", IF(T310&lt;75%,"Medium","Low"))</f>
        <v>Medium</v>
      </c>
    </row>
    <row r="311" spans="1:21" x14ac:dyDescent="0.25">
      <c r="A311" s="4">
        <v>11281</v>
      </c>
      <c r="B311" s="4" t="s">
        <v>214</v>
      </c>
      <c r="C311" s="4" t="s">
        <v>215</v>
      </c>
      <c r="D311" s="6">
        <v>2014</v>
      </c>
      <c r="E311" s="6" t="s">
        <v>20</v>
      </c>
      <c r="F311" s="6" t="s">
        <v>20</v>
      </c>
      <c r="G311" s="6" t="s">
        <v>20</v>
      </c>
      <c r="H311" s="6" t="s">
        <v>30</v>
      </c>
      <c r="I311" s="6" t="s">
        <v>21</v>
      </c>
      <c r="J311" s="6" t="s">
        <v>22</v>
      </c>
      <c r="K311" s="6" t="s">
        <v>21</v>
      </c>
      <c r="L311" s="6" t="s">
        <v>21</v>
      </c>
      <c r="M311" s="6" t="s">
        <v>22</v>
      </c>
      <c r="N311" s="6" t="s">
        <v>22</v>
      </c>
      <c r="O311" s="6" t="s">
        <v>22</v>
      </c>
      <c r="P311" s="6" t="s">
        <v>22</v>
      </c>
      <c r="Q311" s="6" t="s">
        <v>22</v>
      </c>
      <c r="R311" s="6" t="s">
        <v>22</v>
      </c>
      <c r="S311" s="6" t="s">
        <v>20</v>
      </c>
      <c r="T311" s="12">
        <f>COUNTIF(E311:S311,"Yes")/(15-COUNTIF(E311:S311,"NA"))</f>
        <v>0.5</v>
      </c>
      <c r="U311" s="13" t="str">
        <f>IF(T311&lt;25%,"High", IF(T311&lt;75%,"Medium","Low"))</f>
        <v>Medium</v>
      </c>
    </row>
    <row r="312" spans="1:21" x14ac:dyDescent="0.25">
      <c r="A312" s="4">
        <v>11295</v>
      </c>
      <c r="B312" s="4" t="s">
        <v>212</v>
      </c>
      <c r="C312" s="4" t="s">
        <v>213</v>
      </c>
      <c r="D312" s="6">
        <v>2016</v>
      </c>
      <c r="E312" s="6" t="s">
        <v>20</v>
      </c>
      <c r="F312" s="6" t="s">
        <v>20</v>
      </c>
      <c r="G312" s="6" t="s">
        <v>20</v>
      </c>
      <c r="H312" s="6" t="s">
        <v>20</v>
      </c>
      <c r="I312" s="6" t="s">
        <v>21</v>
      </c>
      <c r="J312" s="6" t="s">
        <v>20</v>
      </c>
      <c r="K312" s="6" t="s">
        <v>20</v>
      </c>
      <c r="L312" s="6" t="s">
        <v>21</v>
      </c>
      <c r="M312" s="6" t="s">
        <v>21</v>
      </c>
      <c r="N312" s="6" t="s">
        <v>21</v>
      </c>
      <c r="O312" s="6" t="s">
        <v>20</v>
      </c>
      <c r="P312" s="6" t="s">
        <v>21</v>
      </c>
      <c r="Q312" s="6" t="s">
        <v>21</v>
      </c>
      <c r="R312" s="6" t="s">
        <v>22</v>
      </c>
      <c r="S312" s="6" t="s">
        <v>22</v>
      </c>
      <c r="T312" s="12">
        <f>COUNTIF(E312:S312,"Yes")/(15-COUNTIF(E312:S312,"NA"))</f>
        <v>0.53846153846153844</v>
      </c>
      <c r="U312" s="13" t="str">
        <f>IF(T312&lt;25%,"High", IF(T312&lt;75%,"Medium","Low"))</f>
        <v>Medium</v>
      </c>
    </row>
    <row r="313" spans="1:21" x14ac:dyDescent="0.25">
      <c r="A313" s="4">
        <v>11351</v>
      </c>
      <c r="B313" s="4" t="s">
        <v>210</v>
      </c>
      <c r="C313" s="4" t="s">
        <v>211</v>
      </c>
      <c r="D313" s="6">
        <v>2018</v>
      </c>
      <c r="E313" s="6" t="s">
        <v>20</v>
      </c>
      <c r="F313" s="6" t="s">
        <v>20</v>
      </c>
      <c r="G313" s="6" t="s">
        <v>21</v>
      </c>
      <c r="H313" s="6" t="s">
        <v>20</v>
      </c>
      <c r="I313" s="6" t="s">
        <v>21</v>
      </c>
      <c r="J313" s="6" t="s">
        <v>21</v>
      </c>
      <c r="K313" s="6" t="s">
        <v>20</v>
      </c>
      <c r="L313" s="6" t="s">
        <v>22</v>
      </c>
      <c r="M313" s="6" t="s">
        <v>21</v>
      </c>
      <c r="N313" s="6" t="s">
        <v>30</v>
      </c>
      <c r="O313" s="6" t="s">
        <v>21</v>
      </c>
      <c r="P313" s="6" t="s">
        <v>21</v>
      </c>
      <c r="Q313" s="6" t="s">
        <v>20</v>
      </c>
      <c r="R313" s="6" t="s">
        <v>21</v>
      </c>
      <c r="S313" s="6" t="s">
        <v>22</v>
      </c>
      <c r="T313" s="12">
        <f>COUNTIF(E313:S313,"Yes")/(15-COUNTIF(E313:S313,"NA"))</f>
        <v>0.38461538461538464</v>
      </c>
      <c r="U313" s="13" t="str">
        <f>IF(T313&lt;25%,"High", IF(T313&lt;75%,"Medium","Low"))</f>
        <v>Medium</v>
      </c>
    </row>
    <row r="314" spans="1:21" x14ac:dyDescent="0.25">
      <c r="A314" s="4">
        <v>11374</v>
      </c>
      <c r="B314" s="4" t="s">
        <v>208</v>
      </c>
      <c r="C314" s="4" t="s">
        <v>209</v>
      </c>
      <c r="D314" s="6">
        <v>2009</v>
      </c>
      <c r="E314" s="6" t="s">
        <v>20</v>
      </c>
      <c r="F314" s="6" t="s">
        <v>20</v>
      </c>
      <c r="G314" s="6" t="s">
        <v>20</v>
      </c>
      <c r="H314" s="6" t="s">
        <v>20</v>
      </c>
      <c r="I314" s="6" t="s">
        <v>21</v>
      </c>
      <c r="J314" s="6" t="s">
        <v>21</v>
      </c>
      <c r="K314" s="6" t="s">
        <v>21</v>
      </c>
      <c r="L314" s="6" t="s">
        <v>22</v>
      </c>
      <c r="M314" s="6" t="s">
        <v>30</v>
      </c>
      <c r="N314" s="6" t="s">
        <v>30</v>
      </c>
      <c r="O314" s="6" t="s">
        <v>21</v>
      </c>
      <c r="P314" s="6" t="s">
        <v>21</v>
      </c>
      <c r="Q314" s="6" t="s">
        <v>20</v>
      </c>
      <c r="R314" s="6" t="s">
        <v>20</v>
      </c>
      <c r="S314" s="6" t="s">
        <v>22</v>
      </c>
      <c r="T314" s="12">
        <f>COUNTIF(E314:S314,"Yes")/(15-COUNTIF(E314:S314,"NA"))</f>
        <v>0.46153846153846156</v>
      </c>
      <c r="U314" s="13" t="str">
        <f>IF(T314&lt;25%,"High", IF(T314&lt;75%,"Medium","Low"))</f>
        <v>Medium</v>
      </c>
    </row>
    <row r="315" spans="1:21" x14ac:dyDescent="0.25">
      <c r="A315" s="4">
        <v>11438</v>
      </c>
      <c r="B315" s="4" t="s">
        <v>837</v>
      </c>
      <c r="C315" s="4" t="s">
        <v>207</v>
      </c>
      <c r="D315" s="6">
        <v>2016</v>
      </c>
      <c r="E315" s="6" t="s">
        <v>20</v>
      </c>
      <c r="F315" s="6" t="s">
        <v>21</v>
      </c>
      <c r="G315" s="6" t="s">
        <v>20</v>
      </c>
      <c r="H315" s="6" t="s">
        <v>30</v>
      </c>
      <c r="I315" s="6" t="s">
        <v>21</v>
      </c>
      <c r="J315" s="6" t="s">
        <v>21</v>
      </c>
      <c r="K315" s="6" t="s">
        <v>21</v>
      </c>
      <c r="L315" s="6" t="s">
        <v>30</v>
      </c>
      <c r="M315" s="6" t="s">
        <v>21</v>
      </c>
      <c r="N315" s="6" t="s">
        <v>21</v>
      </c>
      <c r="O315" s="6" t="s">
        <v>21</v>
      </c>
      <c r="P315" s="6" t="s">
        <v>21</v>
      </c>
      <c r="Q315" s="6" t="s">
        <v>21</v>
      </c>
      <c r="R315" s="6" t="s">
        <v>21</v>
      </c>
      <c r="S315" s="6" t="s">
        <v>22</v>
      </c>
      <c r="T315" s="12">
        <f>COUNTIF(E315:S315,"Yes")/(15-COUNTIF(E315:S315,"NA"))</f>
        <v>0.14285714285714285</v>
      </c>
      <c r="U315" s="13" t="str">
        <f>IF(T315&lt;25%,"High", IF(T315&lt;75%,"Medium","Low"))</f>
        <v>High</v>
      </c>
    </row>
    <row r="316" spans="1:21" x14ac:dyDescent="0.25">
      <c r="A316" s="4">
        <v>11454</v>
      </c>
      <c r="B316" s="5" t="s">
        <v>828</v>
      </c>
      <c r="C316" s="4" t="s">
        <v>205</v>
      </c>
      <c r="D316" s="6">
        <v>2016</v>
      </c>
      <c r="E316" s="6" t="s">
        <v>20</v>
      </c>
      <c r="F316" s="6" t="s">
        <v>20</v>
      </c>
      <c r="G316" s="6" t="s">
        <v>20</v>
      </c>
      <c r="H316" s="6" t="s">
        <v>20</v>
      </c>
      <c r="I316" s="6" t="s">
        <v>21</v>
      </c>
      <c r="J316" s="6" t="s">
        <v>22</v>
      </c>
      <c r="K316" s="6" t="s">
        <v>22</v>
      </c>
      <c r="L316" s="6" t="s">
        <v>20</v>
      </c>
      <c r="M316" s="6" t="s">
        <v>22</v>
      </c>
      <c r="N316" s="6" t="s">
        <v>22</v>
      </c>
      <c r="O316" s="6" t="s">
        <v>22</v>
      </c>
      <c r="P316" s="6" t="s">
        <v>22</v>
      </c>
      <c r="Q316" s="6" t="s">
        <v>22</v>
      </c>
      <c r="R316" s="6" t="s">
        <v>22</v>
      </c>
      <c r="S316" s="6" t="s">
        <v>20</v>
      </c>
      <c r="T316" s="12">
        <f>COUNTIF(E316:S316,"Yes")/(15-COUNTIF(E316:S316,"NA"))</f>
        <v>0.8571428571428571</v>
      </c>
      <c r="U316" s="13" t="str">
        <f>IF(T316&lt;25%,"High", IF(T316&lt;75%,"Medium","Low"))</f>
        <v>Low</v>
      </c>
    </row>
    <row r="317" spans="1:21" x14ac:dyDescent="0.25">
      <c r="A317" s="4">
        <v>11455</v>
      </c>
      <c r="B317" s="5" t="s">
        <v>829</v>
      </c>
      <c r="C317" s="4" t="s">
        <v>204</v>
      </c>
      <c r="D317" s="6">
        <v>2015</v>
      </c>
      <c r="E317" s="6" t="s">
        <v>20</v>
      </c>
      <c r="F317" s="6" t="s">
        <v>20</v>
      </c>
      <c r="G317" s="6" t="s">
        <v>20</v>
      </c>
      <c r="H317" s="6" t="s">
        <v>20</v>
      </c>
      <c r="I317" s="6" t="s">
        <v>21</v>
      </c>
      <c r="J317" s="6" t="s">
        <v>22</v>
      </c>
      <c r="K317" s="6" t="s">
        <v>22</v>
      </c>
      <c r="L317" s="6" t="s">
        <v>20</v>
      </c>
      <c r="M317" s="6" t="s">
        <v>22</v>
      </c>
      <c r="N317" s="6" t="s">
        <v>22</v>
      </c>
      <c r="O317" s="6" t="s">
        <v>22</v>
      </c>
      <c r="P317" s="6" t="s">
        <v>22</v>
      </c>
      <c r="Q317" s="6" t="s">
        <v>22</v>
      </c>
      <c r="R317" s="6" t="s">
        <v>20</v>
      </c>
      <c r="S317" s="6" t="s">
        <v>22</v>
      </c>
      <c r="T317" s="12">
        <f>COUNTIF(E317:S317,"Yes")/(15-COUNTIF(E317:S317,"NA"))</f>
        <v>0.8571428571428571</v>
      </c>
      <c r="U317" s="13" t="str">
        <f>IF(T317&lt;25%,"High", IF(T317&lt;75%,"Medium","Low"))</f>
        <v>Low</v>
      </c>
    </row>
    <row r="318" spans="1:21" x14ac:dyDescent="0.25">
      <c r="A318" s="4">
        <v>11456</v>
      </c>
      <c r="B318" s="4" t="s">
        <v>202</v>
      </c>
      <c r="C318" s="4" t="s">
        <v>203</v>
      </c>
      <c r="D318" s="6">
        <v>2017</v>
      </c>
      <c r="E318" s="6" t="s">
        <v>20</v>
      </c>
      <c r="F318" s="6" t="s">
        <v>20</v>
      </c>
      <c r="G318" s="6" t="s">
        <v>20</v>
      </c>
      <c r="H318" s="6" t="s">
        <v>20</v>
      </c>
      <c r="I318" s="6" t="s">
        <v>21</v>
      </c>
      <c r="J318" s="6" t="s">
        <v>20</v>
      </c>
      <c r="K318" s="6" t="s">
        <v>20</v>
      </c>
      <c r="L318" s="6" t="s">
        <v>21</v>
      </c>
      <c r="M318" s="6" t="s">
        <v>21</v>
      </c>
      <c r="N318" s="6" t="s">
        <v>21</v>
      </c>
      <c r="O318" s="6" t="s">
        <v>20</v>
      </c>
      <c r="P318" s="6" t="s">
        <v>20</v>
      </c>
      <c r="Q318" s="6" t="s">
        <v>21</v>
      </c>
      <c r="R318" s="6" t="s">
        <v>22</v>
      </c>
      <c r="S318" s="6" t="s">
        <v>22</v>
      </c>
      <c r="T318" s="12">
        <f>COUNTIF(E318:S318,"Yes")/(15-COUNTIF(E318:S318,"NA"))</f>
        <v>0.61538461538461542</v>
      </c>
      <c r="U318" s="13" t="str">
        <f>IF(T318&lt;25%,"High", IF(T318&lt;75%,"Medium","Low"))</f>
        <v>Medium</v>
      </c>
    </row>
    <row r="319" spans="1:21" x14ac:dyDescent="0.25">
      <c r="A319" s="4">
        <v>11708</v>
      </c>
      <c r="B319" s="4" t="s">
        <v>200</v>
      </c>
      <c r="C319" s="4" t="s">
        <v>201</v>
      </c>
      <c r="D319" s="6">
        <v>2016</v>
      </c>
      <c r="E319" s="6" t="s">
        <v>20</v>
      </c>
      <c r="F319" s="6" t="s">
        <v>21</v>
      </c>
      <c r="G319" s="6" t="s">
        <v>20</v>
      </c>
      <c r="H319" s="6" t="s">
        <v>30</v>
      </c>
      <c r="I319" s="6" t="s">
        <v>21</v>
      </c>
      <c r="J319" s="6" t="s">
        <v>21</v>
      </c>
      <c r="K319" s="6" t="s">
        <v>21</v>
      </c>
      <c r="L319" s="6" t="s">
        <v>21</v>
      </c>
      <c r="M319" s="6" t="s">
        <v>22</v>
      </c>
      <c r="N319" s="6" t="s">
        <v>22</v>
      </c>
      <c r="O319" s="6" t="s">
        <v>22</v>
      </c>
      <c r="P319" s="6" t="s">
        <v>22</v>
      </c>
      <c r="Q319" s="6" t="s">
        <v>22</v>
      </c>
      <c r="R319" s="6" t="s">
        <v>21</v>
      </c>
      <c r="S319" s="6" t="s">
        <v>22</v>
      </c>
      <c r="T319" s="12">
        <f>COUNTIF(E319:S319,"Yes")/(15-COUNTIF(E319:S319,"NA"))</f>
        <v>0.22222222222222221</v>
      </c>
      <c r="U319" s="13" t="str">
        <f>IF(T319&lt;25%,"High", IF(T319&lt;75%,"Medium","Low"))</f>
        <v>High</v>
      </c>
    </row>
    <row r="320" spans="1:21" x14ac:dyDescent="0.25">
      <c r="A320" s="4">
        <v>11714</v>
      </c>
      <c r="B320" s="4" t="s">
        <v>198</v>
      </c>
      <c r="C320" s="4" t="s">
        <v>199</v>
      </c>
      <c r="D320" s="6">
        <v>2015</v>
      </c>
      <c r="E320" s="6" t="s">
        <v>20</v>
      </c>
      <c r="F320" s="6" t="s">
        <v>20</v>
      </c>
      <c r="G320" s="6" t="s">
        <v>20</v>
      </c>
      <c r="H320" s="6" t="s">
        <v>20</v>
      </c>
      <c r="I320" s="6" t="s">
        <v>21</v>
      </c>
      <c r="J320" s="6" t="s">
        <v>21</v>
      </c>
      <c r="K320" s="6" t="s">
        <v>21</v>
      </c>
      <c r="L320" s="6" t="s">
        <v>22</v>
      </c>
      <c r="M320" s="6" t="s">
        <v>22</v>
      </c>
      <c r="N320" s="6" t="s">
        <v>22</v>
      </c>
      <c r="O320" s="6" t="s">
        <v>22</v>
      </c>
      <c r="P320" s="6" t="s">
        <v>22</v>
      </c>
      <c r="Q320" s="6" t="s">
        <v>22</v>
      </c>
      <c r="R320" s="6" t="s">
        <v>20</v>
      </c>
      <c r="S320" s="6" t="s">
        <v>22</v>
      </c>
      <c r="T320" s="12">
        <f>COUNTIF(E320:S320,"Yes")/(15-COUNTIF(E320:S320,"NA"))</f>
        <v>0.625</v>
      </c>
      <c r="U320" s="13" t="str">
        <f>IF(T320&lt;25%,"High", IF(T320&lt;75%,"Medium","Low"))</f>
        <v>Medium</v>
      </c>
    </row>
    <row r="321" spans="1:21" x14ac:dyDescent="0.25">
      <c r="A321" s="4">
        <v>11730</v>
      </c>
      <c r="B321" s="4" t="s">
        <v>196</v>
      </c>
      <c r="C321" s="4" t="s">
        <v>197</v>
      </c>
      <c r="D321" s="6">
        <v>2014</v>
      </c>
      <c r="E321" s="6" t="s">
        <v>20</v>
      </c>
      <c r="F321" s="6" t="s">
        <v>21</v>
      </c>
      <c r="G321" s="6" t="s">
        <v>21</v>
      </c>
      <c r="H321" s="6" t="s">
        <v>30</v>
      </c>
      <c r="I321" s="6" t="s">
        <v>21</v>
      </c>
      <c r="J321" s="6" t="s">
        <v>21</v>
      </c>
      <c r="K321" s="6" t="s">
        <v>21</v>
      </c>
      <c r="L321" s="6" t="s">
        <v>22</v>
      </c>
      <c r="M321" s="6" t="s">
        <v>21</v>
      </c>
      <c r="N321" s="6" t="s">
        <v>21</v>
      </c>
      <c r="O321" s="6" t="s">
        <v>21</v>
      </c>
      <c r="P321" s="6" t="s">
        <v>20</v>
      </c>
      <c r="Q321" s="6" t="s">
        <v>21</v>
      </c>
      <c r="R321" s="6" t="s">
        <v>22</v>
      </c>
      <c r="S321" s="6" t="s">
        <v>22</v>
      </c>
      <c r="T321" s="12">
        <f>COUNTIF(E321:S321,"Yes")/(15-COUNTIF(E321:S321,"NA"))</f>
        <v>0.16666666666666666</v>
      </c>
      <c r="U321" s="13" t="str">
        <f>IF(T321&lt;25%,"High", IF(T321&lt;75%,"Medium","Low"))</f>
        <v>High</v>
      </c>
    </row>
    <row r="322" spans="1:21" x14ac:dyDescent="0.25">
      <c r="A322" s="4">
        <v>11754</v>
      </c>
      <c r="B322" s="4" t="s">
        <v>194</v>
      </c>
      <c r="C322" s="4" t="s">
        <v>195</v>
      </c>
      <c r="D322" s="6">
        <v>2013</v>
      </c>
      <c r="E322" s="6" t="s">
        <v>20</v>
      </c>
      <c r="F322" s="6" t="s">
        <v>20</v>
      </c>
      <c r="G322" s="6" t="s">
        <v>21</v>
      </c>
      <c r="H322" s="6" t="s">
        <v>20</v>
      </c>
      <c r="I322" s="6" t="s">
        <v>21</v>
      </c>
      <c r="J322" s="6" t="s">
        <v>22</v>
      </c>
      <c r="K322" s="6" t="s">
        <v>22</v>
      </c>
      <c r="L322" s="6" t="s">
        <v>21</v>
      </c>
      <c r="M322" s="6" t="s">
        <v>22</v>
      </c>
      <c r="N322" s="6" t="s">
        <v>22</v>
      </c>
      <c r="O322" s="6" t="s">
        <v>22</v>
      </c>
      <c r="P322" s="6" t="s">
        <v>22</v>
      </c>
      <c r="Q322" s="6" t="s">
        <v>22</v>
      </c>
      <c r="R322" s="6" t="s">
        <v>22</v>
      </c>
      <c r="S322" s="6" t="s">
        <v>20</v>
      </c>
      <c r="T322" s="12">
        <f>COUNTIF(E322:S322,"Yes")/(15-COUNTIF(E322:S322,"NA"))</f>
        <v>0.5714285714285714</v>
      </c>
      <c r="U322" s="13" t="str">
        <f>IF(T322&lt;25%,"High", IF(T322&lt;75%,"Medium","Low"))</f>
        <v>Medium</v>
      </c>
    </row>
    <row r="323" spans="1:21" x14ac:dyDescent="0.25">
      <c r="A323" s="4">
        <v>11756</v>
      </c>
      <c r="B323" s="4" t="s">
        <v>192</v>
      </c>
      <c r="C323" s="4" t="s">
        <v>193</v>
      </c>
      <c r="D323" s="6">
        <v>2013</v>
      </c>
      <c r="E323" s="6" t="s">
        <v>20</v>
      </c>
      <c r="F323" s="6" t="s">
        <v>20</v>
      </c>
      <c r="G323" s="6" t="s">
        <v>20</v>
      </c>
      <c r="H323" s="6" t="s">
        <v>30</v>
      </c>
      <c r="I323" s="6" t="s">
        <v>21</v>
      </c>
      <c r="J323" s="6" t="s">
        <v>22</v>
      </c>
      <c r="K323" s="6" t="s">
        <v>22</v>
      </c>
      <c r="L323" s="6" t="s">
        <v>20</v>
      </c>
      <c r="M323" s="6" t="s">
        <v>22</v>
      </c>
      <c r="N323" s="6" t="s">
        <v>22</v>
      </c>
      <c r="O323" s="6" t="s">
        <v>22</v>
      </c>
      <c r="P323" s="6" t="s">
        <v>22</v>
      </c>
      <c r="Q323" s="6" t="s">
        <v>22</v>
      </c>
      <c r="R323" s="6" t="s">
        <v>21</v>
      </c>
      <c r="S323" s="6" t="s">
        <v>22</v>
      </c>
      <c r="T323" s="12">
        <f>COUNTIF(E323:S323,"Yes")/(15-COUNTIF(E323:S323,"NA"))</f>
        <v>0.5714285714285714</v>
      </c>
      <c r="U323" s="13" t="str">
        <f>IF(T323&lt;25%,"High", IF(T323&lt;75%,"Medium","Low"))</f>
        <v>Medium</v>
      </c>
    </row>
    <row r="324" spans="1:21" x14ac:dyDescent="0.25">
      <c r="A324" s="4">
        <v>11757</v>
      </c>
      <c r="B324" s="4" t="s">
        <v>190</v>
      </c>
      <c r="C324" s="4" t="s">
        <v>191</v>
      </c>
      <c r="D324" s="6">
        <v>2013</v>
      </c>
      <c r="E324" s="6" t="s">
        <v>20</v>
      </c>
      <c r="F324" s="6" t="s">
        <v>21</v>
      </c>
      <c r="G324" s="6" t="s">
        <v>20</v>
      </c>
      <c r="H324" s="6" t="s">
        <v>30</v>
      </c>
      <c r="I324" s="6" t="s">
        <v>21</v>
      </c>
      <c r="J324" s="6" t="s">
        <v>22</v>
      </c>
      <c r="K324" s="6" t="s">
        <v>22</v>
      </c>
      <c r="L324" s="6" t="s">
        <v>21</v>
      </c>
      <c r="M324" s="6" t="s">
        <v>22</v>
      </c>
      <c r="N324" s="6" t="s">
        <v>22</v>
      </c>
      <c r="O324" s="6" t="s">
        <v>22</v>
      </c>
      <c r="P324" s="6" t="s">
        <v>22</v>
      </c>
      <c r="Q324" s="6" t="s">
        <v>22</v>
      </c>
      <c r="R324" s="6" t="s">
        <v>21</v>
      </c>
      <c r="S324" s="6" t="s">
        <v>22</v>
      </c>
      <c r="T324" s="12">
        <f>COUNTIF(E324:S324,"Yes")/(15-COUNTIF(E324:S324,"NA"))</f>
        <v>0.2857142857142857</v>
      </c>
      <c r="U324" s="13" t="str">
        <f>IF(T324&lt;25%,"High", IF(T324&lt;75%,"Medium","Low"))</f>
        <v>Medium</v>
      </c>
    </row>
    <row r="325" spans="1:21" x14ac:dyDescent="0.25">
      <c r="A325" s="4">
        <v>11759</v>
      </c>
      <c r="B325" s="4" t="s">
        <v>188</v>
      </c>
      <c r="C325" s="4" t="s">
        <v>189</v>
      </c>
      <c r="D325" s="6">
        <v>2013</v>
      </c>
      <c r="E325" s="6" t="s">
        <v>20</v>
      </c>
      <c r="F325" s="6" t="s">
        <v>20</v>
      </c>
      <c r="G325" s="6" t="s">
        <v>20</v>
      </c>
      <c r="H325" s="6" t="s">
        <v>20</v>
      </c>
      <c r="I325" s="6" t="s">
        <v>21</v>
      </c>
      <c r="J325" s="6" t="s">
        <v>22</v>
      </c>
      <c r="K325" s="6" t="s">
        <v>21</v>
      </c>
      <c r="L325" s="6" t="s">
        <v>21</v>
      </c>
      <c r="M325" s="6" t="s">
        <v>22</v>
      </c>
      <c r="N325" s="6" t="s">
        <v>22</v>
      </c>
      <c r="O325" s="6" t="s">
        <v>22</v>
      </c>
      <c r="P325" s="6" t="s">
        <v>22</v>
      </c>
      <c r="Q325" s="6" t="s">
        <v>22</v>
      </c>
      <c r="R325" s="6" t="s">
        <v>21</v>
      </c>
      <c r="S325" s="6" t="s">
        <v>20</v>
      </c>
      <c r="T325" s="12">
        <f>COUNTIF(E325:S325,"Yes")/(15-COUNTIF(E325:S325,"NA"))</f>
        <v>0.55555555555555558</v>
      </c>
      <c r="U325" s="13" t="str">
        <f>IF(T325&lt;25%,"High", IF(T325&lt;75%,"Medium","Low"))</f>
        <v>Medium</v>
      </c>
    </row>
    <row r="326" spans="1:21" x14ac:dyDescent="0.25">
      <c r="A326" s="4">
        <v>11792</v>
      </c>
      <c r="B326" s="4" t="s">
        <v>186</v>
      </c>
      <c r="C326" s="4" t="s">
        <v>187</v>
      </c>
      <c r="D326" s="6">
        <v>2012</v>
      </c>
      <c r="E326" s="6" t="s">
        <v>20</v>
      </c>
      <c r="F326" s="6" t="s">
        <v>20</v>
      </c>
      <c r="G326" s="6" t="s">
        <v>20</v>
      </c>
      <c r="H326" s="6" t="s">
        <v>20</v>
      </c>
      <c r="I326" s="6" t="s">
        <v>21</v>
      </c>
      <c r="J326" s="6" t="s">
        <v>22</v>
      </c>
      <c r="K326" s="6" t="s">
        <v>22</v>
      </c>
      <c r="L326" s="6" t="s">
        <v>21</v>
      </c>
      <c r="M326" s="6" t="s">
        <v>22</v>
      </c>
      <c r="N326" s="6" t="s">
        <v>22</v>
      </c>
      <c r="O326" s="6" t="s">
        <v>22</v>
      </c>
      <c r="P326" s="6" t="s">
        <v>22</v>
      </c>
      <c r="Q326" s="6" t="s">
        <v>22</v>
      </c>
      <c r="R326" s="6" t="s">
        <v>21</v>
      </c>
      <c r="S326" s="6" t="s">
        <v>22</v>
      </c>
      <c r="T326" s="12">
        <f>COUNTIF(E326:S326,"Yes")/(15-COUNTIF(E326:S326,"NA"))</f>
        <v>0.5714285714285714</v>
      </c>
      <c r="U326" s="13" t="str">
        <f>IF(T326&lt;25%,"High", IF(T326&lt;75%,"Medium","Low"))</f>
        <v>Medium</v>
      </c>
    </row>
    <row r="327" spans="1:21" x14ac:dyDescent="0.25">
      <c r="A327" s="4">
        <v>11797</v>
      </c>
      <c r="B327" s="4" t="s">
        <v>184</v>
      </c>
      <c r="C327" s="4" t="s">
        <v>185</v>
      </c>
      <c r="D327" s="6">
        <v>2012</v>
      </c>
      <c r="E327" s="6" t="s">
        <v>20</v>
      </c>
      <c r="F327" s="6" t="s">
        <v>20</v>
      </c>
      <c r="G327" s="6" t="s">
        <v>21</v>
      </c>
      <c r="H327" s="6" t="s">
        <v>20</v>
      </c>
      <c r="I327" s="6" t="s">
        <v>21</v>
      </c>
      <c r="J327" s="6" t="s">
        <v>22</v>
      </c>
      <c r="K327" s="6" t="s">
        <v>22</v>
      </c>
      <c r="L327" s="6" t="s">
        <v>21</v>
      </c>
      <c r="M327" s="6" t="s">
        <v>22</v>
      </c>
      <c r="N327" s="6" t="s">
        <v>22</v>
      </c>
      <c r="O327" s="6" t="s">
        <v>22</v>
      </c>
      <c r="P327" s="6" t="s">
        <v>22</v>
      </c>
      <c r="Q327" s="6" t="s">
        <v>22</v>
      </c>
      <c r="R327" s="6" t="s">
        <v>22</v>
      </c>
      <c r="S327" s="6" t="s">
        <v>21</v>
      </c>
      <c r="T327" s="12">
        <f>COUNTIF(E327:S327,"Yes")/(15-COUNTIF(E327:S327,"NA"))</f>
        <v>0.42857142857142855</v>
      </c>
      <c r="U327" s="13" t="str">
        <f>IF(T327&lt;25%,"High", IF(T327&lt;75%,"Medium","Low"))</f>
        <v>Medium</v>
      </c>
    </row>
    <row r="328" spans="1:21" x14ac:dyDescent="0.25">
      <c r="A328" s="4">
        <v>11802</v>
      </c>
      <c r="B328" s="4" t="s">
        <v>182</v>
      </c>
      <c r="C328" s="4" t="s">
        <v>183</v>
      </c>
      <c r="D328" s="6">
        <v>2012</v>
      </c>
      <c r="E328" s="6" t="s">
        <v>21</v>
      </c>
      <c r="F328" s="6" t="s">
        <v>21</v>
      </c>
      <c r="G328" s="6" t="s">
        <v>21</v>
      </c>
      <c r="H328" s="6" t="s">
        <v>30</v>
      </c>
      <c r="I328" s="6" t="s">
        <v>21</v>
      </c>
      <c r="J328" s="6" t="s">
        <v>21</v>
      </c>
      <c r="K328" s="6" t="s">
        <v>21</v>
      </c>
      <c r="L328" s="6" t="s">
        <v>21</v>
      </c>
      <c r="M328" s="6" t="s">
        <v>22</v>
      </c>
      <c r="N328" s="6" t="s">
        <v>22</v>
      </c>
      <c r="O328" s="6" t="s">
        <v>22</v>
      </c>
      <c r="P328" s="6" t="s">
        <v>22</v>
      </c>
      <c r="Q328" s="6" t="s">
        <v>22</v>
      </c>
      <c r="R328" s="6" t="s">
        <v>21</v>
      </c>
      <c r="S328" s="6" t="s">
        <v>22</v>
      </c>
      <c r="T328" s="12">
        <f>COUNTIF(E328:S328,"Yes")/(15-COUNTIF(E328:S328,"NA"))</f>
        <v>0</v>
      </c>
      <c r="U328" s="13" t="str">
        <f>IF(T328&lt;25%,"High", IF(T328&lt;75%,"Medium","Low"))</f>
        <v>High</v>
      </c>
    </row>
    <row r="329" spans="1:21" x14ac:dyDescent="0.25">
      <c r="A329" s="4">
        <v>11844</v>
      </c>
      <c r="B329" s="4" t="s">
        <v>180</v>
      </c>
      <c r="C329" s="4" t="s">
        <v>181</v>
      </c>
      <c r="D329" s="6">
        <v>2010</v>
      </c>
      <c r="E329" s="6" t="s">
        <v>20</v>
      </c>
      <c r="F329" s="6" t="s">
        <v>21</v>
      </c>
      <c r="G329" s="6" t="s">
        <v>20</v>
      </c>
      <c r="H329" s="6" t="s">
        <v>30</v>
      </c>
      <c r="I329" s="6" t="s">
        <v>21</v>
      </c>
      <c r="J329" s="6" t="s">
        <v>22</v>
      </c>
      <c r="K329" s="6" t="s">
        <v>22</v>
      </c>
      <c r="L329" s="6" t="s">
        <v>21</v>
      </c>
      <c r="M329" s="6" t="s">
        <v>22</v>
      </c>
      <c r="N329" s="6" t="s">
        <v>22</v>
      </c>
      <c r="O329" s="6" t="s">
        <v>22</v>
      </c>
      <c r="P329" s="6" t="s">
        <v>22</v>
      </c>
      <c r="Q329" s="6" t="s">
        <v>22</v>
      </c>
      <c r="R329" s="6" t="s">
        <v>21</v>
      </c>
      <c r="S329" s="6" t="s">
        <v>20</v>
      </c>
      <c r="T329" s="12">
        <f>COUNTIF(E329:S329,"Yes")/(15-COUNTIF(E329:S329,"NA"))</f>
        <v>0.375</v>
      </c>
      <c r="U329" s="13" t="str">
        <f>IF(T329&lt;25%,"High", IF(T329&lt;75%,"Medium","Low"))</f>
        <v>Medium</v>
      </c>
    </row>
    <row r="330" spans="1:21" x14ac:dyDescent="0.25">
      <c r="A330" s="4">
        <v>11850</v>
      </c>
      <c r="B330" s="4" t="s">
        <v>178</v>
      </c>
      <c r="C330" s="4" t="s">
        <v>179</v>
      </c>
      <c r="D330" s="6">
        <v>2009</v>
      </c>
      <c r="E330" s="6" t="s">
        <v>21</v>
      </c>
      <c r="F330" s="6" t="s">
        <v>21</v>
      </c>
      <c r="G330" s="6" t="s">
        <v>21</v>
      </c>
      <c r="H330" s="6" t="s">
        <v>21</v>
      </c>
      <c r="I330" s="6" t="s">
        <v>21</v>
      </c>
      <c r="J330" s="6" t="s">
        <v>22</v>
      </c>
      <c r="K330" s="6" t="s">
        <v>22</v>
      </c>
      <c r="L330" s="6" t="s">
        <v>21</v>
      </c>
      <c r="M330" s="6" t="s">
        <v>22</v>
      </c>
      <c r="N330" s="6" t="s">
        <v>22</v>
      </c>
      <c r="O330" s="6" t="s">
        <v>22</v>
      </c>
      <c r="P330" s="6" t="s">
        <v>22</v>
      </c>
      <c r="Q330" s="6" t="s">
        <v>22</v>
      </c>
      <c r="R330" s="6" t="s">
        <v>30</v>
      </c>
      <c r="S330" s="6" t="s">
        <v>30</v>
      </c>
      <c r="T330" s="12">
        <f>COUNTIF(E330:S330,"Yes")/(15-COUNTIF(E330:S330,"NA"))</f>
        <v>0</v>
      </c>
      <c r="U330" s="13" t="str">
        <f>IF(T330&lt;25%,"High", IF(T330&lt;75%,"Medium","Low"))</f>
        <v>High</v>
      </c>
    </row>
    <row r="331" spans="1:21" x14ac:dyDescent="0.25">
      <c r="A331" s="4">
        <v>11852</v>
      </c>
      <c r="B331" s="4" t="s">
        <v>176</v>
      </c>
      <c r="C331" s="4" t="s">
        <v>177</v>
      </c>
      <c r="D331" s="6">
        <v>2010</v>
      </c>
      <c r="E331" s="6" t="s">
        <v>20</v>
      </c>
      <c r="F331" s="6" t="s">
        <v>20</v>
      </c>
      <c r="G331" s="6" t="s">
        <v>20</v>
      </c>
      <c r="H331" s="6" t="s">
        <v>30</v>
      </c>
      <c r="I331" s="6" t="s">
        <v>21</v>
      </c>
      <c r="J331" s="6" t="s">
        <v>22</v>
      </c>
      <c r="K331" s="6" t="s">
        <v>22</v>
      </c>
      <c r="L331" s="6" t="s">
        <v>21</v>
      </c>
      <c r="M331" s="6" t="s">
        <v>22</v>
      </c>
      <c r="N331" s="6" t="s">
        <v>22</v>
      </c>
      <c r="O331" s="6" t="s">
        <v>22</v>
      </c>
      <c r="P331" s="6" t="s">
        <v>22</v>
      </c>
      <c r="Q331" s="6" t="s">
        <v>22</v>
      </c>
      <c r="R331" s="6" t="s">
        <v>21</v>
      </c>
      <c r="S331" s="6" t="s">
        <v>22</v>
      </c>
      <c r="T331" s="12">
        <f>COUNTIF(E331:S331,"Yes")/(15-COUNTIF(E331:S331,"NA"))</f>
        <v>0.42857142857142855</v>
      </c>
      <c r="U331" s="13" t="str">
        <f>IF(T331&lt;25%,"High", IF(T331&lt;75%,"Medium","Low"))</f>
        <v>Medium</v>
      </c>
    </row>
    <row r="332" spans="1:21" x14ac:dyDescent="0.25">
      <c r="A332" s="4">
        <v>11872</v>
      </c>
      <c r="B332" s="4" t="s">
        <v>174</v>
      </c>
      <c r="C332" s="4" t="s">
        <v>175</v>
      </c>
      <c r="D332" s="6">
        <v>2009</v>
      </c>
      <c r="E332" s="6" t="s">
        <v>20</v>
      </c>
      <c r="F332" s="6" t="s">
        <v>20</v>
      </c>
      <c r="G332" s="6" t="s">
        <v>20</v>
      </c>
      <c r="H332" s="6" t="s">
        <v>20</v>
      </c>
      <c r="I332" s="6" t="s">
        <v>21</v>
      </c>
      <c r="J332" s="6" t="s">
        <v>20</v>
      </c>
      <c r="K332" s="6" t="s">
        <v>21</v>
      </c>
      <c r="L332" s="6" t="s">
        <v>22</v>
      </c>
      <c r="M332" s="6" t="s">
        <v>22</v>
      </c>
      <c r="N332" s="6" t="s">
        <v>22</v>
      </c>
      <c r="O332" s="6" t="s">
        <v>22</v>
      </c>
      <c r="P332" s="6" t="s">
        <v>22</v>
      </c>
      <c r="Q332" s="6" t="s">
        <v>22</v>
      </c>
      <c r="R332" s="6" t="s">
        <v>20</v>
      </c>
      <c r="S332" s="6" t="s">
        <v>20</v>
      </c>
      <c r="T332" s="12">
        <f>COUNTIF(E332:S332,"Yes")/(15-COUNTIF(E332:S332,"NA"))</f>
        <v>0.77777777777777779</v>
      </c>
      <c r="U332" s="13" t="str">
        <f>IF(T332&lt;25%,"High", IF(T332&lt;75%,"Medium","Low"))</f>
        <v>Low</v>
      </c>
    </row>
    <row r="333" spans="1:21" x14ac:dyDescent="0.25">
      <c r="A333" s="4">
        <v>11873</v>
      </c>
      <c r="B333" s="4" t="s">
        <v>172</v>
      </c>
      <c r="C333" s="4" t="s">
        <v>173</v>
      </c>
      <c r="D333" s="6">
        <v>2009</v>
      </c>
      <c r="E333" s="6" t="s">
        <v>20</v>
      </c>
      <c r="F333" s="6" t="s">
        <v>20</v>
      </c>
      <c r="G333" s="6" t="s">
        <v>20</v>
      </c>
      <c r="H333" s="6" t="s">
        <v>20</v>
      </c>
      <c r="I333" s="6" t="s">
        <v>21</v>
      </c>
      <c r="J333" s="6" t="s">
        <v>20</v>
      </c>
      <c r="K333" s="6" t="s">
        <v>20</v>
      </c>
      <c r="L333" s="6" t="s">
        <v>22</v>
      </c>
      <c r="M333" s="6" t="s">
        <v>21</v>
      </c>
      <c r="N333" s="6" t="s">
        <v>20</v>
      </c>
      <c r="O333" s="6" t="s">
        <v>21</v>
      </c>
      <c r="P333" s="6" t="s">
        <v>21</v>
      </c>
      <c r="Q333" s="6" t="s">
        <v>20</v>
      </c>
      <c r="R333" s="6" t="s">
        <v>21</v>
      </c>
      <c r="S333" s="6" t="s">
        <v>22</v>
      </c>
      <c r="T333" s="12">
        <f>COUNTIF(E333:S333,"Yes")/(15-COUNTIF(E333:S333,"NA"))</f>
        <v>0.61538461538461542</v>
      </c>
      <c r="U333" s="13" t="str">
        <f>IF(T333&lt;25%,"High", IF(T333&lt;75%,"Medium","Low"))</f>
        <v>Medium</v>
      </c>
    </row>
    <row r="334" spans="1:21" x14ac:dyDescent="0.25">
      <c r="A334" s="4">
        <v>11883</v>
      </c>
      <c r="B334" s="4" t="s">
        <v>170</v>
      </c>
      <c r="C334" s="4" t="s">
        <v>171</v>
      </c>
      <c r="D334" s="6">
        <v>2016</v>
      </c>
      <c r="E334" s="6" t="s">
        <v>20</v>
      </c>
      <c r="F334" s="6" t="s">
        <v>20</v>
      </c>
      <c r="G334" s="6" t="s">
        <v>21</v>
      </c>
      <c r="H334" s="6" t="s">
        <v>30</v>
      </c>
      <c r="I334" s="6" t="s">
        <v>21</v>
      </c>
      <c r="J334" s="6" t="s">
        <v>22</v>
      </c>
      <c r="K334" s="6" t="s">
        <v>30</v>
      </c>
      <c r="L334" s="6" t="s">
        <v>21</v>
      </c>
      <c r="M334" s="6" t="s">
        <v>22</v>
      </c>
      <c r="N334" s="6" t="s">
        <v>22</v>
      </c>
      <c r="O334" s="6" t="s">
        <v>22</v>
      </c>
      <c r="P334" s="6" t="s">
        <v>22</v>
      </c>
      <c r="Q334" s="6" t="s">
        <v>22</v>
      </c>
      <c r="R334" s="6" t="s">
        <v>22</v>
      </c>
      <c r="S334" s="6" t="s">
        <v>21</v>
      </c>
      <c r="T334" s="12">
        <f>COUNTIF(E334:S334,"Yes")/(15-COUNTIF(E334:S334,"NA"))</f>
        <v>0.25</v>
      </c>
      <c r="U334" s="13" t="str">
        <f>IF(T334&lt;25%,"High", IF(T334&lt;75%,"Medium","Low"))</f>
        <v>Medium</v>
      </c>
    </row>
    <row r="335" spans="1:21" x14ac:dyDescent="0.25">
      <c r="A335" s="4">
        <v>11952</v>
      </c>
      <c r="B335" s="4" t="s">
        <v>168</v>
      </c>
      <c r="C335" s="4" t="s">
        <v>169</v>
      </c>
      <c r="D335" s="6">
        <v>2020</v>
      </c>
      <c r="E335" s="6" t="s">
        <v>20</v>
      </c>
      <c r="F335" s="6" t="s">
        <v>20</v>
      </c>
      <c r="G335" s="6" t="s">
        <v>20</v>
      </c>
      <c r="H335" s="6" t="s">
        <v>20</v>
      </c>
      <c r="I335" s="6" t="s">
        <v>21</v>
      </c>
      <c r="J335" s="6" t="s">
        <v>20</v>
      </c>
      <c r="K335" s="6" t="s">
        <v>21</v>
      </c>
      <c r="L335" s="6" t="s">
        <v>22</v>
      </c>
      <c r="M335" s="6" t="s">
        <v>21</v>
      </c>
      <c r="N335" s="6" t="s">
        <v>20</v>
      </c>
      <c r="O335" s="6" t="s">
        <v>20</v>
      </c>
      <c r="P335" s="6" t="s">
        <v>20</v>
      </c>
      <c r="Q335" s="6" t="s">
        <v>20</v>
      </c>
      <c r="R335" s="6" t="s">
        <v>22</v>
      </c>
      <c r="S335" s="6" t="s">
        <v>22</v>
      </c>
      <c r="T335" s="12">
        <f>COUNTIF(E335:S335,"Yes")/(15-COUNTIF(E335:S335,"NA"))</f>
        <v>0.75</v>
      </c>
      <c r="U335" s="13" t="str">
        <f>IF(T335&lt;25%,"High", IF(T335&lt;75%,"Medium","Low"))</f>
        <v>Low</v>
      </c>
    </row>
    <row r="336" spans="1:21" x14ac:dyDescent="0.25">
      <c r="A336" s="4">
        <v>11961</v>
      </c>
      <c r="B336" s="4" t="s">
        <v>166</v>
      </c>
      <c r="C336" s="4" t="s">
        <v>167</v>
      </c>
      <c r="D336" s="6">
        <v>2020</v>
      </c>
      <c r="E336" s="6" t="s">
        <v>20</v>
      </c>
      <c r="F336" s="6" t="s">
        <v>20</v>
      </c>
      <c r="G336" s="6" t="s">
        <v>20</v>
      </c>
      <c r="H336" s="6" t="s">
        <v>20</v>
      </c>
      <c r="I336" s="6" t="s">
        <v>20</v>
      </c>
      <c r="J336" s="6" t="s">
        <v>20</v>
      </c>
      <c r="K336" s="6" t="s">
        <v>21</v>
      </c>
      <c r="L336" s="6" t="s">
        <v>21</v>
      </c>
      <c r="M336" s="6" t="s">
        <v>21</v>
      </c>
      <c r="N336" s="6" t="s">
        <v>21</v>
      </c>
      <c r="O336" s="6" t="s">
        <v>21</v>
      </c>
      <c r="P336" s="6" t="s">
        <v>20</v>
      </c>
      <c r="Q336" s="6" t="s">
        <v>21</v>
      </c>
      <c r="R336" s="6" t="s">
        <v>22</v>
      </c>
      <c r="S336" s="6" t="s">
        <v>22</v>
      </c>
      <c r="T336" s="12">
        <f>COUNTIF(E336:S336,"Yes")/(15-COUNTIF(E336:S336,"NA"))</f>
        <v>0.53846153846153844</v>
      </c>
      <c r="U336" s="13" t="str">
        <f>IF(T336&lt;25%,"High", IF(T336&lt;75%,"Medium","Low"))</f>
        <v>Medium</v>
      </c>
    </row>
    <row r="337" spans="1:21" x14ac:dyDescent="0.25">
      <c r="A337" s="4">
        <v>11963</v>
      </c>
      <c r="B337" s="4" t="s">
        <v>164</v>
      </c>
      <c r="C337" s="4" t="s">
        <v>165</v>
      </c>
      <c r="D337" s="6">
        <v>2020</v>
      </c>
      <c r="E337" s="6" t="s">
        <v>20</v>
      </c>
      <c r="F337" s="6" t="s">
        <v>20</v>
      </c>
      <c r="G337" s="6" t="s">
        <v>21</v>
      </c>
      <c r="H337" s="6" t="s">
        <v>20</v>
      </c>
      <c r="I337" s="6" t="s">
        <v>21</v>
      </c>
      <c r="J337" s="6" t="s">
        <v>22</v>
      </c>
      <c r="K337" s="6" t="s">
        <v>22</v>
      </c>
      <c r="L337" s="6" t="s">
        <v>21</v>
      </c>
      <c r="M337" s="6" t="s">
        <v>22</v>
      </c>
      <c r="N337" s="6" t="s">
        <v>22</v>
      </c>
      <c r="O337" s="6" t="s">
        <v>22</v>
      </c>
      <c r="P337" s="6" t="s">
        <v>22</v>
      </c>
      <c r="Q337" s="6" t="s">
        <v>22</v>
      </c>
      <c r="R337" s="6" t="s">
        <v>22</v>
      </c>
      <c r="S337" s="6" t="s">
        <v>20</v>
      </c>
      <c r="T337" s="12">
        <f>COUNTIF(E337:S337,"Yes")/(15-COUNTIF(E337:S337,"NA"))</f>
        <v>0.5714285714285714</v>
      </c>
      <c r="U337" s="13" t="str">
        <f>IF(T337&lt;25%,"High", IF(T337&lt;75%,"Medium","Low"))</f>
        <v>Medium</v>
      </c>
    </row>
    <row r="338" spans="1:21" x14ac:dyDescent="0.25">
      <c r="A338" s="4">
        <v>11966</v>
      </c>
      <c r="B338" s="4" t="s">
        <v>162</v>
      </c>
      <c r="C338" s="4" t="s">
        <v>163</v>
      </c>
      <c r="D338" s="6">
        <v>2020</v>
      </c>
      <c r="E338" s="6" t="s">
        <v>20</v>
      </c>
      <c r="F338" s="6" t="s">
        <v>20</v>
      </c>
      <c r="G338" s="6" t="s">
        <v>21</v>
      </c>
      <c r="H338" s="6" t="s">
        <v>20</v>
      </c>
      <c r="I338" s="6" t="s">
        <v>21</v>
      </c>
      <c r="J338" s="6" t="s">
        <v>22</v>
      </c>
      <c r="K338" s="6" t="s">
        <v>22</v>
      </c>
      <c r="L338" s="6" t="s">
        <v>21</v>
      </c>
      <c r="M338" s="6" t="s">
        <v>22</v>
      </c>
      <c r="N338" s="6" t="s">
        <v>22</v>
      </c>
      <c r="O338" s="6" t="s">
        <v>22</v>
      </c>
      <c r="P338" s="6" t="s">
        <v>22</v>
      </c>
      <c r="Q338" s="6" t="s">
        <v>22</v>
      </c>
      <c r="R338" s="6" t="s">
        <v>21</v>
      </c>
      <c r="S338" s="6" t="s">
        <v>22</v>
      </c>
      <c r="T338" s="12">
        <f>COUNTIF(E338:S338,"Yes")/(15-COUNTIF(E338:S338,"NA"))</f>
        <v>0.42857142857142855</v>
      </c>
      <c r="U338" s="13" t="str">
        <f>IF(T338&lt;25%,"High", IF(T338&lt;75%,"Medium","Low"))</f>
        <v>Medium</v>
      </c>
    </row>
    <row r="339" spans="1:21" x14ac:dyDescent="0.25">
      <c r="A339" s="4">
        <v>11976</v>
      </c>
      <c r="B339" s="4" t="s">
        <v>160</v>
      </c>
      <c r="C339" s="4" t="s">
        <v>161</v>
      </c>
      <c r="D339" s="6">
        <v>2020</v>
      </c>
      <c r="E339" s="6" t="s">
        <v>20</v>
      </c>
      <c r="F339" s="6" t="s">
        <v>20</v>
      </c>
      <c r="G339" s="6" t="s">
        <v>20</v>
      </c>
      <c r="H339" s="6" t="s">
        <v>20</v>
      </c>
      <c r="I339" s="6" t="s">
        <v>21</v>
      </c>
      <c r="J339" s="6" t="s">
        <v>22</v>
      </c>
      <c r="K339" s="6" t="s">
        <v>22</v>
      </c>
      <c r="L339" s="6" t="s">
        <v>21</v>
      </c>
      <c r="M339" s="6" t="s">
        <v>22</v>
      </c>
      <c r="N339" s="6" t="s">
        <v>22</v>
      </c>
      <c r="O339" s="6" t="s">
        <v>22</v>
      </c>
      <c r="P339" s="6" t="s">
        <v>22</v>
      </c>
      <c r="Q339" s="6" t="s">
        <v>22</v>
      </c>
      <c r="R339" s="6" t="s">
        <v>21</v>
      </c>
      <c r="S339" s="6" t="s">
        <v>22</v>
      </c>
      <c r="T339" s="12">
        <f>COUNTIF(E339:S339,"Yes")/(15-COUNTIF(E339:S339,"NA"))</f>
        <v>0.5714285714285714</v>
      </c>
      <c r="U339" s="13" t="str">
        <f>IF(T339&lt;25%,"High", IF(T339&lt;75%,"Medium","Low"))</f>
        <v>Medium</v>
      </c>
    </row>
    <row r="340" spans="1:21" x14ac:dyDescent="0.25">
      <c r="A340" s="4">
        <v>11977</v>
      </c>
      <c r="B340" s="4" t="s">
        <v>158</v>
      </c>
      <c r="C340" s="4" t="s">
        <v>159</v>
      </c>
      <c r="D340" s="6">
        <v>2020</v>
      </c>
      <c r="E340" s="6" t="s">
        <v>20</v>
      </c>
      <c r="F340" s="6" t="s">
        <v>20</v>
      </c>
      <c r="G340" s="6" t="s">
        <v>20</v>
      </c>
      <c r="H340" s="6" t="s">
        <v>20</v>
      </c>
      <c r="I340" s="6" t="s">
        <v>21</v>
      </c>
      <c r="J340" s="6" t="s">
        <v>20</v>
      </c>
      <c r="K340" s="6" t="s">
        <v>21</v>
      </c>
      <c r="L340" s="6" t="s">
        <v>21</v>
      </c>
      <c r="M340" s="6" t="s">
        <v>22</v>
      </c>
      <c r="N340" s="6" t="s">
        <v>22</v>
      </c>
      <c r="O340" s="6" t="s">
        <v>22</v>
      </c>
      <c r="P340" s="6" t="s">
        <v>22</v>
      </c>
      <c r="Q340" s="6" t="s">
        <v>22</v>
      </c>
      <c r="R340" s="6" t="s">
        <v>21</v>
      </c>
      <c r="S340" s="6" t="s">
        <v>22</v>
      </c>
      <c r="T340" s="12">
        <f>COUNTIF(E340:S340,"Yes")/(15-COUNTIF(E340:S340,"NA"))</f>
        <v>0.55555555555555558</v>
      </c>
      <c r="U340" s="13" t="str">
        <f>IF(T340&lt;25%,"High", IF(T340&lt;75%,"Medium","Low"))</f>
        <v>Medium</v>
      </c>
    </row>
    <row r="341" spans="1:21" x14ac:dyDescent="0.25">
      <c r="A341" s="4">
        <v>11996</v>
      </c>
      <c r="B341" s="4" t="s">
        <v>156</v>
      </c>
      <c r="C341" s="4" t="s">
        <v>157</v>
      </c>
      <c r="D341" s="6">
        <v>2020</v>
      </c>
      <c r="E341" s="6" t="s">
        <v>20</v>
      </c>
      <c r="F341" s="6" t="s">
        <v>20</v>
      </c>
      <c r="G341" s="6" t="s">
        <v>20</v>
      </c>
      <c r="H341" s="6" t="s">
        <v>20</v>
      </c>
      <c r="I341" s="6" t="s">
        <v>20</v>
      </c>
      <c r="J341" s="6" t="s">
        <v>20</v>
      </c>
      <c r="K341" s="6" t="s">
        <v>21</v>
      </c>
      <c r="L341" s="6" t="s">
        <v>21</v>
      </c>
      <c r="M341" s="6" t="s">
        <v>21</v>
      </c>
      <c r="N341" s="6" t="s">
        <v>21</v>
      </c>
      <c r="O341" s="6" t="s">
        <v>20</v>
      </c>
      <c r="P341" s="6" t="s">
        <v>20</v>
      </c>
      <c r="Q341" s="6" t="s">
        <v>20</v>
      </c>
      <c r="R341" s="6" t="s">
        <v>21</v>
      </c>
      <c r="S341" s="6" t="s">
        <v>22</v>
      </c>
      <c r="T341" s="12">
        <f>COUNTIF(E341:S341,"Yes")/(15-COUNTIF(E341:S341,"NA"))</f>
        <v>0.6428571428571429</v>
      </c>
      <c r="U341" s="13" t="str">
        <f>IF(T341&lt;25%,"High", IF(T341&lt;75%,"Medium","Low"))</f>
        <v>Medium</v>
      </c>
    </row>
    <row r="342" spans="1:21" x14ac:dyDescent="0.25">
      <c r="A342" s="4">
        <v>12015</v>
      </c>
      <c r="B342" s="4" t="s">
        <v>154</v>
      </c>
      <c r="C342" s="4" t="s">
        <v>155</v>
      </c>
      <c r="D342" s="6">
        <v>2020</v>
      </c>
      <c r="E342" s="6" t="s">
        <v>20</v>
      </c>
      <c r="F342" s="6" t="s">
        <v>20</v>
      </c>
      <c r="G342" s="6" t="s">
        <v>20</v>
      </c>
      <c r="H342" s="6" t="s">
        <v>20</v>
      </c>
      <c r="I342" s="6" t="s">
        <v>21</v>
      </c>
      <c r="J342" s="6" t="s">
        <v>20</v>
      </c>
      <c r="K342" s="6" t="s">
        <v>21</v>
      </c>
      <c r="L342" s="6" t="s">
        <v>21</v>
      </c>
      <c r="M342" s="6" t="s">
        <v>20</v>
      </c>
      <c r="N342" s="6" t="s">
        <v>20</v>
      </c>
      <c r="O342" s="6" t="s">
        <v>20</v>
      </c>
      <c r="P342" s="6" t="s">
        <v>20</v>
      </c>
      <c r="Q342" s="6" t="s">
        <v>21</v>
      </c>
      <c r="R342" s="6" t="s">
        <v>22</v>
      </c>
      <c r="S342" s="6" t="s">
        <v>22</v>
      </c>
      <c r="T342" s="12">
        <f>COUNTIF(E342:S342,"Yes")/(15-COUNTIF(E342:S342,"NA"))</f>
        <v>0.69230769230769229</v>
      </c>
      <c r="U342" s="13" t="str">
        <f>IF(T342&lt;25%,"High", IF(T342&lt;75%,"Medium","Low"))</f>
        <v>Medium</v>
      </c>
    </row>
    <row r="343" spans="1:21" x14ac:dyDescent="0.25">
      <c r="A343" s="4">
        <v>12031</v>
      </c>
      <c r="B343" s="4" t="s">
        <v>152</v>
      </c>
      <c r="C343" s="4" t="s">
        <v>153</v>
      </c>
      <c r="D343" s="6">
        <v>2020</v>
      </c>
      <c r="E343" s="6" t="s">
        <v>20</v>
      </c>
      <c r="F343" s="6" t="s">
        <v>20</v>
      </c>
      <c r="G343" s="6" t="s">
        <v>21</v>
      </c>
      <c r="H343" s="6" t="s">
        <v>20</v>
      </c>
      <c r="I343" s="6" t="s">
        <v>20</v>
      </c>
      <c r="J343" s="6" t="s">
        <v>20</v>
      </c>
      <c r="K343" s="6" t="s">
        <v>21</v>
      </c>
      <c r="L343" s="6" t="s">
        <v>22</v>
      </c>
      <c r="M343" s="6" t="s">
        <v>21</v>
      </c>
      <c r="N343" s="6" t="s">
        <v>30</v>
      </c>
      <c r="O343" s="6" t="s">
        <v>20</v>
      </c>
      <c r="P343" s="6" t="s">
        <v>30</v>
      </c>
      <c r="Q343" s="6" t="s">
        <v>21</v>
      </c>
      <c r="R343" s="6" t="s">
        <v>22</v>
      </c>
      <c r="S343" s="6" t="s">
        <v>22</v>
      </c>
      <c r="T343" s="12">
        <f>COUNTIF(E343:S343,"Yes")/(15-COUNTIF(E343:S343,"NA"))</f>
        <v>0.5</v>
      </c>
      <c r="U343" s="13" t="str">
        <f>IF(T343&lt;25%,"High", IF(T343&lt;75%,"Medium","Low"))</f>
        <v>Medium</v>
      </c>
    </row>
    <row r="344" spans="1:21" x14ac:dyDescent="0.25">
      <c r="A344" s="4">
        <v>12043</v>
      </c>
      <c r="B344" s="4" t="s">
        <v>150</v>
      </c>
      <c r="C344" s="4" t="s">
        <v>151</v>
      </c>
      <c r="D344" s="6">
        <v>2021</v>
      </c>
      <c r="E344" s="6" t="s">
        <v>20</v>
      </c>
      <c r="F344" s="6" t="s">
        <v>20</v>
      </c>
      <c r="G344" s="6" t="s">
        <v>21</v>
      </c>
      <c r="H344" s="6" t="s">
        <v>20</v>
      </c>
      <c r="I344" s="6" t="s">
        <v>21</v>
      </c>
      <c r="J344" s="6" t="s">
        <v>22</v>
      </c>
      <c r="K344" s="6" t="s">
        <v>22</v>
      </c>
      <c r="L344" s="6" t="s">
        <v>21</v>
      </c>
      <c r="M344" s="6" t="s">
        <v>22</v>
      </c>
      <c r="N344" s="6" t="s">
        <v>22</v>
      </c>
      <c r="O344" s="6" t="s">
        <v>22</v>
      </c>
      <c r="P344" s="6" t="s">
        <v>22</v>
      </c>
      <c r="Q344" s="6" t="s">
        <v>22</v>
      </c>
      <c r="R344" s="6" t="s">
        <v>21</v>
      </c>
      <c r="S344" s="6" t="s">
        <v>22</v>
      </c>
      <c r="T344" s="12">
        <f>COUNTIF(E344:S344,"Yes")/(15-COUNTIF(E344:S344,"NA"))</f>
        <v>0.42857142857142855</v>
      </c>
      <c r="U344" s="13" t="str">
        <f>IF(T344&lt;25%,"High", IF(T344&lt;75%,"Medium","Low"))</f>
        <v>Medium</v>
      </c>
    </row>
    <row r="345" spans="1:21" x14ac:dyDescent="0.25">
      <c r="A345" s="4">
        <v>12052</v>
      </c>
      <c r="B345" s="4" t="s">
        <v>148</v>
      </c>
      <c r="C345" s="4" t="s">
        <v>149</v>
      </c>
      <c r="D345" s="6">
        <v>2021</v>
      </c>
      <c r="E345" s="6" t="s">
        <v>20</v>
      </c>
      <c r="F345" s="6" t="s">
        <v>21</v>
      </c>
      <c r="G345" s="6" t="s">
        <v>21</v>
      </c>
      <c r="H345" s="6" t="s">
        <v>30</v>
      </c>
      <c r="I345" s="6" t="s">
        <v>21</v>
      </c>
      <c r="J345" s="6" t="s">
        <v>22</v>
      </c>
      <c r="K345" s="6" t="s">
        <v>22</v>
      </c>
      <c r="L345" s="6" t="s">
        <v>21</v>
      </c>
      <c r="M345" s="6" t="s">
        <v>22</v>
      </c>
      <c r="N345" s="6" t="s">
        <v>22</v>
      </c>
      <c r="O345" s="6" t="s">
        <v>22</v>
      </c>
      <c r="P345" s="6" t="s">
        <v>22</v>
      </c>
      <c r="Q345" s="6" t="s">
        <v>22</v>
      </c>
      <c r="R345" s="6" t="s">
        <v>22</v>
      </c>
      <c r="S345" s="6" t="s">
        <v>21</v>
      </c>
      <c r="T345" s="12">
        <f>COUNTIF(E345:S345,"Yes")/(15-COUNTIF(E345:S345,"NA"))</f>
        <v>0.14285714285714285</v>
      </c>
      <c r="U345" s="13" t="str">
        <f>IF(T345&lt;25%,"High", IF(T345&lt;75%,"Medium","Low"))</f>
        <v>High</v>
      </c>
    </row>
    <row r="346" spans="1:21" x14ac:dyDescent="0.25">
      <c r="A346" s="4">
        <v>12058</v>
      </c>
      <c r="B346" s="4" t="s">
        <v>146</v>
      </c>
      <c r="C346" s="4" t="s">
        <v>147</v>
      </c>
      <c r="D346" s="6">
        <v>2021</v>
      </c>
      <c r="E346" s="6" t="s">
        <v>20</v>
      </c>
      <c r="F346" s="6" t="s">
        <v>20</v>
      </c>
      <c r="G346" s="6" t="s">
        <v>20</v>
      </c>
      <c r="H346" s="6" t="s">
        <v>20</v>
      </c>
      <c r="I346" s="6" t="s">
        <v>20</v>
      </c>
      <c r="J346" s="6" t="s">
        <v>22</v>
      </c>
      <c r="K346" s="6" t="s">
        <v>20</v>
      </c>
      <c r="L346" s="6" t="s">
        <v>21</v>
      </c>
      <c r="M346" s="6" t="s">
        <v>22</v>
      </c>
      <c r="N346" s="6" t="s">
        <v>22</v>
      </c>
      <c r="O346" s="6" t="s">
        <v>22</v>
      </c>
      <c r="P346" s="6" t="s">
        <v>22</v>
      </c>
      <c r="Q346" s="6" t="s">
        <v>22</v>
      </c>
      <c r="R346" s="6" t="s">
        <v>22</v>
      </c>
      <c r="S346" s="6" t="s">
        <v>30</v>
      </c>
      <c r="T346" s="12">
        <f>COUNTIF(E346:S346,"Yes")/(15-COUNTIF(E346:S346,"NA"))</f>
        <v>0.75</v>
      </c>
      <c r="U346" s="13" t="str">
        <f>IF(T346&lt;25%,"High", IF(T346&lt;75%,"Medium","Low"))</f>
        <v>Low</v>
      </c>
    </row>
    <row r="347" spans="1:21" x14ac:dyDescent="0.25">
      <c r="A347" s="4">
        <v>12080</v>
      </c>
      <c r="B347" s="4" t="s">
        <v>144</v>
      </c>
      <c r="C347" s="4" t="s">
        <v>145</v>
      </c>
      <c r="D347" s="6">
        <v>2021</v>
      </c>
      <c r="E347" s="6" t="s">
        <v>20</v>
      </c>
      <c r="F347" s="6" t="s">
        <v>20</v>
      </c>
      <c r="G347" s="6" t="s">
        <v>20</v>
      </c>
      <c r="H347" s="6" t="s">
        <v>20</v>
      </c>
      <c r="I347" s="6" t="s">
        <v>21</v>
      </c>
      <c r="J347" s="6" t="s">
        <v>20</v>
      </c>
      <c r="K347" s="6" t="s">
        <v>20</v>
      </c>
      <c r="L347" s="6" t="s">
        <v>21</v>
      </c>
      <c r="M347" s="6" t="s">
        <v>21</v>
      </c>
      <c r="N347" s="6" t="s">
        <v>20</v>
      </c>
      <c r="O347" s="6" t="s">
        <v>20</v>
      </c>
      <c r="P347" s="6" t="s">
        <v>30</v>
      </c>
      <c r="Q347" s="6" t="s">
        <v>20</v>
      </c>
      <c r="R347" s="6" t="s">
        <v>21</v>
      </c>
      <c r="S347" s="6" t="s">
        <v>22</v>
      </c>
      <c r="T347" s="12">
        <f>COUNTIF(E347:S347,"Yes")/(15-COUNTIF(E347:S347,"NA"))</f>
        <v>0.6428571428571429</v>
      </c>
      <c r="U347" s="13" t="str">
        <f>IF(T347&lt;25%,"High", IF(T347&lt;75%,"Medium","Low"))</f>
        <v>Medium</v>
      </c>
    </row>
    <row r="348" spans="1:21" x14ac:dyDescent="0.25">
      <c r="A348" s="4">
        <v>12091</v>
      </c>
      <c r="B348" s="4" t="s">
        <v>142</v>
      </c>
      <c r="C348" s="4" t="s">
        <v>143</v>
      </c>
      <c r="D348" s="6">
        <v>2021</v>
      </c>
      <c r="E348" s="6" t="s">
        <v>20</v>
      </c>
      <c r="F348" s="6" t="s">
        <v>20</v>
      </c>
      <c r="G348" s="6" t="s">
        <v>20</v>
      </c>
      <c r="H348" s="6" t="s">
        <v>20</v>
      </c>
      <c r="I348" s="6" t="s">
        <v>21</v>
      </c>
      <c r="J348" s="6" t="s">
        <v>22</v>
      </c>
      <c r="K348" s="6" t="s">
        <v>22</v>
      </c>
      <c r="L348" s="6" t="s">
        <v>20</v>
      </c>
      <c r="M348" s="6" t="s">
        <v>22</v>
      </c>
      <c r="N348" s="6" t="s">
        <v>22</v>
      </c>
      <c r="O348" s="6" t="s">
        <v>22</v>
      </c>
      <c r="P348" s="6" t="s">
        <v>22</v>
      </c>
      <c r="Q348" s="6" t="s">
        <v>22</v>
      </c>
      <c r="R348" s="6" t="s">
        <v>20</v>
      </c>
      <c r="S348" s="6" t="s">
        <v>22</v>
      </c>
      <c r="T348" s="12">
        <f>COUNTIF(E348:S348,"Yes")/(15-COUNTIF(E348:S348,"NA"))</f>
        <v>0.8571428571428571</v>
      </c>
      <c r="U348" s="13" t="str">
        <f>IF(T348&lt;25%,"High", IF(T348&lt;75%,"Medium","Low"))</f>
        <v>Low</v>
      </c>
    </row>
    <row r="349" spans="1:21" x14ac:dyDescent="0.25">
      <c r="A349" s="4">
        <v>12105</v>
      </c>
      <c r="B349" s="4" t="s">
        <v>140</v>
      </c>
      <c r="C349" s="4" t="s">
        <v>141</v>
      </c>
      <c r="D349" s="6">
        <v>2022</v>
      </c>
      <c r="E349" s="6" t="s">
        <v>20</v>
      </c>
      <c r="F349" s="6" t="s">
        <v>21</v>
      </c>
      <c r="G349" s="6" t="s">
        <v>20</v>
      </c>
      <c r="H349" s="6" t="s">
        <v>20</v>
      </c>
      <c r="I349" s="6" t="s">
        <v>20</v>
      </c>
      <c r="J349" s="6" t="s">
        <v>20</v>
      </c>
      <c r="K349" s="6" t="s">
        <v>21</v>
      </c>
      <c r="L349" s="6" t="s">
        <v>21</v>
      </c>
      <c r="M349" s="6" t="s">
        <v>21</v>
      </c>
      <c r="N349" s="6" t="s">
        <v>21</v>
      </c>
      <c r="O349" s="6" t="s">
        <v>20</v>
      </c>
      <c r="P349" s="6" t="s">
        <v>30</v>
      </c>
      <c r="Q349" s="6" t="s">
        <v>20</v>
      </c>
      <c r="R349" s="6" t="s">
        <v>21</v>
      </c>
      <c r="S349" s="6" t="s">
        <v>22</v>
      </c>
      <c r="T349" s="12">
        <f>COUNTIF(E349:S349,"Yes")/(15-COUNTIF(E349:S349,"NA"))</f>
        <v>0.5</v>
      </c>
      <c r="U349" s="13" t="str">
        <f>IF(T349&lt;25%,"High", IF(T349&lt;75%,"Medium","Low"))</f>
        <v>Medium</v>
      </c>
    </row>
    <row r="350" spans="1:21" x14ac:dyDescent="0.25">
      <c r="A350" s="4">
        <v>12124</v>
      </c>
      <c r="B350" s="4" t="s">
        <v>138</v>
      </c>
      <c r="C350" s="4" t="s">
        <v>139</v>
      </c>
      <c r="D350" s="6">
        <v>2021</v>
      </c>
      <c r="E350" s="6" t="s">
        <v>20</v>
      </c>
      <c r="F350" s="6" t="s">
        <v>20</v>
      </c>
      <c r="G350" s="6" t="s">
        <v>20</v>
      </c>
      <c r="H350" s="6" t="s">
        <v>20</v>
      </c>
      <c r="I350" s="6" t="s">
        <v>21</v>
      </c>
      <c r="J350" s="6" t="s">
        <v>22</v>
      </c>
      <c r="K350" s="6" t="s">
        <v>22</v>
      </c>
      <c r="L350" s="6" t="s">
        <v>21</v>
      </c>
      <c r="M350" s="6" t="s">
        <v>22</v>
      </c>
      <c r="N350" s="6" t="s">
        <v>22</v>
      </c>
      <c r="O350" s="6" t="s">
        <v>22</v>
      </c>
      <c r="P350" s="6" t="s">
        <v>22</v>
      </c>
      <c r="Q350" s="6" t="s">
        <v>22</v>
      </c>
      <c r="R350" s="6" t="s">
        <v>22</v>
      </c>
      <c r="S350" s="6" t="s">
        <v>20</v>
      </c>
      <c r="T350" s="12">
        <f>COUNTIF(E350:S350,"Yes")/(15-COUNTIF(E350:S350,"NA"))</f>
        <v>0.7142857142857143</v>
      </c>
      <c r="U350" s="13" t="str">
        <f>IF(T350&lt;25%,"High", IF(T350&lt;75%,"Medium","Low"))</f>
        <v>Medium</v>
      </c>
    </row>
    <row r="351" spans="1:21" x14ac:dyDescent="0.25">
      <c r="A351" s="4">
        <v>12127</v>
      </c>
      <c r="B351" s="4" t="s">
        <v>136</v>
      </c>
      <c r="C351" s="4" t="s">
        <v>137</v>
      </c>
      <c r="D351" s="6">
        <v>2021</v>
      </c>
      <c r="E351" s="6" t="s">
        <v>20</v>
      </c>
      <c r="F351" s="6" t="s">
        <v>20</v>
      </c>
      <c r="G351" s="6" t="s">
        <v>21</v>
      </c>
      <c r="H351" s="6" t="s">
        <v>20</v>
      </c>
      <c r="I351" s="6" t="s">
        <v>20</v>
      </c>
      <c r="J351" s="6" t="s">
        <v>30</v>
      </c>
      <c r="K351" s="6" t="s">
        <v>21</v>
      </c>
      <c r="L351" s="6" t="s">
        <v>22</v>
      </c>
      <c r="M351" s="6" t="s">
        <v>20</v>
      </c>
      <c r="N351" s="6" t="s">
        <v>21</v>
      </c>
      <c r="O351" s="6" t="s">
        <v>20</v>
      </c>
      <c r="P351" s="6" t="s">
        <v>21</v>
      </c>
      <c r="Q351" s="6" t="s">
        <v>20</v>
      </c>
      <c r="R351" s="6" t="s">
        <v>21</v>
      </c>
      <c r="S351" s="6" t="s">
        <v>22</v>
      </c>
      <c r="T351" s="12">
        <f>COUNTIF(E351:S351,"Yes")/(15-COUNTIF(E351:S351,"NA"))</f>
        <v>0.53846153846153844</v>
      </c>
      <c r="U351" s="13" t="str">
        <f>IF(T351&lt;25%,"High", IF(T351&lt;75%,"Medium","Low"))</f>
        <v>Medium</v>
      </c>
    </row>
    <row r="352" spans="1:21" x14ac:dyDescent="0.25">
      <c r="A352" s="4">
        <v>12140</v>
      </c>
      <c r="B352" s="4" t="s">
        <v>134</v>
      </c>
      <c r="C352" s="4" t="s">
        <v>135</v>
      </c>
      <c r="D352" s="6">
        <v>2021</v>
      </c>
      <c r="E352" s="6" t="s">
        <v>20</v>
      </c>
      <c r="F352" s="6" t="s">
        <v>20</v>
      </c>
      <c r="G352" s="6" t="s">
        <v>21</v>
      </c>
      <c r="H352" s="6" t="s">
        <v>20</v>
      </c>
      <c r="I352" s="6" t="s">
        <v>20</v>
      </c>
      <c r="J352" s="6" t="s">
        <v>22</v>
      </c>
      <c r="K352" s="6" t="s">
        <v>22</v>
      </c>
      <c r="L352" s="6" t="s">
        <v>21</v>
      </c>
      <c r="M352" s="6" t="s">
        <v>22</v>
      </c>
      <c r="N352" s="6" t="s">
        <v>22</v>
      </c>
      <c r="O352" s="6" t="s">
        <v>22</v>
      </c>
      <c r="P352" s="6" t="s">
        <v>22</v>
      </c>
      <c r="Q352" s="6" t="s">
        <v>22</v>
      </c>
      <c r="R352" s="6" t="s">
        <v>22</v>
      </c>
      <c r="S352" s="6" t="s">
        <v>21</v>
      </c>
      <c r="T352" s="12">
        <f>COUNTIF(E352:S352,"Yes")/(15-COUNTIF(E352:S352,"NA"))</f>
        <v>0.5714285714285714</v>
      </c>
      <c r="U352" s="13" t="str">
        <f>IF(T352&lt;25%,"High", IF(T352&lt;75%,"Medium","Low"))</f>
        <v>Medium</v>
      </c>
    </row>
    <row r="353" spans="1:21" x14ac:dyDescent="0.25">
      <c r="A353" s="4">
        <v>12152</v>
      </c>
      <c r="B353" s="4" t="s">
        <v>132</v>
      </c>
      <c r="C353" s="4" t="s">
        <v>133</v>
      </c>
      <c r="D353" s="6">
        <v>2021</v>
      </c>
      <c r="E353" s="6" t="s">
        <v>20</v>
      </c>
      <c r="F353" s="6" t="s">
        <v>20</v>
      </c>
      <c r="G353" s="6" t="s">
        <v>20</v>
      </c>
      <c r="H353" s="6" t="s">
        <v>20</v>
      </c>
      <c r="I353" s="6" t="s">
        <v>21</v>
      </c>
      <c r="J353" s="6" t="s">
        <v>22</v>
      </c>
      <c r="K353" s="6" t="s">
        <v>22</v>
      </c>
      <c r="L353" s="6" t="s">
        <v>21</v>
      </c>
      <c r="M353" s="6" t="s">
        <v>22</v>
      </c>
      <c r="N353" s="6" t="s">
        <v>22</v>
      </c>
      <c r="O353" s="6" t="s">
        <v>22</v>
      </c>
      <c r="P353" s="6" t="s">
        <v>22</v>
      </c>
      <c r="Q353" s="6" t="s">
        <v>22</v>
      </c>
      <c r="R353" s="6" t="s">
        <v>22</v>
      </c>
      <c r="S353" s="6" t="s">
        <v>20</v>
      </c>
      <c r="T353" s="12">
        <f>COUNTIF(E353:S353,"Yes")/(15-COUNTIF(E353:S353,"NA"))</f>
        <v>0.7142857142857143</v>
      </c>
      <c r="U353" s="13" t="str">
        <f>IF(T353&lt;25%,"High", IF(T353&lt;75%,"Medium","Low"))</f>
        <v>Medium</v>
      </c>
    </row>
    <row r="354" spans="1:21" x14ac:dyDescent="0.25">
      <c r="A354" s="4">
        <v>12162</v>
      </c>
      <c r="B354" s="4" t="s">
        <v>130</v>
      </c>
      <c r="C354" s="4" t="s">
        <v>131</v>
      </c>
      <c r="D354" s="6">
        <v>2021</v>
      </c>
      <c r="E354" s="6" t="s">
        <v>20</v>
      </c>
      <c r="F354" s="6" t="s">
        <v>21</v>
      </c>
      <c r="G354" s="6" t="s">
        <v>20</v>
      </c>
      <c r="H354" s="6" t="s">
        <v>20</v>
      </c>
      <c r="I354" s="6" t="s">
        <v>21</v>
      </c>
      <c r="J354" s="6" t="s">
        <v>21</v>
      </c>
      <c r="K354" s="6" t="s">
        <v>21</v>
      </c>
      <c r="L354" s="6" t="s">
        <v>22</v>
      </c>
      <c r="M354" s="6" t="s">
        <v>21</v>
      </c>
      <c r="N354" s="6" t="s">
        <v>20</v>
      </c>
      <c r="O354" s="6" t="s">
        <v>20</v>
      </c>
      <c r="P354" s="6" t="s">
        <v>30</v>
      </c>
      <c r="Q354" s="6" t="s">
        <v>20</v>
      </c>
      <c r="R354" s="6" t="s">
        <v>21</v>
      </c>
      <c r="S354" s="6" t="s">
        <v>22</v>
      </c>
      <c r="T354" s="12">
        <f>COUNTIF(E354:S354,"Yes")/(15-COUNTIF(E354:S354,"NA"))</f>
        <v>0.46153846153846156</v>
      </c>
      <c r="U354" s="13" t="str">
        <f>IF(T354&lt;25%,"High", IF(T354&lt;75%,"Medium","Low"))</f>
        <v>Medium</v>
      </c>
    </row>
    <row r="355" spans="1:21" x14ac:dyDescent="0.25">
      <c r="A355" s="4">
        <v>12168</v>
      </c>
      <c r="B355" s="4" t="s">
        <v>128</v>
      </c>
      <c r="C355" s="4" t="s">
        <v>129</v>
      </c>
      <c r="D355" s="6">
        <v>2021</v>
      </c>
      <c r="E355" s="6" t="s">
        <v>20</v>
      </c>
      <c r="F355" s="6" t="s">
        <v>20</v>
      </c>
      <c r="G355" s="6" t="s">
        <v>20</v>
      </c>
      <c r="H355" s="6" t="s">
        <v>20</v>
      </c>
      <c r="I355" s="6" t="s">
        <v>20</v>
      </c>
      <c r="J355" s="6" t="s">
        <v>21</v>
      </c>
      <c r="K355" s="6" t="s">
        <v>21</v>
      </c>
      <c r="L355" s="6" t="s">
        <v>22</v>
      </c>
      <c r="M355" s="6" t="s">
        <v>20</v>
      </c>
      <c r="N355" s="6" t="s">
        <v>21</v>
      </c>
      <c r="O355" s="6" t="s">
        <v>20</v>
      </c>
      <c r="P355" s="6" t="s">
        <v>20</v>
      </c>
      <c r="Q355" s="6" t="s">
        <v>20</v>
      </c>
      <c r="R355" s="6" t="s">
        <v>20</v>
      </c>
      <c r="S355" s="6" t="s">
        <v>22</v>
      </c>
      <c r="T355" s="12">
        <f>COUNTIF(E355:S355,"Yes")/(15-COUNTIF(E355:S355,"NA"))</f>
        <v>0.76923076923076927</v>
      </c>
      <c r="U355" s="13" t="str">
        <f>IF(T355&lt;25%,"High", IF(T355&lt;75%,"Medium","Low"))</f>
        <v>Low</v>
      </c>
    </row>
    <row r="356" spans="1:21" x14ac:dyDescent="0.25">
      <c r="A356" s="4">
        <v>12178</v>
      </c>
      <c r="B356" s="4" t="s">
        <v>126</v>
      </c>
      <c r="C356" s="4" t="s">
        <v>127</v>
      </c>
      <c r="D356" s="6">
        <v>2021</v>
      </c>
      <c r="E356" s="6" t="s">
        <v>20</v>
      </c>
      <c r="F356" s="6" t="s">
        <v>20</v>
      </c>
      <c r="G356" s="6" t="s">
        <v>20</v>
      </c>
      <c r="H356" s="6" t="s">
        <v>20</v>
      </c>
      <c r="I356" s="6" t="s">
        <v>21</v>
      </c>
      <c r="J356" s="6" t="s">
        <v>22</v>
      </c>
      <c r="K356" s="6" t="s">
        <v>21</v>
      </c>
      <c r="L356" s="6" t="s">
        <v>21</v>
      </c>
      <c r="M356" s="6" t="s">
        <v>22</v>
      </c>
      <c r="N356" s="6" t="s">
        <v>22</v>
      </c>
      <c r="O356" s="6" t="s">
        <v>22</v>
      </c>
      <c r="P356" s="6" t="s">
        <v>22</v>
      </c>
      <c r="Q356" s="6" t="s">
        <v>22</v>
      </c>
      <c r="R356" s="6" t="s">
        <v>21</v>
      </c>
      <c r="S356" s="6" t="s">
        <v>30</v>
      </c>
      <c r="T356" s="12">
        <f>COUNTIF(E356:S356,"Yes")/(15-COUNTIF(E356:S356,"NA"))</f>
        <v>0.44444444444444442</v>
      </c>
      <c r="U356" s="13" t="str">
        <f>IF(T356&lt;25%,"High", IF(T356&lt;75%,"Medium","Low"))</f>
        <v>Medium</v>
      </c>
    </row>
    <row r="357" spans="1:21" x14ac:dyDescent="0.25">
      <c r="A357" s="4">
        <v>12183</v>
      </c>
      <c r="B357" s="4" t="s">
        <v>124</v>
      </c>
      <c r="C357" s="4" t="s">
        <v>125</v>
      </c>
      <c r="D357" s="6">
        <v>2021</v>
      </c>
      <c r="E357" s="6" t="s">
        <v>20</v>
      </c>
      <c r="F357" s="6" t="s">
        <v>20</v>
      </c>
      <c r="G357" s="6" t="s">
        <v>30</v>
      </c>
      <c r="H357" s="6" t="s">
        <v>20</v>
      </c>
      <c r="I357" s="6" t="s">
        <v>21</v>
      </c>
      <c r="J357" s="6" t="s">
        <v>22</v>
      </c>
      <c r="K357" s="6" t="s">
        <v>22</v>
      </c>
      <c r="L357" s="6" t="s">
        <v>21</v>
      </c>
      <c r="M357" s="6" t="s">
        <v>22</v>
      </c>
      <c r="N357" s="6" t="s">
        <v>22</v>
      </c>
      <c r="O357" s="6" t="s">
        <v>22</v>
      </c>
      <c r="P357" s="6" t="s">
        <v>22</v>
      </c>
      <c r="Q357" s="6" t="s">
        <v>22</v>
      </c>
      <c r="R357" s="6" t="s">
        <v>22</v>
      </c>
      <c r="S357" s="6" t="s">
        <v>20</v>
      </c>
      <c r="T357" s="12">
        <f>COUNTIF(E357:S357,"Yes")/(15-COUNTIF(E357:S357,"NA"))</f>
        <v>0.5714285714285714</v>
      </c>
      <c r="U357" s="13" t="str">
        <f>IF(T357&lt;25%,"High", IF(T357&lt;75%,"Medium","Low"))</f>
        <v>Medium</v>
      </c>
    </row>
    <row r="358" spans="1:21" x14ac:dyDescent="0.25">
      <c r="A358" s="4">
        <v>12193</v>
      </c>
      <c r="B358" s="4" t="s">
        <v>122</v>
      </c>
      <c r="C358" s="4" t="s">
        <v>123</v>
      </c>
      <c r="D358" s="6">
        <v>2021</v>
      </c>
      <c r="E358" s="6" t="s">
        <v>20</v>
      </c>
      <c r="F358" s="6" t="s">
        <v>20</v>
      </c>
      <c r="G358" s="6" t="s">
        <v>21</v>
      </c>
      <c r="H358" s="6" t="s">
        <v>20</v>
      </c>
      <c r="I358" s="6" t="s">
        <v>21</v>
      </c>
      <c r="J358" s="6" t="s">
        <v>22</v>
      </c>
      <c r="K358" s="6" t="s">
        <v>22</v>
      </c>
      <c r="L358" s="6" t="s">
        <v>20</v>
      </c>
      <c r="M358" s="6" t="s">
        <v>22</v>
      </c>
      <c r="N358" s="6" t="s">
        <v>22</v>
      </c>
      <c r="O358" s="6" t="s">
        <v>22</v>
      </c>
      <c r="P358" s="6" t="s">
        <v>22</v>
      </c>
      <c r="Q358" s="6" t="s">
        <v>22</v>
      </c>
      <c r="R358" s="6" t="s">
        <v>22</v>
      </c>
      <c r="S358" s="6" t="s">
        <v>21</v>
      </c>
      <c r="T358" s="12">
        <f>COUNTIF(E358:S358,"Yes")/(15-COUNTIF(E358:S358,"NA"))</f>
        <v>0.5714285714285714</v>
      </c>
      <c r="U358" s="13" t="str">
        <f>IF(T358&lt;25%,"High", IF(T358&lt;75%,"Medium","Low"))</f>
        <v>Medium</v>
      </c>
    </row>
    <row r="359" spans="1:21" x14ac:dyDescent="0.25">
      <c r="A359" s="4">
        <v>12196</v>
      </c>
      <c r="B359" s="4" t="s">
        <v>120</v>
      </c>
      <c r="C359" s="4" t="s">
        <v>121</v>
      </c>
      <c r="D359" s="6">
        <v>2021</v>
      </c>
      <c r="E359" s="6" t="s">
        <v>20</v>
      </c>
      <c r="F359" s="6" t="s">
        <v>20</v>
      </c>
      <c r="G359" s="6" t="s">
        <v>20</v>
      </c>
      <c r="H359" s="6" t="s">
        <v>20</v>
      </c>
      <c r="I359" s="6" t="s">
        <v>21</v>
      </c>
      <c r="J359" s="6" t="s">
        <v>22</v>
      </c>
      <c r="K359" s="6" t="s">
        <v>22</v>
      </c>
      <c r="L359" s="6" t="s">
        <v>21</v>
      </c>
      <c r="M359" s="6" t="s">
        <v>30</v>
      </c>
      <c r="N359" s="6" t="s">
        <v>21</v>
      </c>
      <c r="O359" s="6" t="s">
        <v>21</v>
      </c>
      <c r="P359" s="6" t="s">
        <v>21</v>
      </c>
      <c r="Q359" s="6" t="s">
        <v>30</v>
      </c>
      <c r="R359" s="6" t="s">
        <v>21</v>
      </c>
      <c r="S359" s="6" t="s">
        <v>21</v>
      </c>
      <c r="T359" s="12">
        <f>COUNTIF(E359:S359,"Yes")/(15-COUNTIF(E359:S359,"NA"))</f>
        <v>0.30769230769230771</v>
      </c>
      <c r="U359" s="13" t="str">
        <f>IF(T359&lt;25%,"High", IF(T359&lt;75%,"Medium","Low"))</f>
        <v>Medium</v>
      </c>
    </row>
    <row r="360" spans="1:21" x14ac:dyDescent="0.25">
      <c r="A360" s="4">
        <v>12204</v>
      </c>
      <c r="B360" s="4" t="s">
        <v>118</v>
      </c>
      <c r="C360" s="4" t="s">
        <v>119</v>
      </c>
      <c r="D360" s="6">
        <v>2021</v>
      </c>
      <c r="E360" s="6" t="s">
        <v>20</v>
      </c>
      <c r="F360" s="6" t="s">
        <v>20</v>
      </c>
      <c r="G360" s="6" t="s">
        <v>30</v>
      </c>
      <c r="H360" s="6" t="s">
        <v>20</v>
      </c>
      <c r="I360" s="6" t="s">
        <v>21</v>
      </c>
      <c r="J360" s="6" t="s">
        <v>22</v>
      </c>
      <c r="K360" s="6" t="s">
        <v>21</v>
      </c>
      <c r="L360" s="6" t="s">
        <v>21</v>
      </c>
      <c r="M360" s="6" t="s">
        <v>22</v>
      </c>
      <c r="N360" s="6" t="s">
        <v>22</v>
      </c>
      <c r="O360" s="6" t="s">
        <v>22</v>
      </c>
      <c r="P360" s="6" t="s">
        <v>22</v>
      </c>
      <c r="Q360" s="6" t="s">
        <v>22</v>
      </c>
      <c r="R360" s="6" t="s">
        <v>21</v>
      </c>
      <c r="S360" s="6" t="s">
        <v>22</v>
      </c>
      <c r="T360" s="12">
        <f>COUNTIF(E360:S360,"Yes")/(15-COUNTIF(E360:S360,"NA"))</f>
        <v>0.375</v>
      </c>
      <c r="U360" s="13" t="str">
        <f>IF(T360&lt;25%,"High", IF(T360&lt;75%,"Medium","Low"))</f>
        <v>Medium</v>
      </c>
    </row>
    <row r="361" spans="1:21" x14ac:dyDescent="0.25">
      <c r="A361" s="4">
        <v>12211</v>
      </c>
      <c r="B361" s="4" t="s">
        <v>116</v>
      </c>
      <c r="C361" s="4" t="s">
        <v>117</v>
      </c>
      <c r="D361" s="6">
        <v>2021</v>
      </c>
      <c r="E361" s="6" t="s">
        <v>20</v>
      </c>
      <c r="F361" s="6" t="s">
        <v>20</v>
      </c>
      <c r="G361" s="6" t="s">
        <v>21</v>
      </c>
      <c r="H361" s="6" t="s">
        <v>20</v>
      </c>
      <c r="I361" s="6" t="s">
        <v>21</v>
      </c>
      <c r="J361" s="6" t="s">
        <v>22</v>
      </c>
      <c r="K361" s="6" t="s">
        <v>22</v>
      </c>
      <c r="L361" s="6" t="s">
        <v>21</v>
      </c>
      <c r="M361" s="6" t="s">
        <v>22</v>
      </c>
      <c r="N361" s="6" t="s">
        <v>22</v>
      </c>
      <c r="O361" s="6" t="s">
        <v>22</v>
      </c>
      <c r="P361" s="6" t="s">
        <v>22</v>
      </c>
      <c r="Q361" s="6" t="s">
        <v>22</v>
      </c>
      <c r="R361" s="6" t="s">
        <v>21</v>
      </c>
      <c r="S361" s="6" t="s">
        <v>22</v>
      </c>
      <c r="T361" s="12">
        <f>COUNTIF(E361:S361,"Yes")/(15-COUNTIF(E361:S361,"NA"))</f>
        <v>0.42857142857142855</v>
      </c>
      <c r="U361" s="13" t="str">
        <f>IF(T361&lt;25%,"High", IF(T361&lt;75%,"Medium","Low"))</f>
        <v>Medium</v>
      </c>
    </row>
    <row r="362" spans="1:21" x14ac:dyDescent="0.25">
      <c r="A362" s="4">
        <v>12217</v>
      </c>
      <c r="B362" s="4" t="s">
        <v>114</v>
      </c>
      <c r="C362" s="4" t="s">
        <v>115</v>
      </c>
      <c r="D362" s="6">
        <v>2021</v>
      </c>
      <c r="E362" s="6" t="s">
        <v>20</v>
      </c>
      <c r="F362" s="6" t="s">
        <v>20</v>
      </c>
      <c r="G362" s="6" t="s">
        <v>20</v>
      </c>
      <c r="H362" s="6" t="s">
        <v>20</v>
      </c>
      <c r="I362" s="6" t="s">
        <v>21</v>
      </c>
      <c r="J362" s="6" t="s">
        <v>20</v>
      </c>
      <c r="K362" s="6" t="s">
        <v>21</v>
      </c>
      <c r="L362" s="6" t="s">
        <v>21</v>
      </c>
      <c r="M362" s="6" t="s">
        <v>21</v>
      </c>
      <c r="N362" s="6" t="s">
        <v>21</v>
      </c>
      <c r="O362" s="6" t="s">
        <v>20</v>
      </c>
      <c r="P362" s="6" t="s">
        <v>20</v>
      </c>
      <c r="Q362" s="6" t="s">
        <v>20</v>
      </c>
      <c r="R362" s="6" t="s">
        <v>21</v>
      </c>
      <c r="S362" s="6" t="s">
        <v>22</v>
      </c>
      <c r="T362" s="12">
        <f>COUNTIF(E362:S362,"Yes")/(15-COUNTIF(E362:S362,"NA"))</f>
        <v>0.5714285714285714</v>
      </c>
      <c r="U362" s="13" t="str">
        <f>IF(T362&lt;25%,"High", IF(T362&lt;75%,"Medium","Low"))</f>
        <v>Medium</v>
      </c>
    </row>
    <row r="363" spans="1:21" x14ac:dyDescent="0.25">
      <c r="A363" s="4">
        <v>12223</v>
      </c>
      <c r="B363" s="4" t="s">
        <v>112</v>
      </c>
      <c r="C363" s="4" t="s">
        <v>113</v>
      </c>
      <c r="D363" s="6">
        <v>2022</v>
      </c>
      <c r="E363" s="6" t="s">
        <v>20</v>
      </c>
      <c r="F363" s="6" t="s">
        <v>20</v>
      </c>
      <c r="G363" s="6" t="s">
        <v>20</v>
      </c>
      <c r="H363" s="6" t="s">
        <v>20</v>
      </c>
      <c r="I363" s="6" t="s">
        <v>20</v>
      </c>
      <c r="J363" s="6" t="s">
        <v>21</v>
      </c>
      <c r="K363" s="6" t="s">
        <v>21</v>
      </c>
      <c r="L363" s="6" t="s">
        <v>21</v>
      </c>
      <c r="M363" s="6" t="s">
        <v>21</v>
      </c>
      <c r="N363" s="6" t="s">
        <v>20</v>
      </c>
      <c r="O363" s="6" t="s">
        <v>21</v>
      </c>
      <c r="P363" s="6" t="s">
        <v>21</v>
      </c>
      <c r="Q363" s="6" t="s">
        <v>20</v>
      </c>
      <c r="R363" s="6" t="s">
        <v>21</v>
      </c>
      <c r="S363" s="6" t="s">
        <v>22</v>
      </c>
      <c r="T363" s="12">
        <f>COUNTIF(E363:S363,"Yes")/(15-COUNTIF(E363:S363,"NA"))</f>
        <v>0.5</v>
      </c>
      <c r="U363" s="13" t="str">
        <f>IF(T363&lt;25%,"High", IF(T363&lt;75%,"Medium","Low"))</f>
        <v>Medium</v>
      </c>
    </row>
    <row r="364" spans="1:21" x14ac:dyDescent="0.25">
      <c r="A364" s="4">
        <v>12225</v>
      </c>
      <c r="B364" s="4" t="s">
        <v>110</v>
      </c>
      <c r="C364" s="4" t="s">
        <v>111</v>
      </c>
      <c r="D364" s="6">
        <v>2021</v>
      </c>
      <c r="E364" s="6" t="s">
        <v>20</v>
      </c>
      <c r="F364" s="6" t="s">
        <v>21</v>
      </c>
      <c r="G364" s="6" t="s">
        <v>21</v>
      </c>
      <c r="H364" s="6" t="s">
        <v>20</v>
      </c>
      <c r="I364" s="6" t="s">
        <v>20</v>
      </c>
      <c r="J364" s="6" t="s">
        <v>21</v>
      </c>
      <c r="K364" s="6" t="s">
        <v>21</v>
      </c>
      <c r="L364" s="6" t="s">
        <v>21</v>
      </c>
      <c r="M364" s="6" t="s">
        <v>22</v>
      </c>
      <c r="N364" s="6" t="s">
        <v>22</v>
      </c>
      <c r="O364" s="6" t="s">
        <v>22</v>
      </c>
      <c r="P364" s="6" t="s">
        <v>22</v>
      </c>
      <c r="Q364" s="6" t="s">
        <v>22</v>
      </c>
      <c r="R364" s="6" t="s">
        <v>30</v>
      </c>
      <c r="S364" s="6" t="s">
        <v>22</v>
      </c>
      <c r="T364" s="12">
        <f>COUNTIF(E364:S364,"Yes")/(15-COUNTIF(E364:S364,"NA"))</f>
        <v>0.33333333333333331</v>
      </c>
      <c r="U364" s="13" t="str">
        <f>IF(T364&lt;25%,"High", IF(T364&lt;75%,"Medium","Low"))</f>
        <v>Medium</v>
      </c>
    </row>
    <row r="365" spans="1:21" x14ac:dyDescent="0.25">
      <c r="A365" s="4">
        <v>12226</v>
      </c>
      <c r="B365" s="4" t="s">
        <v>108</v>
      </c>
      <c r="C365" s="4" t="s">
        <v>109</v>
      </c>
      <c r="D365" s="6">
        <v>2022</v>
      </c>
      <c r="E365" s="6" t="s">
        <v>20</v>
      </c>
      <c r="F365" s="6" t="s">
        <v>20</v>
      </c>
      <c r="G365" s="6" t="s">
        <v>21</v>
      </c>
      <c r="H365" s="6" t="s">
        <v>20</v>
      </c>
      <c r="I365" s="6" t="s">
        <v>20</v>
      </c>
      <c r="J365" s="6" t="s">
        <v>21</v>
      </c>
      <c r="K365" s="6" t="s">
        <v>21</v>
      </c>
      <c r="L365" s="6" t="s">
        <v>21</v>
      </c>
      <c r="M365" s="6" t="s">
        <v>21</v>
      </c>
      <c r="N365" s="6" t="s">
        <v>21</v>
      </c>
      <c r="O365" s="6" t="s">
        <v>21</v>
      </c>
      <c r="P365" s="6" t="s">
        <v>21</v>
      </c>
      <c r="Q365" s="6" t="s">
        <v>21</v>
      </c>
      <c r="R365" s="6" t="s">
        <v>22</v>
      </c>
      <c r="S365" s="6" t="s">
        <v>22</v>
      </c>
      <c r="T365" s="12">
        <f>COUNTIF(E365:S365,"Yes")/(15-COUNTIF(E365:S365,"NA"))</f>
        <v>0.30769230769230771</v>
      </c>
      <c r="U365" s="13" t="str">
        <f>IF(T365&lt;25%,"High", IF(T365&lt;75%,"Medium","Low"))</f>
        <v>Medium</v>
      </c>
    </row>
    <row r="366" spans="1:21" x14ac:dyDescent="0.25">
      <c r="A366" s="4">
        <v>12232</v>
      </c>
      <c r="B366" s="4" t="s">
        <v>106</v>
      </c>
      <c r="C366" s="4" t="s">
        <v>107</v>
      </c>
      <c r="D366" s="6">
        <v>2022</v>
      </c>
      <c r="E366" s="6" t="s">
        <v>20</v>
      </c>
      <c r="F366" s="6" t="s">
        <v>20</v>
      </c>
      <c r="G366" s="6" t="s">
        <v>21</v>
      </c>
      <c r="H366" s="6" t="s">
        <v>20</v>
      </c>
      <c r="I366" s="6" t="s">
        <v>21</v>
      </c>
      <c r="J366" s="6" t="s">
        <v>20</v>
      </c>
      <c r="K366" s="6" t="s">
        <v>21</v>
      </c>
      <c r="L366" s="6" t="s">
        <v>21</v>
      </c>
      <c r="M366" s="6" t="s">
        <v>22</v>
      </c>
      <c r="N366" s="6" t="s">
        <v>22</v>
      </c>
      <c r="O366" s="6" t="s">
        <v>22</v>
      </c>
      <c r="P366" s="6" t="s">
        <v>22</v>
      </c>
      <c r="Q366" s="6" t="s">
        <v>22</v>
      </c>
      <c r="R366" s="6" t="s">
        <v>21</v>
      </c>
      <c r="S366" s="6" t="s">
        <v>22</v>
      </c>
      <c r="T366" s="12">
        <f>COUNTIF(E366:S366,"Yes")/(15-COUNTIF(E366:S366,"NA"))</f>
        <v>0.44444444444444442</v>
      </c>
      <c r="U366" s="13" t="str">
        <f>IF(T366&lt;25%,"High", IF(T366&lt;75%,"Medium","Low"))</f>
        <v>Medium</v>
      </c>
    </row>
    <row r="367" spans="1:21" x14ac:dyDescent="0.25">
      <c r="A367" s="4">
        <v>12251</v>
      </c>
      <c r="B367" s="4" t="s">
        <v>104</v>
      </c>
      <c r="C367" s="4" t="s">
        <v>105</v>
      </c>
      <c r="D367" s="6">
        <v>2022</v>
      </c>
      <c r="E367" s="6" t="s">
        <v>20</v>
      </c>
      <c r="F367" s="6" t="s">
        <v>20</v>
      </c>
      <c r="G367" s="6" t="s">
        <v>20</v>
      </c>
      <c r="H367" s="6" t="s">
        <v>20</v>
      </c>
      <c r="I367" s="6" t="s">
        <v>20</v>
      </c>
      <c r="J367" s="6" t="s">
        <v>21</v>
      </c>
      <c r="K367" s="6" t="s">
        <v>21</v>
      </c>
      <c r="L367" s="6" t="s">
        <v>21</v>
      </c>
      <c r="M367" s="6" t="s">
        <v>22</v>
      </c>
      <c r="N367" s="6" t="s">
        <v>22</v>
      </c>
      <c r="O367" s="6" t="s">
        <v>22</v>
      </c>
      <c r="P367" s="6" t="s">
        <v>22</v>
      </c>
      <c r="Q367" s="6" t="s">
        <v>22</v>
      </c>
      <c r="R367" s="6" t="s">
        <v>20</v>
      </c>
      <c r="S367" s="6" t="s">
        <v>30</v>
      </c>
      <c r="T367" s="12">
        <f>COUNTIF(E367:S367,"Yes")/(15-COUNTIF(E367:S367,"NA"))</f>
        <v>0.6</v>
      </c>
      <c r="U367" s="13" t="str">
        <f>IF(T367&lt;25%,"High", IF(T367&lt;75%,"Medium","Low"))</f>
        <v>Medium</v>
      </c>
    </row>
    <row r="368" spans="1:21" x14ac:dyDescent="0.25">
      <c r="A368" s="4">
        <v>12259</v>
      </c>
      <c r="B368" s="4" t="s">
        <v>102</v>
      </c>
      <c r="C368" s="4" t="s">
        <v>103</v>
      </c>
      <c r="D368" s="6">
        <v>2022</v>
      </c>
      <c r="E368" s="6" t="s">
        <v>20</v>
      </c>
      <c r="F368" s="6" t="s">
        <v>20</v>
      </c>
      <c r="G368" s="6" t="s">
        <v>20</v>
      </c>
      <c r="H368" s="6" t="s">
        <v>20</v>
      </c>
      <c r="I368" s="6" t="s">
        <v>20</v>
      </c>
      <c r="J368" s="6" t="s">
        <v>22</v>
      </c>
      <c r="K368" s="6" t="s">
        <v>20</v>
      </c>
      <c r="L368" s="6" t="s">
        <v>21</v>
      </c>
      <c r="M368" s="6" t="s">
        <v>21</v>
      </c>
      <c r="N368" s="6" t="s">
        <v>20</v>
      </c>
      <c r="O368" s="6" t="s">
        <v>20</v>
      </c>
      <c r="P368" s="6" t="s">
        <v>20</v>
      </c>
      <c r="Q368" s="6" t="s">
        <v>22</v>
      </c>
      <c r="R368" s="6" t="s">
        <v>22</v>
      </c>
      <c r="S368" s="6" t="s">
        <v>21</v>
      </c>
      <c r="T368" s="12">
        <f>COUNTIF(E368:S368,"Yes")/(15-COUNTIF(E368:S368,"NA"))</f>
        <v>0.75</v>
      </c>
      <c r="U368" s="13" t="str">
        <f>IF(T368&lt;25%,"High", IF(T368&lt;75%,"Medium","Low"))</f>
        <v>Low</v>
      </c>
    </row>
    <row r="369" spans="1:21" x14ac:dyDescent="0.25">
      <c r="A369" s="4">
        <v>12269</v>
      </c>
      <c r="B369" s="4" t="s">
        <v>100</v>
      </c>
      <c r="C369" s="4" t="s">
        <v>101</v>
      </c>
      <c r="D369" s="6">
        <v>2022</v>
      </c>
      <c r="E369" s="6" t="s">
        <v>20</v>
      </c>
      <c r="F369" s="6" t="s">
        <v>21</v>
      </c>
      <c r="G369" s="6" t="s">
        <v>21</v>
      </c>
      <c r="H369" s="6" t="s">
        <v>20</v>
      </c>
      <c r="I369" s="6" t="s">
        <v>21</v>
      </c>
      <c r="J369" s="6" t="s">
        <v>21</v>
      </c>
      <c r="K369" s="6" t="s">
        <v>21</v>
      </c>
      <c r="L369" s="6" t="s">
        <v>22</v>
      </c>
      <c r="M369" s="6" t="s">
        <v>22</v>
      </c>
      <c r="N369" s="6" t="s">
        <v>22</v>
      </c>
      <c r="O369" s="6" t="s">
        <v>22</v>
      </c>
      <c r="P369" s="6" t="s">
        <v>22</v>
      </c>
      <c r="Q369" s="6" t="s">
        <v>22</v>
      </c>
      <c r="R369" s="6" t="s">
        <v>20</v>
      </c>
      <c r="S369" s="6" t="s">
        <v>22</v>
      </c>
      <c r="T369" s="12">
        <f>COUNTIF(E369:S369,"Yes")/(15-COUNTIF(E369:S369,"NA"))</f>
        <v>0.375</v>
      </c>
      <c r="U369" s="13" t="str">
        <f>IF(T369&lt;25%,"High", IF(T369&lt;75%,"Medium","Low"))</f>
        <v>Medium</v>
      </c>
    </row>
    <row r="370" spans="1:21" x14ac:dyDescent="0.25">
      <c r="A370" s="4">
        <v>12288</v>
      </c>
      <c r="B370" s="4" t="s">
        <v>98</v>
      </c>
      <c r="C370" s="4" t="s">
        <v>99</v>
      </c>
      <c r="D370" s="6">
        <v>2021</v>
      </c>
      <c r="E370" s="6" t="s">
        <v>20</v>
      </c>
      <c r="F370" s="6" t="s">
        <v>20</v>
      </c>
      <c r="G370" s="6" t="s">
        <v>21</v>
      </c>
      <c r="H370" s="6" t="s">
        <v>20</v>
      </c>
      <c r="I370" s="6" t="s">
        <v>21</v>
      </c>
      <c r="J370" s="6" t="s">
        <v>22</v>
      </c>
      <c r="K370" s="6" t="s">
        <v>22</v>
      </c>
      <c r="L370" s="6" t="s">
        <v>21</v>
      </c>
      <c r="M370" s="6" t="s">
        <v>22</v>
      </c>
      <c r="N370" s="6" t="s">
        <v>22</v>
      </c>
      <c r="O370" s="6" t="s">
        <v>22</v>
      </c>
      <c r="P370" s="6" t="s">
        <v>22</v>
      </c>
      <c r="Q370" s="6" t="s">
        <v>22</v>
      </c>
      <c r="R370" s="6" t="s">
        <v>22</v>
      </c>
      <c r="S370" s="6" t="s">
        <v>21</v>
      </c>
      <c r="T370" s="12">
        <f>COUNTIF(E370:S370,"Yes")/(15-COUNTIF(E370:S370,"NA"))</f>
        <v>0.42857142857142855</v>
      </c>
      <c r="U370" s="13" t="str">
        <f>IF(T370&lt;25%,"High", IF(T370&lt;75%,"Medium","Low"))</f>
        <v>Medium</v>
      </c>
    </row>
    <row r="371" spans="1:21" x14ac:dyDescent="0.25">
      <c r="A371" s="4">
        <v>12302</v>
      </c>
      <c r="B371" s="5" t="s">
        <v>830</v>
      </c>
      <c r="C371" s="4" t="s">
        <v>97</v>
      </c>
      <c r="D371" s="6">
        <v>2022</v>
      </c>
      <c r="E371" s="6" t="s">
        <v>20</v>
      </c>
      <c r="F371" s="6" t="s">
        <v>20</v>
      </c>
      <c r="G371" s="6" t="s">
        <v>21</v>
      </c>
      <c r="H371" s="6" t="s">
        <v>20</v>
      </c>
      <c r="I371" s="6" t="s">
        <v>21</v>
      </c>
      <c r="J371" s="6" t="s">
        <v>22</v>
      </c>
      <c r="K371" s="6" t="s">
        <v>22</v>
      </c>
      <c r="L371" s="6" t="s">
        <v>21</v>
      </c>
      <c r="M371" s="6" t="s">
        <v>22</v>
      </c>
      <c r="N371" s="6" t="s">
        <v>22</v>
      </c>
      <c r="O371" s="6" t="s">
        <v>22</v>
      </c>
      <c r="P371" s="6" t="s">
        <v>22</v>
      </c>
      <c r="Q371" s="6" t="s">
        <v>22</v>
      </c>
      <c r="R371" s="6" t="s">
        <v>22</v>
      </c>
      <c r="S371" s="6" t="s">
        <v>21</v>
      </c>
      <c r="T371" s="12">
        <f>COUNTIF(E371:S371,"Yes")/(15-COUNTIF(E371:S371,"NA"))</f>
        <v>0.42857142857142855</v>
      </c>
      <c r="U371" s="13" t="str">
        <f>IF(T371&lt;25%,"High", IF(T371&lt;75%,"Medium","Low"))</f>
        <v>Medium</v>
      </c>
    </row>
    <row r="372" spans="1:21" x14ac:dyDescent="0.25">
      <c r="A372" s="4">
        <v>12319</v>
      </c>
      <c r="B372" s="5" t="s">
        <v>831</v>
      </c>
      <c r="C372" s="4" t="s">
        <v>96</v>
      </c>
      <c r="D372" s="6">
        <v>2022</v>
      </c>
      <c r="E372" s="6" t="s">
        <v>20</v>
      </c>
      <c r="F372" s="6" t="s">
        <v>20</v>
      </c>
      <c r="G372" s="6" t="s">
        <v>21</v>
      </c>
      <c r="H372" s="6" t="s">
        <v>20</v>
      </c>
      <c r="I372" s="6" t="s">
        <v>21</v>
      </c>
      <c r="J372" s="6" t="s">
        <v>22</v>
      </c>
      <c r="K372" s="6" t="s">
        <v>22</v>
      </c>
      <c r="L372" s="6" t="s">
        <v>21</v>
      </c>
      <c r="M372" s="6" t="s">
        <v>22</v>
      </c>
      <c r="N372" s="6" t="s">
        <v>22</v>
      </c>
      <c r="O372" s="6" t="s">
        <v>22</v>
      </c>
      <c r="P372" s="6" t="s">
        <v>22</v>
      </c>
      <c r="Q372" s="6" t="s">
        <v>22</v>
      </c>
      <c r="R372" s="6" t="s">
        <v>22</v>
      </c>
      <c r="S372" s="6" t="s">
        <v>20</v>
      </c>
      <c r="T372" s="12">
        <f>COUNTIF(E372:S372,"Yes")/(15-COUNTIF(E372:S372,"NA"))</f>
        <v>0.5714285714285714</v>
      </c>
      <c r="U372" s="13" t="str">
        <f>IF(T372&lt;25%,"High", IF(T372&lt;75%,"Medium","Low"))</f>
        <v>Medium</v>
      </c>
    </row>
    <row r="373" spans="1:21" x14ac:dyDescent="0.25">
      <c r="A373" s="4">
        <v>12323</v>
      </c>
      <c r="B373" s="5" t="s">
        <v>832</v>
      </c>
      <c r="C373" s="4" t="s">
        <v>95</v>
      </c>
      <c r="D373" s="6">
        <v>2021</v>
      </c>
      <c r="E373" s="6" t="s">
        <v>20</v>
      </c>
      <c r="F373" s="6" t="s">
        <v>20</v>
      </c>
      <c r="G373" s="6" t="s">
        <v>20</v>
      </c>
      <c r="H373" s="6" t="s">
        <v>20</v>
      </c>
      <c r="I373" s="6" t="s">
        <v>20</v>
      </c>
      <c r="J373" s="6" t="s">
        <v>20</v>
      </c>
      <c r="K373" s="6" t="s">
        <v>20</v>
      </c>
      <c r="L373" s="6" t="s">
        <v>20</v>
      </c>
      <c r="M373" s="6" t="s">
        <v>20</v>
      </c>
      <c r="N373" s="6" t="s">
        <v>20</v>
      </c>
      <c r="O373" s="6" t="s">
        <v>20</v>
      </c>
      <c r="P373" s="6" t="s">
        <v>20</v>
      </c>
      <c r="Q373" s="6" t="s">
        <v>30</v>
      </c>
      <c r="R373" s="6" t="s">
        <v>21</v>
      </c>
      <c r="S373" s="6" t="s">
        <v>22</v>
      </c>
      <c r="T373" s="12">
        <f>COUNTIF(E373:S373,"Yes")/(15-COUNTIF(E373:S373,"NA"))</f>
        <v>0.8571428571428571</v>
      </c>
      <c r="U373" s="13" t="str">
        <f>IF(T373&lt;25%,"High", IF(T373&lt;75%,"Medium","Low"))</f>
        <v>Low</v>
      </c>
    </row>
    <row r="374" spans="1:21" x14ac:dyDescent="0.25">
      <c r="A374" s="4">
        <v>12337</v>
      </c>
      <c r="B374" s="5" t="s">
        <v>833</v>
      </c>
      <c r="C374" s="4" t="s">
        <v>94</v>
      </c>
      <c r="D374" s="6">
        <v>2021</v>
      </c>
      <c r="E374" s="6" t="s">
        <v>20</v>
      </c>
      <c r="F374" s="6" t="s">
        <v>20</v>
      </c>
      <c r="G374" s="6" t="s">
        <v>20</v>
      </c>
      <c r="H374" s="6" t="s">
        <v>20</v>
      </c>
      <c r="I374" s="6" t="s">
        <v>20</v>
      </c>
      <c r="J374" s="6" t="s">
        <v>21</v>
      </c>
      <c r="K374" s="6" t="s">
        <v>21</v>
      </c>
      <c r="L374" s="6" t="s">
        <v>22</v>
      </c>
      <c r="M374" s="6" t="s">
        <v>21</v>
      </c>
      <c r="N374" s="6" t="s">
        <v>21</v>
      </c>
      <c r="O374" s="6" t="s">
        <v>20</v>
      </c>
      <c r="P374" s="6" t="s">
        <v>21</v>
      </c>
      <c r="Q374" s="6" t="s">
        <v>21</v>
      </c>
      <c r="R374" s="6" t="s">
        <v>22</v>
      </c>
      <c r="S374" s="6" t="s">
        <v>22</v>
      </c>
      <c r="T374" s="12">
        <f>COUNTIF(E374:S374,"Yes")/(15-COUNTIF(E374:S374,"NA"))</f>
        <v>0.5</v>
      </c>
      <c r="U374" s="13" t="str">
        <f>IF(T374&lt;25%,"High", IF(T374&lt;75%,"Medium","Low"))</f>
        <v>Medium</v>
      </c>
    </row>
    <row r="375" spans="1:21" x14ac:dyDescent="0.25">
      <c r="A375" s="4">
        <v>12346</v>
      </c>
      <c r="B375" s="5" t="s">
        <v>834</v>
      </c>
      <c r="C375" s="4" t="s">
        <v>93</v>
      </c>
      <c r="D375" s="6">
        <v>2022</v>
      </c>
      <c r="E375" s="6" t="s">
        <v>20</v>
      </c>
      <c r="F375" s="6" t="s">
        <v>20</v>
      </c>
      <c r="G375" s="6" t="s">
        <v>30</v>
      </c>
      <c r="H375" s="6" t="s">
        <v>20</v>
      </c>
      <c r="I375" s="6" t="s">
        <v>21</v>
      </c>
      <c r="J375" s="6" t="s">
        <v>22</v>
      </c>
      <c r="K375" s="6" t="s">
        <v>22</v>
      </c>
      <c r="L375" s="6" t="s">
        <v>21</v>
      </c>
      <c r="M375" s="6" t="s">
        <v>22</v>
      </c>
      <c r="N375" s="6" t="s">
        <v>22</v>
      </c>
      <c r="O375" s="6" t="s">
        <v>22</v>
      </c>
      <c r="P375" s="6" t="s">
        <v>22</v>
      </c>
      <c r="Q375" s="6" t="s">
        <v>22</v>
      </c>
      <c r="R375" s="6" t="s">
        <v>21</v>
      </c>
      <c r="S375" s="6" t="s">
        <v>22</v>
      </c>
      <c r="T375" s="12">
        <f>COUNTIF(E375:S375,"Yes")/(15-COUNTIF(E375:S375,"NA"))</f>
        <v>0.42857142857142855</v>
      </c>
      <c r="U375" s="13" t="str">
        <f>IF(T375&lt;25%,"High", IF(T375&lt;75%,"Medium","Low"))</f>
        <v>Medium</v>
      </c>
    </row>
    <row r="376" spans="1:21" x14ac:dyDescent="0.25">
      <c r="A376" s="4">
        <v>12364</v>
      </c>
      <c r="B376" s="4" t="s">
        <v>91</v>
      </c>
      <c r="C376" s="4" t="s">
        <v>92</v>
      </c>
      <c r="D376" s="6">
        <v>2020</v>
      </c>
      <c r="E376" s="6" t="s">
        <v>20</v>
      </c>
      <c r="F376" s="6" t="s">
        <v>20</v>
      </c>
      <c r="G376" s="6" t="s">
        <v>20</v>
      </c>
      <c r="H376" s="6" t="s">
        <v>20</v>
      </c>
      <c r="I376" s="6" t="s">
        <v>21</v>
      </c>
      <c r="J376" s="6" t="s">
        <v>22</v>
      </c>
      <c r="K376" s="6" t="s">
        <v>22</v>
      </c>
      <c r="L376" s="6" t="s">
        <v>21</v>
      </c>
      <c r="M376" s="6" t="s">
        <v>22</v>
      </c>
      <c r="N376" s="6" t="s">
        <v>22</v>
      </c>
      <c r="O376" s="6" t="s">
        <v>22</v>
      </c>
      <c r="P376" s="6" t="s">
        <v>22</v>
      </c>
      <c r="Q376" s="6" t="s">
        <v>22</v>
      </c>
      <c r="R376" s="6" t="s">
        <v>22</v>
      </c>
      <c r="S376" s="6" t="s">
        <v>21</v>
      </c>
      <c r="T376" s="12">
        <f>COUNTIF(E376:S376,"Yes")/(15-COUNTIF(E376:S376,"NA"))</f>
        <v>0.5714285714285714</v>
      </c>
      <c r="U376" s="13" t="str">
        <f>IF(T376&lt;25%,"High", IF(T376&lt;75%,"Medium","Low"))</f>
        <v>Medium</v>
      </c>
    </row>
    <row r="377" spans="1:21" x14ac:dyDescent="0.25">
      <c r="A377" s="4">
        <v>12371</v>
      </c>
      <c r="B377" s="4" t="s">
        <v>89</v>
      </c>
      <c r="C377" s="4" t="s">
        <v>90</v>
      </c>
      <c r="D377" s="6">
        <v>2020</v>
      </c>
      <c r="E377" s="6" t="s">
        <v>20</v>
      </c>
      <c r="F377" s="6" t="s">
        <v>20</v>
      </c>
      <c r="G377" s="6" t="s">
        <v>20</v>
      </c>
      <c r="H377" s="6" t="s">
        <v>20</v>
      </c>
      <c r="I377" s="6" t="s">
        <v>30</v>
      </c>
      <c r="J377" s="6" t="s">
        <v>20</v>
      </c>
      <c r="K377" s="6" t="s">
        <v>21</v>
      </c>
      <c r="L377" s="6" t="s">
        <v>21</v>
      </c>
      <c r="M377" s="6" t="s">
        <v>21</v>
      </c>
      <c r="N377" s="6" t="s">
        <v>21</v>
      </c>
      <c r="O377" s="6" t="s">
        <v>20</v>
      </c>
      <c r="P377" s="6" t="s">
        <v>21</v>
      </c>
      <c r="Q377" s="6" t="s">
        <v>21</v>
      </c>
      <c r="R377" s="6" t="s">
        <v>22</v>
      </c>
      <c r="S377" s="6" t="s">
        <v>22</v>
      </c>
      <c r="T377" s="12">
        <f>COUNTIF(E377:S377,"Yes")/(15-COUNTIF(E377:S377,"NA"))</f>
        <v>0.46153846153846156</v>
      </c>
      <c r="U377" s="13" t="str">
        <f>IF(T377&lt;25%,"High", IF(T377&lt;75%,"Medium","Low"))</f>
        <v>Medium</v>
      </c>
    </row>
    <row r="378" spans="1:21" x14ac:dyDescent="0.25">
      <c r="A378" s="4">
        <v>12404</v>
      </c>
      <c r="B378" s="4" t="s">
        <v>87</v>
      </c>
      <c r="C378" s="4" t="s">
        <v>88</v>
      </c>
      <c r="D378" s="6">
        <v>2020</v>
      </c>
      <c r="E378" s="6" t="s">
        <v>20</v>
      </c>
      <c r="F378" s="6" t="s">
        <v>20</v>
      </c>
      <c r="G378" s="6" t="s">
        <v>20</v>
      </c>
      <c r="H378" s="6" t="s">
        <v>20</v>
      </c>
      <c r="I378" s="6" t="s">
        <v>21</v>
      </c>
      <c r="J378" s="6" t="s">
        <v>20</v>
      </c>
      <c r="K378" s="6" t="s">
        <v>21</v>
      </c>
      <c r="L378" s="6" t="s">
        <v>22</v>
      </c>
      <c r="M378" s="6" t="s">
        <v>21</v>
      </c>
      <c r="N378" s="6" t="s">
        <v>20</v>
      </c>
      <c r="O378" s="6" t="s">
        <v>30</v>
      </c>
      <c r="P378" s="6" t="s">
        <v>21</v>
      </c>
      <c r="Q378" s="6" t="s">
        <v>21</v>
      </c>
      <c r="R378" s="6" t="s">
        <v>22</v>
      </c>
      <c r="S378" s="6" t="s">
        <v>22</v>
      </c>
      <c r="T378" s="12">
        <f>COUNTIF(E378:S378,"Yes")/(15-COUNTIF(E378:S378,"NA"))</f>
        <v>0.5</v>
      </c>
      <c r="U378" s="13" t="str">
        <f>IF(T378&lt;25%,"High", IF(T378&lt;75%,"Medium","Low"))</f>
        <v>Medium</v>
      </c>
    </row>
    <row r="379" spans="1:21" x14ac:dyDescent="0.25">
      <c r="A379" s="4">
        <v>12416</v>
      </c>
      <c r="B379" s="4" t="s">
        <v>85</v>
      </c>
      <c r="C379" s="4" t="s">
        <v>86</v>
      </c>
      <c r="D379" s="6">
        <v>2020</v>
      </c>
      <c r="E379" s="6" t="s">
        <v>20</v>
      </c>
      <c r="F379" s="6" t="s">
        <v>20</v>
      </c>
      <c r="G379" s="6" t="s">
        <v>21</v>
      </c>
      <c r="H379" s="6" t="s">
        <v>20</v>
      </c>
      <c r="I379" s="6" t="s">
        <v>21</v>
      </c>
      <c r="J379" s="6" t="s">
        <v>22</v>
      </c>
      <c r="K379" s="6" t="s">
        <v>22</v>
      </c>
      <c r="L379" s="6" t="s">
        <v>21</v>
      </c>
      <c r="M379" s="6" t="s">
        <v>22</v>
      </c>
      <c r="N379" s="6" t="s">
        <v>22</v>
      </c>
      <c r="O379" s="6" t="s">
        <v>22</v>
      </c>
      <c r="P379" s="6" t="s">
        <v>22</v>
      </c>
      <c r="Q379" s="6" t="s">
        <v>22</v>
      </c>
      <c r="R379" s="6" t="s">
        <v>21</v>
      </c>
      <c r="S379" s="6" t="s">
        <v>22</v>
      </c>
      <c r="T379" s="12">
        <f>COUNTIF(E379:S379,"Yes")/(15-COUNTIF(E379:S379,"NA"))</f>
        <v>0.42857142857142855</v>
      </c>
      <c r="U379" s="13" t="str">
        <f>IF(T379&lt;25%,"High", IF(T379&lt;75%,"Medium","Low"))</f>
        <v>Medium</v>
      </c>
    </row>
    <row r="380" spans="1:21" x14ac:dyDescent="0.25">
      <c r="A380" s="4">
        <v>12427</v>
      </c>
      <c r="B380" s="4" t="s">
        <v>83</v>
      </c>
      <c r="C380" s="4" t="s">
        <v>84</v>
      </c>
      <c r="D380" s="6">
        <v>2020</v>
      </c>
      <c r="E380" s="6" t="s">
        <v>30</v>
      </c>
      <c r="F380" s="6" t="s">
        <v>30</v>
      </c>
      <c r="G380" s="6" t="s">
        <v>21</v>
      </c>
      <c r="H380" s="6" t="s">
        <v>20</v>
      </c>
      <c r="I380" s="6" t="s">
        <v>21</v>
      </c>
      <c r="J380" s="6" t="s">
        <v>22</v>
      </c>
      <c r="K380" s="6" t="s">
        <v>22</v>
      </c>
      <c r="L380" s="6" t="s">
        <v>21</v>
      </c>
      <c r="M380" s="6" t="s">
        <v>22</v>
      </c>
      <c r="N380" s="6" t="s">
        <v>22</v>
      </c>
      <c r="O380" s="6" t="s">
        <v>22</v>
      </c>
      <c r="P380" s="6" t="s">
        <v>22</v>
      </c>
      <c r="Q380" s="6" t="s">
        <v>22</v>
      </c>
      <c r="R380" s="6" t="s">
        <v>21</v>
      </c>
      <c r="S380" s="6" t="s">
        <v>22</v>
      </c>
      <c r="T380" s="12">
        <f>COUNTIF(E380:S380,"Yes")/(15-COUNTIF(E380:S380,"NA"))</f>
        <v>0.14285714285714285</v>
      </c>
      <c r="U380" s="13" t="str">
        <f>IF(T380&lt;25%,"High", IF(T380&lt;75%,"Medium","Low"))</f>
        <v>High</v>
      </c>
    </row>
    <row r="381" spans="1:21" x14ac:dyDescent="0.25">
      <c r="A381" s="4">
        <v>12440</v>
      </c>
      <c r="B381" s="4" t="s">
        <v>81</v>
      </c>
      <c r="C381" s="4" t="s">
        <v>82</v>
      </c>
      <c r="D381" s="6">
        <v>2021</v>
      </c>
      <c r="E381" s="6" t="s">
        <v>20</v>
      </c>
      <c r="F381" s="6" t="s">
        <v>20</v>
      </c>
      <c r="G381" s="6" t="s">
        <v>20</v>
      </c>
      <c r="H381" s="6" t="s">
        <v>20</v>
      </c>
      <c r="I381" s="6" t="s">
        <v>21</v>
      </c>
      <c r="J381" s="6" t="s">
        <v>20</v>
      </c>
      <c r="K381" s="6" t="s">
        <v>21</v>
      </c>
      <c r="L381" s="6" t="s">
        <v>21</v>
      </c>
      <c r="M381" s="6" t="s">
        <v>22</v>
      </c>
      <c r="N381" s="6" t="s">
        <v>22</v>
      </c>
      <c r="O381" s="6" t="s">
        <v>22</v>
      </c>
      <c r="P381" s="6" t="s">
        <v>22</v>
      </c>
      <c r="Q381" s="6" t="s">
        <v>22</v>
      </c>
      <c r="R381" s="6" t="s">
        <v>20</v>
      </c>
      <c r="S381" s="6" t="s">
        <v>22</v>
      </c>
      <c r="T381" s="12">
        <f>COUNTIF(E381:S381,"Yes")/(15-COUNTIF(E381:S381,"NA"))</f>
        <v>0.66666666666666663</v>
      </c>
      <c r="U381" s="13" t="str">
        <f>IF(T381&lt;25%,"High", IF(T381&lt;75%,"Medium","Low"))</f>
        <v>Medium</v>
      </c>
    </row>
    <row r="382" spans="1:21" x14ac:dyDescent="0.25">
      <c r="A382" s="4">
        <v>12442</v>
      </c>
      <c r="B382" s="4" t="s">
        <v>79</v>
      </c>
      <c r="C382" s="4" t="s">
        <v>80</v>
      </c>
      <c r="D382" s="6">
        <v>2021</v>
      </c>
      <c r="E382" s="6" t="s">
        <v>20</v>
      </c>
      <c r="F382" s="6" t="s">
        <v>20</v>
      </c>
      <c r="G382" s="6" t="s">
        <v>20</v>
      </c>
      <c r="H382" s="6" t="s">
        <v>20</v>
      </c>
      <c r="I382" s="6" t="s">
        <v>21</v>
      </c>
      <c r="J382" s="6" t="s">
        <v>22</v>
      </c>
      <c r="K382" s="6" t="s">
        <v>22</v>
      </c>
      <c r="L382" s="6" t="s">
        <v>21</v>
      </c>
      <c r="M382" s="6" t="s">
        <v>22</v>
      </c>
      <c r="N382" s="6" t="s">
        <v>22</v>
      </c>
      <c r="O382" s="6" t="s">
        <v>22</v>
      </c>
      <c r="P382" s="6" t="s">
        <v>22</v>
      </c>
      <c r="Q382" s="6" t="s">
        <v>22</v>
      </c>
      <c r="R382" s="6" t="s">
        <v>20</v>
      </c>
      <c r="S382" s="6" t="s">
        <v>22</v>
      </c>
      <c r="T382" s="12">
        <f>COUNTIF(E382:S382,"Yes")/(15-COUNTIF(E382:S382,"NA"))</f>
        <v>0.7142857142857143</v>
      </c>
      <c r="U382" s="13" t="str">
        <f>IF(T382&lt;25%,"High", IF(T382&lt;75%,"Medium","Low"))</f>
        <v>Medium</v>
      </c>
    </row>
    <row r="383" spans="1:21" x14ac:dyDescent="0.25">
      <c r="A383" s="4">
        <v>12502</v>
      </c>
      <c r="B383" s="4" t="s">
        <v>77</v>
      </c>
      <c r="C383" s="4" t="s">
        <v>78</v>
      </c>
      <c r="D383" s="6">
        <v>2021</v>
      </c>
      <c r="E383" s="6" t="s">
        <v>20</v>
      </c>
      <c r="F383" s="6" t="s">
        <v>30</v>
      </c>
      <c r="G383" s="6" t="s">
        <v>20</v>
      </c>
      <c r="H383" s="6" t="s">
        <v>20</v>
      </c>
      <c r="I383" s="6" t="s">
        <v>21</v>
      </c>
      <c r="J383" s="6" t="s">
        <v>22</v>
      </c>
      <c r="K383" s="6" t="s">
        <v>22</v>
      </c>
      <c r="L383" s="6" t="s">
        <v>21</v>
      </c>
      <c r="M383" s="6" t="s">
        <v>22</v>
      </c>
      <c r="N383" s="6" t="s">
        <v>22</v>
      </c>
      <c r="O383" s="6" t="s">
        <v>22</v>
      </c>
      <c r="P383" s="6" t="s">
        <v>22</v>
      </c>
      <c r="Q383" s="6" t="s">
        <v>22</v>
      </c>
      <c r="R383" s="6" t="s">
        <v>22</v>
      </c>
      <c r="S383" s="6" t="s">
        <v>20</v>
      </c>
      <c r="T383" s="12">
        <f>COUNTIF(E383:S383,"Yes")/(15-COUNTIF(E383:S383,"NA"))</f>
        <v>0.5714285714285714</v>
      </c>
      <c r="U383" s="13" t="str">
        <f>IF(T383&lt;25%,"High", IF(T383&lt;75%,"Medium","Low"))</f>
        <v>Medium</v>
      </c>
    </row>
    <row r="384" spans="1:21" x14ac:dyDescent="0.25">
      <c r="A384" s="4">
        <v>12516</v>
      </c>
      <c r="B384" s="4" t="s">
        <v>75</v>
      </c>
      <c r="C384" s="4" t="s">
        <v>76</v>
      </c>
      <c r="D384" s="6">
        <v>2021</v>
      </c>
      <c r="E384" s="6" t="s">
        <v>20</v>
      </c>
      <c r="F384" s="6" t="s">
        <v>20</v>
      </c>
      <c r="G384" s="6" t="s">
        <v>20</v>
      </c>
      <c r="H384" s="6" t="s">
        <v>20</v>
      </c>
      <c r="I384" s="6" t="s">
        <v>21</v>
      </c>
      <c r="J384" s="6" t="s">
        <v>21</v>
      </c>
      <c r="K384" s="6" t="s">
        <v>21</v>
      </c>
      <c r="L384" s="6" t="s">
        <v>21</v>
      </c>
      <c r="M384" s="6" t="s">
        <v>22</v>
      </c>
      <c r="N384" s="6" t="s">
        <v>22</v>
      </c>
      <c r="O384" s="6" t="s">
        <v>22</v>
      </c>
      <c r="P384" s="6" t="s">
        <v>22</v>
      </c>
      <c r="Q384" s="6" t="s">
        <v>22</v>
      </c>
      <c r="R384" s="6" t="s">
        <v>21</v>
      </c>
      <c r="S384" s="6" t="s">
        <v>22</v>
      </c>
      <c r="T384" s="12">
        <f>COUNTIF(E384:S384,"Yes")/(15-COUNTIF(E384:S384,"NA"))</f>
        <v>0.44444444444444442</v>
      </c>
      <c r="U384" s="13" t="str">
        <f>IF(T384&lt;25%,"High", IF(T384&lt;75%,"Medium","Low"))</f>
        <v>Medium</v>
      </c>
    </row>
    <row r="385" spans="1:21" x14ac:dyDescent="0.25">
      <c r="A385" s="4">
        <v>12530</v>
      </c>
      <c r="B385" s="4" t="s">
        <v>73</v>
      </c>
      <c r="C385" s="4" t="s">
        <v>74</v>
      </c>
      <c r="D385" s="6">
        <v>2021</v>
      </c>
      <c r="E385" s="6" t="s">
        <v>20</v>
      </c>
      <c r="F385" s="6" t="s">
        <v>20</v>
      </c>
      <c r="G385" s="6" t="s">
        <v>20</v>
      </c>
      <c r="H385" s="6" t="s">
        <v>30</v>
      </c>
      <c r="I385" s="6" t="s">
        <v>21</v>
      </c>
      <c r="J385" s="6" t="s">
        <v>22</v>
      </c>
      <c r="K385" s="6" t="s">
        <v>22</v>
      </c>
      <c r="L385" s="6" t="s">
        <v>21</v>
      </c>
      <c r="M385" s="6" t="s">
        <v>22</v>
      </c>
      <c r="N385" s="6" t="s">
        <v>22</v>
      </c>
      <c r="O385" s="6" t="s">
        <v>22</v>
      </c>
      <c r="P385" s="6" t="s">
        <v>22</v>
      </c>
      <c r="Q385" s="6" t="s">
        <v>22</v>
      </c>
      <c r="R385" s="6" t="s">
        <v>22</v>
      </c>
      <c r="S385" s="6" t="s">
        <v>20</v>
      </c>
      <c r="T385" s="12">
        <f>COUNTIF(E385:S385,"Yes")/(15-COUNTIF(E385:S385,"NA"))</f>
        <v>0.5714285714285714</v>
      </c>
      <c r="U385" s="13" t="str">
        <f>IF(T385&lt;25%,"High", IF(T385&lt;75%,"Medium","Low"))</f>
        <v>Medium</v>
      </c>
    </row>
    <row r="386" spans="1:21" x14ac:dyDescent="0.25">
      <c r="A386" s="4">
        <v>12600</v>
      </c>
      <c r="B386" s="4" t="s">
        <v>71</v>
      </c>
      <c r="C386" s="4" t="s">
        <v>72</v>
      </c>
      <c r="D386" s="6">
        <v>2021</v>
      </c>
      <c r="E386" s="6" t="s">
        <v>20</v>
      </c>
      <c r="F386" s="6" t="s">
        <v>20</v>
      </c>
      <c r="G386" s="6" t="s">
        <v>21</v>
      </c>
      <c r="H386" s="6" t="s">
        <v>20</v>
      </c>
      <c r="I386" s="6" t="s">
        <v>21</v>
      </c>
      <c r="J386" s="6" t="s">
        <v>22</v>
      </c>
      <c r="K386" s="6" t="s">
        <v>22</v>
      </c>
      <c r="L386" s="6" t="s">
        <v>21</v>
      </c>
      <c r="M386" s="6" t="s">
        <v>22</v>
      </c>
      <c r="N386" s="6" t="s">
        <v>22</v>
      </c>
      <c r="O386" s="6" t="s">
        <v>22</v>
      </c>
      <c r="P386" s="6" t="s">
        <v>22</v>
      </c>
      <c r="Q386" s="6" t="s">
        <v>22</v>
      </c>
      <c r="R386" s="6" t="s">
        <v>22</v>
      </c>
      <c r="S386" s="6" t="s">
        <v>30</v>
      </c>
      <c r="T386" s="12">
        <f>COUNTIF(E386:S386,"Yes")/(15-COUNTIF(E386:S386,"NA"))</f>
        <v>0.42857142857142855</v>
      </c>
      <c r="U386" s="13" t="str">
        <f>IF(T386&lt;25%,"High", IF(T386&lt;75%,"Medium","Low"))</f>
        <v>Medium</v>
      </c>
    </row>
    <row r="387" spans="1:21" x14ac:dyDescent="0.25">
      <c r="A387" s="4">
        <v>12616</v>
      </c>
      <c r="B387" s="4" t="s">
        <v>69</v>
      </c>
      <c r="C387" s="4" t="s">
        <v>70</v>
      </c>
      <c r="D387" s="6">
        <v>2021</v>
      </c>
      <c r="E387" s="6" t="s">
        <v>20</v>
      </c>
      <c r="F387" s="6" t="s">
        <v>20</v>
      </c>
      <c r="G387" s="6" t="s">
        <v>21</v>
      </c>
      <c r="H387" s="6" t="s">
        <v>20</v>
      </c>
      <c r="I387" s="6" t="s">
        <v>21</v>
      </c>
      <c r="J387" s="6" t="s">
        <v>22</v>
      </c>
      <c r="K387" s="6" t="s">
        <v>22</v>
      </c>
      <c r="L387" s="6" t="s">
        <v>21</v>
      </c>
      <c r="M387" s="6" t="s">
        <v>22</v>
      </c>
      <c r="N387" s="6" t="s">
        <v>22</v>
      </c>
      <c r="O387" s="6" t="s">
        <v>22</v>
      </c>
      <c r="P387" s="6" t="s">
        <v>22</v>
      </c>
      <c r="Q387" s="6" t="s">
        <v>22</v>
      </c>
      <c r="R387" s="6" t="s">
        <v>22</v>
      </c>
      <c r="S387" s="6" t="s">
        <v>21</v>
      </c>
      <c r="T387" s="12">
        <f>COUNTIF(E387:S387,"Yes")/(15-COUNTIF(E387:S387,"NA"))</f>
        <v>0.42857142857142855</v>
      </c>
      <c r="U387" s="13" t="str">
        <f>IF(T387&lt;25%,"High", IF(T387&lt;75%,"Medium","Low"))</f>
        <v>Medium</v>
      </c>
    </row>
    <row r="388" spans="1:21" x14ac:dyDescent="0.25">
      <c r="A388" s="4">
        <v>12618</v>
      </c>
      <c r="B388" s="4" t="s">
        <v>67</v>
      </c>
      <c r="C388" s="4" t="s">
        <v>68</v>
      </c>
      <c r="D388" s="6">
        <v>2021</v>
      </c>
      <c r="E388" s="6" t="s">
        <v>20</v>
      </c>
      <c r="F388" s="6" t="s">
        <v>20</v>
      </c>
      <c r="G388" s="6" t="s">
        <v>20</v>
      </c>
      <c r="H388" s="6" t="s">
        <v>20</v>
      </c>
      <c r="I388" s="6" t="s">
        <v>21</v>
      </c>
      <c r="J388" s="6" t="s">
        <v>22</v>
      </c>
      <c r="K388" s="6" t="s">
        <v>22</v>
      </c>
      <c r="L388" s="6" t="s">
        <v>21</v>
      </c>
      <c r="M388" s="6" t="s">
        <v>21</v>
      </c>
      <c r="N388" s="6" t="s">
        <v>21</v>
      </c>
      <c r="O388" s="6" t="s">
        <v>20</v>
      </c>
      <c r="P388" s="6" t="s">
        <v>20</v>
      </c>
      <c r="Q388" s="6" t="s">
        <v>30</v>
      </c>
      <c r="R388" s="6" t="s">
        <v>20</v>
      </c>
      <c r="S388" s="6" t="s">
        <v>22</v>
      </c>
      <c r="T388" s="12">
        <f>COUNTIF(E388:S388,"Yes")/(15-COUNTIF(E388:S388,"NA"))</f>
        <v>0.58333333333333337</v>
      </c>
      <c r="U388" s="13" t="str">
        <f>IF(T388&lt;25%,"High", IF(T388&lt;75%,"Medium","Low"))</f>
        <v>Medium</v>
      </c>
    </row>
    <row r="389" spans="1:21" x14ac:dyDescent="0.25">
      <c r="A389" s="4">
        <v>12639</v>
      </c>
      <c r="B389" s="4" t="s">
        <v>65</v>
      </c>
      <c r="C389" s="4" t="s">
        <v>66</v>
      </c>
      <c r="D389" s="6">
        <v>2021</v>
      </c>
      <c r="E389" s="6" t="s">
        <v>20</v>
      </c>
      <c r="F389" s="6" t="s">
        <v>21</v>
      </c>
      <c r="G389" s="6" t="s">
        <v>21</v>
      </c>
      <c r="H389" s="6" t="s">
        <v>20</v>
      </c>
      <c r="I389" s="6" t="s">
        <v>21</v>
      </c>
      <c r="J389" s="6" t="s">
        <v>22</v>
      </c>
      <c r="K389" s="6" t="s">
        <v>22</v>
      </c>
      <c r="L389" s="6" t="s">
        <v>21</v>
      </c>
      <c r="M389" s="6" t="s">
        <v>22</v>
      </c>
      <c r="N389" s="6" t="s">
        <v>22</v>
      </c>
      <c r="O389" s="6" t="s">
        <v>22</v>
      </c>
      <c r="P389" s="6" t="s">
        <v>22</v>
      </c>
      <c r="Q389" s="6" t="s">
        <v>22</v>
      </c>
      <c r="R389" s="6" t="s">
        <v>21</v>
      </c>
      <c r="S389" s="6" t="s">
        <v>22</v>
      </c>
      <c r="T389" s="12">
        <f>COUNTIF(E389:S389,"Yes")/(15-COUNTIF(E389:S389,"NA"))</f>
        <v>0.2857142857142857</v>
      </c>
      <c r="U389" s="13" t="str">
        <f>IF(T389&lt;25%,"High", IF(T389&lt;75%,"Medium","Low"))</f>
        <v>Medium</v>
      </c>
    </row>
    <row r="390" spans="1:21" x14ac:dyDescent="0.25">
      <c r="A390" s="4">
        <v>12648</v>
      </c>
      <c r="B390" s="4" t="s">
        <v>63</v>
      </c>
      <c r="C390" s="4" t="s">
        <v>64</v>
      </c>
      <c r="D390" s="6">
        <v>2021</v>
      </c>
      <c r="E390" s="6" t="s">
        <v>20</v>
      </c>
      <c r="F390" s="6" t="s">
        <v>20</v>
      </c>
      <c r="G390" s="6" t="s">
        <v>21</v>
      </c>
      <c r="H390" s="6" t="s">
        <v>20</v>
      </c>
      <c r="I390" s="6" t="s">
        <v>21</v>
      </c>
      <c r="J390" s="6" t="s">
        <v>22</v>
      </c>
      <c r="K390" s="6" t="s">
        <v>22</v>
      </c>
      <c r="L390" s="6" t="s">
        <v>21</v>
      </c>
      <c r="M390" s="6" t="s">
        <v>22</v>
      </c>
      <c r="N390" s="6" t="s">
        <v>22</v>
      </c>
      <c r="O390" s="6" t="s">
        <v>22</v>
      </c>
      <c r="P390" s="6" t="s">
        <v>22</v>
      </c>
      <c r="Q390" s="6" t="s">
        <v>22</v>
      </c>
      <c r="R390" s="6" t="s">
        <v>20</v>
      </c>
      <c r="S390" s="6" t="s">
        <v>22</v>
      </c>
      <c r="T390" s="12">
        <f>COUNTIF(E390:S390,"Yes")/(15-COUNTIF(E390:S390,"NA"))</f>
        <v>0.5714285714285714</v>
      </c>
      <c r="U390" s="13" t="str">
        <f>IF(T390&lt;25%,"High", IF(T390&lt;75%,"Medium","Low"))</f>
        <v>Medium</v>
      </c>
    </row>
    <row r="391" spans="1:21" x14ac:dyDescent="0.25">
      <c r="A391" s="4">
        <v>12691</v>
      </c>
      <c r="B391" s="4" t="s">
        <v>61</v>
      </c>
      <c r="C391" s="4" t="s">
        <v>62</v>
      </c>
      <c r="D391" s="6">
        <v>2021</v>
      </c>
      <c r="E391" s="6" t="s">
        <v>20</v>
      </c>
      <c r="F391" s="6" t="s">
        <v>20</v>
      </c>
      <c r="G391" s="6" t="s">
        <v>20</v>
      </c>
      <c r="H391" s="6" t="s">
        <v>20</v>
      </c>
      <c r="I391" s="6" t="s">
        <v>20</v>
      </c>
      <c r="J391" s="6" t="s">
        <v>20</v>
      </c>
      <c r="K391" s="6" t="s">
        <v>21</v>
      </c>
      <c r="L391" s="6" t="s">
        <v>22</v>
      </c>
      <c r="M391" s="6" t="s">
        <v>21</v>
      </c>
      <c r="N391" s="6" t="s">
        <v>20</v>
      </c>
      <c r="O391" s="6" t="s">
        <v>30</v>
      </c>
      <c r="P391" s="6" t="s">
        <v>20</v>
      </c>
      <c r="Q391" s="6" t="s">
        <v>30</v>
      </c>
      <c r="R391" s="6" t="s">
        <v>22</v>
      </c>
      <c r="S391" s="6" t="s">
        <v>22</v>
      </c>
      <c r="T391" s="12">
        <f>COUNTIF(E391:S391,"Yes")/(15-COUNTIF(E391:S391,"NA"))</f>
        <v>0.66666666666666663</v>
      </c>
      <c r="U391" s="13" t="str">
        <f>IF(T391&lt;25%,"High", IF(T391&lt;75%,"Medium","Low"))</f>
        <v>Medium</v>
      </c>
    </row>
    <row r="392" spans="1:21" x14ac:dyDescent="0.25">
      <c r="A392" s="4">
        <v>12692</v>
      </c>
      <c r="B392" s="4" t="s">
        <v>59</v>
      </c>
      <c r="C392" s="4" t="s">
        <v>60</v>
      </c>
      <c r="D392" s="6">
        <v>2021</v>
      </c>
      <c r="E392" s="6" t="s">
        <v>20</v>
      </c>
      <c r="F392" s="6" t="s">
        <v>20</v>
      </c>
      <c r="G392" s="6" t="s">
        <v>20</v>
      </c>
      <c r="H392" s="6" t="s">
        <v>20</v>
      </c>
      <c r="I392" s="6" t="s">
        <v>21</v>
      </c>
      <c r="J392" s="6" t="s">
        <v>22</v>
      </c>
      <c r="K392" s="6" t="s">
        <v>22</v>
      </c>
      <c r="L392" s="6" t="s">
        <v>21</v>
      </c>
      <c r="M392" s="6" t="s">
        <v>22</v>
      </c>
      <c r="N392" s="6" t="s">
        <v>22</v>
      </c>
      <c r="O392" s="6" t="s">
        <v>22</v>
      </c>
      <c r="P392" s="6" t="s">
        <v>22</v>
      </c>
      <c r="Q392" s="6" t="s">
        <v>22</v>
      </c>
      <c r="R392" s="6" t="s">
        <v>30</v>
      </c>
      <c r="S392" s="6" t="s">
        <v>22</v>
      </c>
      <c r="T392" s="12">
        <f>COUNTIF(E392:S392,"Yes")/(15-COUNTIF(E392:S392,"NA"))</f>
        <v>0.5714285714285714</v>
      </c>
      <c r="U392" s="13" t="str">
        <f>IF(T392&lt;25%,"High", IF(T392&lt;75%,"Medium","Low"))</f>
        <v>Medium</v>
      </c>
    </row>
    <row r="393" spans="1:21" x14ac:dyDescent="0.25">
      <c r="A393" s="4">
        <v>12696</v>
      </c>
      <c r="B393" s="4" t="s">
        <v>57</v>
      </c>
      <c r="C393" s="4" t="s">
        <v>58</v>
      </c>
      <c r="D393" s="6">
        <v>2021</v>
      </c>
      <c r="E393" s="6" t="s">
        <v>20</v>
      </c>
      <c r="F393" s="6" t="s">
        <v>20</v>
      </c>
      <c r="G393" s="6" t="s">
        <v>21</v>
      </c>
      <c r="H393" s="6" t="s">
        <v>20</v>
      </c>
      <c r="I393" s="6" t="s">
        <v>20</v>
      </c>
      <c r="J393" s="6" t="s">
        <v>22</v>
      </c>
      <c r="K393" s="6" t="s">
        <v>21</v>
      </c>
      <c r="L393" s="6" t="s">
        <v>21</v>
      </c>
      <c r="M393" s="6" t="s">
        <v>21</v>
      </c>
      <c r="N393" s="6" t="s">
        <v>21</v>
      </c>
      <c r="O393" s="6" t="s">
        <v>20</v>
      </c>
      <c r="P393" s="6" t="s">
        <v>21</v>
      </c>
      <c r="Q393" s="6" t="s">
        <v>20</v>
      </c>
      <c r="R393" s="6" t="s">
        <v>22</v>
      </c>
      <c r="S393" s="6" t="s">
        <v>22</v>
      </c>
      <c r="T393" s="12">
        <f>COUNTIF(E393:S393,"Yes")/(15-COUNTIF(E393:S393,"NA"))</f>
        <v>0.5</v>
      </c>
      <c r="U393" s="13" t="str">
        <f>IF(T393&lt;25%,"High", IF(T393&lt;75%,"Medium","Low"))</f>
        <v>Medium</v>
      </c>
    </row>
    <row r="394" spans="1:21" x14ac:dyDescent="0.25">
      <c r="A394" s="4">
        <v>12703</v>
      </c>
      <c r="B394" s="4" t="s">
        <v>55</v>
      </c>
      <c r="C394" s="4" t="s">
        <v>56</v>
      </c>
      <c r="D394" s="6">
        <v>2021</v>
      </c>
      <c r="E394" s="6" t="s">
        <v>20</v>
      </c>
      <c r="F394" s="6" t="s">
        <v>21</v>
      </c>
      <c r="G394" s="6" t="s">
        <v>21</v>
      </c>
      <c r="H394" s="6" t="s">
        <v>20</v>
      </c>
      <c r="I394" s="6" t="s">
        <v>20</v>
      </c>
      <c r="J394" s="6" t="s">
        <v>20</v>
      </c>
      <c r="K394" s="6" t="s">
        <v>21</v>
      </c>
      <c r="L394" s="6" t="s">
        <v>21</v>
      </c>
      <c r="M394" s="6" t="s">
        <v>21</v>
      </c>
      <c r="N394" s="6" t="s">
        <v>20</v>
      </c>
      <c r="O394" s="6" t="s">
        <v>20</v>
      </c>
      <c r="P394" s="6" t="s">
        <v>21</v>
      </c>
      <c r="Q394" s="6" t="s">
        <v>20</v>
      </c>
      <c r="R394" s="6" t="s">
        <v>21</v>
      </c>
      <c r="S394" s="6" t="s">
        <v>22</v>
      </c>
      <c r="T394" s="12">
        <f>COUNTIF(E394:S394,"Yes")/(15-COUNTIF(E394:S394,"NA"))</f>
        <v>0.5</v>
      </c>
      <c r="U394" s="13" t="str">
        <f>IF(T394&lt;25%,"High", IF(T394&lt;75%,"Medium","Low"))</f>
        <v>Medium</v>
      </c>
    </row>
    <row r="395" spans="1:21" x14ac:dyDescent="0.25">
      <c r="A395" s="4">
        <v>12728</v>
      </c>
      <c r="B395" s="4" t="s">
        <v>53</v>
      </c>
      <c r="C395" s="4" t="s">
        <v>54</v>
      </c>
      <c r="D395" s="6">
        <v>2021</v>
      </c>
      <c r="E395" s="6" t="s">
        <v>20</v>
      </c>
      <c r="F395" s="6" t="s">
        <v>20</v>
      </c>
      <c r="G395" s="6" t="s">
        <v>21</v>
      </c>
      <c r="H395" s="6" t="s">
        <v>20</v>
      </c>
      <c r="I395" s="6" t="s">
        <v>21</v>
      </c>
      <c r="J395" s="6" t="s">
        <v>20</v>
      </c>
      <c r="K395" s="6" t="s">
        <v>21</v>
      </c>
      <c r="L395" s="6" t="s">
        <v>21</v>
      </c>
      <c r="M395" s="6" t="s">
        <v>22</v>
      </c>
      <c r="N395" s="6" t="s">
        <v>22</v>
      </c>
      <c r="O395" s="6" t="s">
        <v>22</v>
      </c>
      <c r="P395" s="6" t="s">
        <v>22</v>
      </c>
      <c r="Q395" s="6" t="s">
        <v>22</v>
      </c>
      <c r="R395" s="6" t="s">
        <v>21</v>
      </c>
      <c r="S395" s="6" t="s">
        <v>22</v>
      </c>
      <c r="T395" s="12">
        <f>COUNTIF(E395:S395,"Yes")/(15-COUNTIF(E395:S395,"NA"))</f>
        <v>0.44444444444444442</v>
      </c>
      <c r="U395" s="13" t="str">
        <f>IF(T395&lt;25%,"High", IF(T395&lt;75%,"Medium","Low"))</f>
        <v>Medium</v>
      </c>
    </row>
    <row r="396" spans="1:21" x14ac:dyDescent="0.25">
      <c r="A396" s="4">
        <v>12733</v>
      </c>
      <c r="B396" s="4" t="s">
        <v>51</v>
      </c>
      <c r="C396" s="4" t="s">
        <v>52</v>
      </c>
      <c r="D396" s="6">
        <v>2021</v>
      </c>
      <c r="E396" s="6" t="s">
        <v>20</v>
      </c>
      <c r="F396" s="6" t="s">
        <v>20</v>
      </c>
      <c r="G396" s="6" t="s">
        <v>21</v>
      </c>
      <c r="H396" s="6" t="s">
        <v>20</v>
      </c>
      <c r="I396" s="6" t="s">
        <v>21</v>
      </c>
      <c r="J396" s="6" t="s">
        <v>30</v>
      </c>
      <c r="K396" s="6" t="s">
        <v>21</v>
      </c>
      <c r="L396" s="6" t="s">
        <v>22</v>
      </c>
      <c r="M396" s="6" t="s">
        <v>21</v>
      </c>
      <c r="N396" s="6" t="s">
        <v>21</v>
      </c>
      <c r="O396" s="6" t="s">
        <v>20</v>
      </c>
      <c r="P396" s="6" t="s">
        <v>20</v>
      </c>
      <c r="Q396" s="6" t="s">
        <v>21</v>
      </c>
      <c r="R396" s="6" t="s">
        <v>22</v>
      </c>
      <c r="S396" s="6" t="s">
        <v>22</v>
      </c>
      <c r="T396" s="12">
        <f>COUNTIF(E396:S396,"Yes")/(15-COUNTIF(E396:S396,"NA"))</f>
        <v>0.41666666666666669</v>
      </c>
      <c r="U396" s="13" t="str">
        <f>IF(T396&lt;25%,"High", IF(T396&lt;75%,"Medium","Low"))</f>
        <v>Medium</v>
      </c>
    </row>
    <row r="397" spans="1:21" x14ac:dyDescent="0.25">
      <c r="A397" s="4">
        <v>12788</v>
      </c>
      <c r="B397" s="4" t="s">
        <v>49</v>
      </c>
      <c r="C397" s="4" t="s">
        <v>50</v>
      </c>
      <c r="D397" s="6">
        <v>2022</v>
      </c>
      <c r="E397" s="6" t="s">
        <v>20</v>
      </c>
      <c r="F397" s="6" t="s">
        <v>20</v>
      </c>
      <c r="G397" s="6" t="s">
        <v>21</v>
      </c>
      <c r="H397" s="6" t="s">
        <v>20</v>
      </c>
      <c r="I397" s="6" t="s">
        <v>21</v>
      </c>
      <c r="J397" s="6" t="s">
        <v>22</v>
      </c>
      <c r="K397" s="6" t="s">
        <v>22</v>
      </c>
      <c r="L397" s="6" t="s">
        <v>21</v>
      </c>
      <c r="M397" s="6" t="s">
        <v>22</v>
      </c>
      <c r="N397" s="6" t="s">
        <v>22</v>
      </c>
      <c r="O397" s="6" t="s">
        <v>22</v>
      </c>
      <c r="P397" s="6" t="s">
        <v>22</v>
      </c>
      <c r="Q397" s="6" t="s">
        <v>22</v>
      </c>
      <c r="R397" s="6" t="s">
        <v>21</v>
      </c>
      <c r="S397" s="6" t="s">
        <v>22</v>
      </c>
      <c r="T397" s="12">
        <f>COUNTIF(E397:S397,"Yes")/(15-COUNTIF(E397:S397,"NA"))</f>
        <v>0.42857142857142855</v>
      </c>
      <c r="U397" s="13" t="str">
        <f>IF(T397&lt;25%,"High", IF(T397&lt;75%,"Medium","Low"))</f>
        <v>Medium</v>
      </c>
    </row>
    <row r="398" spans="1:21" x14ac:dyDescent="0.25">
      <c r="A398" s="4">
        <v>12789</v>
      </c>
      <c r="B398" s="4" t="s">
        <v>47</v>
      </c>
      <c r="C398" s="4" t="s">
        <v>48</v>
      </c>
      <c r="D398" s="6">
        <v>2022</v>
      </c>
      <c r="E398" s="6" t="s">
        <v>20</v>
      </c>
      <c r="F398" s="6" t="s">
        <v>20</v>
      </c>
      <c r="G398" s="6" t="s">
        <v>20</v>
      </c>
      <c r="H398" s="6" t="s">
        <v>20</v>
      </c>
      <c r="I398" s="6" t="s">
        <v>21</v>
      </c>
      <c r="J398" s="6" t="s">
        <v>22</v>
      </c>
      <c r="K398" s="6" t="s">
        <v>22</v>
      </c>
      <c r="L398" s="6" t="s">
        <v>21</v>
      </c>
      <c r="M398" s="6" t="s">
        <v>22</v>
      </c>
      <c r="N398" s="6" t="s">
        <v>22</v>
      </c>
      <c r="O398" s="6" t="s">
        <v>22</v>
      </c>
      <c r="P398" s="6" t="s">
        <v>22</v>
      </c>
      <c r="Q398" s="6" t="s">
        <v>22</v>
      </c>
      <c r="R398" s="6" t="s">
        <v>22</v>
      </c>
      <c r="S398" s="6" t="s">
        <v>20</v>
      </c>
      <c r="T398" s="12">
        <f>COUNTIF(E398:S398,"Yes")/(15-COUNTIF(E398:S398,"NA"))</f>
        <v>0.7142857142857143</v>
      </c>
      <c r="U398" s="13" t="str">
        <f>IF(T398&lt;25%,"High", IF(T398&lt;75%,"Medium","Low"))</f>
        <v>Medium</v>
      </c>
    </row>
    <row r="399" spans="1:21" x14ac:dyDescent="0.25">
      <c r="A399" s="4">
        <v>12817</v>
      </c>
      <c r="B399" s="4" t="s">
        <v>45</v>
      </c>
      <c r="C399" s="4" t="s">
        <v>46</v>
      </c>
      <c r="D399" s="6">
        <v>2022</v>
      </c>
      <c r="E399" s="6" t="s">
        <v>20</v>
      </c>
      <c r="F399" s="6" t="s">
        <v>20</v>
      </c>
      <c r="G399" s="6" t="s">
        <v>20</v>
      </c>
      <c r="H399" s="6" t="s">
        <v>20</v>
      </c>
      <c r="I399" s="6" t="s">
        <v>21</v>
      </c>
      <c r="J399" s="6" t="s">
        <v>22</v>
      </c>
      <c r="K399" s="6" t="s">
        <v>22</v>
      </c>
      <c r="L399" s="6" t="s">
        <v>21</v>
      </c>
      <c r="M399" s="6" t="s">
        <v>22</v>
      </c>
      <c r="N399" s="6" t="s">
        <v>22</v>
      </c>
      <c r="O399" s="6" t="s">
        <v>22</v>
      </c>
      <c r="P399" s="6" t="s">
        <v>22</v>
      </c>
      <c r="Q399" s="6" t="s">
        <v>22</v>
      </c>
      <c r="R399" s="6" t="s">
        <v>22</v>
      </c>
      <c r="S399" s="6" t="s">
        <v>20</v>
      </c>
      <c r="T399" s="12">
        <f>COUNTIF(E399:S399,"Yes")/(15-COUNTIF(E399:S399,"NA"))</f>
        <v>0.7142857142857143</v>
      </c>
      <c r="U399" s="13" t="str">
        <f>IF(T399&lt;25%,"High", IF(T399&lt;75%,"Medium","Low"))</f>
        <v>Medium</v>
      </c>
    </row>
    <row r="400" spans="1:21" x14ac:dyDescent="0.25">
      <c r="A400" s="4">
        <v>12821</v>
      </c>
      <c r="B400" s="4" t="s">
        <v>43</v>
      </c>
      <c r="C400" s="4" t="s">
        <v>44</v>
      </c>
      <c r="D400" s="6">
        <v>2022</v>
      </c>
      <c r="E400" s="6" t="s">
        <v>20</v>
      </c>
      <c r="F400" s="6" t="s">
        <v>20</v>
      </c>
      <c r="G400" s="6" t="s">
        <v>30</v>
      </c>
      <c r="H400" s="6" t="s">
        <v>20</v>
      </c>
      <c r="I400" s="6" t="s">
        <v>21</v>
      </c>
      <c r="J400" s="6" t="s">
        <v>22</v>
      </c>
      <c r="K400" s="6" t="s">
        <v>22</v>
      </c>
      <c r="L400" s="6" t="s">
        <v>21</v>
      </c>
      <c r="M400" s="6" t="s">
        <v>22</v>
      </c>
      <c r="N400" s="6" t="s">
        <v>22</v>
      </c>
      <c r="O400" s="6" t="s">
        <v>22</v>
      </c>
      <c r="P400" s="6" t="s">
        <v>22</v>
      </c>
      <c r="Q400" s="6" t="s">
        <v>22</v>
      </c>
      <c r="R400" s="6" t="s">
        <v>21</v>
      </c>
      <c r="S400" s="6" t="s">
        <v>22</v>
      </c>
      <c r="T400" s="12">
        <f>COUNTIF(E400:S400,"Yes")/(15-COUNTIF(E400:S400,"NA"))</f>
        <v>0.42857142857142855</v>
      </c>
      <c r="U400" s="13" t="str">
        <f>IF(T400&lt;25%,"High", IF(T400&lt;75%,"Medium","Low"))</f>
        <v>Medium</v>
      </c>
    </row>
    <row r="401" spans="1:22" x14ac:dyDescent="0.25">
      <c r="A401" s="4">
        <v>12877</v>
      </c>
      <c r="B401" s="4" t="s">
        <v>41</v>
      </c>
      <c r="C401" s="4" t="s">
        <v>42</v>
      </c>
      <c r="D401" s="6">
        <v>2020</v>
      </c>
      <c r="E401" s="6" t="s">
        <v>20</v>
      </c>
      <c r="F401" s="6" t="s">
        <v>20</v>
      </c>
      <c r="G401" s="6" t="s">
        <v>21</v>
      </c>
      <c r="H401" s="6" t="s">
        <v>20</v>
      </c>
      <c r="I401" s="6" t="s">
        <v>21</v>
      </c>
      <c r="J401" s="6" t="s">
        <v>20</v>
      </c>
      <c r="K401" s="6" t="s">
        <v>30</v>
      </c>
      <c r="L401" s="6" t="s">
        <v>21</v>
      </c>
      <c r="M401" s="6" t="s">
        <v>20</v>
      </c>
      <c r="N401" s="6" t="s">
        <v>20</v>
      </c>
      <c r="O401" s="6" t="s">
        <v>20</v>
      </c>
      <c r="P401" s="6" t="s">
        <v>20</v>
      </c>
      <c r="Q401" s="6" t="s">
        <v>21</v>
      </c>
      <c r="R401" s="6" t="s">
        <v>22</v>
      </c>
      <c r="S401" s="6" t="s">
        <v>22</v>
      </c>
      <c r="T401" s="12">
        <f>COUNTIF(E401:S401,"Yes")/(15-COUNTIF(E401:S401,"NA"))</f>
        <v>0.61538461538461542</v>
      </c>
      <c r="U401" s="13" t="str">
        <f>IF(T401&lt;25%,"High", IF(T401&lt;75%,"Medium","Low"))</f>
        <v>Medium</v>
      </c>
    </row>
    <row r="402" spans="1:22" x14ac:dyDescent="0.25">
      <c r="A402" s="4">
        <v>13467</v>
      </c>
      <c r="B402" s="4" t="s">
        <v>39</v>
      </c>
      <c r="C402" s="4" t="s">
        <v>40</v>
      </c>
      <c r="D402" s="6">
        <v>2021</v>
      </c>
      <c r="E402" s="6" t="s">
        <v>20</v>
      </c>
      <c r="F402" s="6" t="s">
        <v>20</v>
      </c>
      <c r="G402" s="6" t="s">
        <v>20</v>
      </c>
      <c r="H402" s="6" t="s">
        <v>20</v>
      </c>
      <c r="I402" s="6" t="s">
        <v>21</v>
      </c>
      <c r="J402" s="6" t="s">
        <v>22</v>
      </c>
      <c r="K402" s="6" t="s">
        <v>22</v>
      </c>
      <c r="L402" s="6" t="s">
        <v>20</v>
      </c>
      <c r="M402" s="6" t="s">
        <v>22</v>
      </c>
      <c r="N402" s="6" t="s">
        <v>22</v>
      </c>
      <c r="O402" s="6" t="s">
        <v>22</v>
      </c>
      <c r="P402" s="6" t="s">
        <v>22</v>
      </c>
      <c r="Q402" s="6" t="s">
        <v>22</v>
      </c>
      <c r="R402" s="6" t="s">
        <v>22</v>
      </c>
      <c r="S402" s="6" t="s">
        <v>20</v>
      </c>
      <c r="T402" s="12">
        <f>COUNTIF(E402:S402,"Yes")/(15-COUNTIF(E402:S402,"NA"))</f>
        <v>0.8571428571428571</v>
      </c>
      <c r="U402" s="13" t="str">
        <f>IF(T402&lt;25%,"High", IF(T402&lt;75%,"Medium","Low"))</f>
        <v>Low</v>
      </c>
    </row>
    <row r="403" spans="1:22" x14ac:dyDescent="0.25">
      <c r="A403" s="4">
        <v>13515</v>
      </c>
      <c r="B403" s="4" t="s">
        <v>37</v>
      </c>
      <c r="C403" s="4" t="s">
        <v>38</v>
      </c>
      <c r="D403" s="6">
        <v>2021</v>
      </c>
      <c r="E403" s="6" t="s">
        <v>20</v>
      </c>
      <c r="F403" s="6" t="s">
        <v>20</v>
      </c>
      <c r="G403" s="6" t="s">
        <v>21</v>
      </c>
      <c r="H403" s="6" t="s">
        <v>20</v>
      </c>
      <c r="I403" s="6" t="s">
        <v>20</v>
      </c>
      <c r="J403" s="6" t="s">
        <v>20</v>
      </c>
      <c r="K403" s="6" t="s">
        <v>20</v>
      </c>
      <c r="L403" s="6" t="s">
        <v>22</v>
      </c>
      <c r="M403" s="6" t="s">
        <v>21</v>
      </c>
      <c r="N403" s="6" t="s">
        <v>21</v>
      </c>
      <c r="O403" s="6" t="s">
        <v>20</v>
      </c>
      <c r="P403" s="6" t="s">
        <v>20</v>
      </c>
      <c r="Q403" s="6" t="s">
        <v>20</v>
      </c>
      <c r="R403" s="6" t="s">
        <v>20</v>
      </c>
      <c r="S403" s="6" t="s">
        <v>22</v>
      </c>
      <c r="T403" s="12">
        <f>COUNTIF(E403:S403,"Yes")/(15-COUNTIF(E403:S403,"NA"))</f>
        <v>0.76923076923076927</v>
      </c>
      <c r="U403" s="13" t="str">
        <f>IF(T403&lt;25%,"High", IF(T403&lt;75%,"Medium","Low"))</f>
        <v>Low</v>
      </c>
    </row>
    <row r="404" spans="1:22" x14ac:dyDescent="0.25">
      <c r="A404" s="4">
        <v>13544</v>
      </c>
      <c r="B404" s="4" t="s">
        <v>35</v>
      </c>
      <c r="C404" s="4" t="s">
        <v>36</v>
      </c>
      <c r="D404" s="6">
        <v>2021</v>
      </c>
      <c r="E404" s="6" t="s">
        <v>20</v>
      </c>
      <c r="F404" s="6" t="s">
        <v>20</v>
      </c>
      <c r="G404" s="6" t="s">
        <v>21</v>
      </c>
      <c r="H404" s="6" t="s">
        <v>20</v>
      </c>
      <c r="I404" s="6" t="s">
        <v>21</v>
      </c>
      <c r="J404" s="6" t="s">
        <v>22</v>
      </c>
      <c r="K404" s="6" t="s">
        <v>22</v>
      </c>
      <c r="L404" s="6" t="s">
        <v>21</v>
      </c>
      <c r="M404" s="6" t="s">
        <v>22</v>
      </c>
      <c r="N404" s="6" t="s">
        <v>22</v>
      </c>
      <c r="O404" s="6" t="s">
        <v>22</v>
      </c>
      <c r="P404" s="6" t="s">
        <v>22</v>
      </c>
      <c r="Q404" s="6" t="s">
        <v>22</v>
      </c>
      <c r="R404" s="6" t="s">
        <v>30</v>
      </c>
      <c r="S404" s="6" t="s">
        <v>22</v>
      </c>
      <c r="T404" s="12">
        <f>COUNTIF(E404:S404,"Yes")/(15-COUNTIF(E404:S404,"NA"))</f>
        <v>0.42857142857142855</v>
      </c>
      <c r="U404" s="13" t="str">
        <f>IF(T404&lt;25%,"High", IF(T404&lt;75%,"Medium","Low"))</f>
        <v>Medium</v>
      </c>
    </row>
    <row r="405" spans="1:22" x14ac:dyDescent="0.25">
      <c r="A405" s="4">
        <v>13716</v>
      </c>
      <c r="B405" s="4" t="s">
        <v>33</v>
      </c>
      <c r="C405" s="4" t="s">
        <v>34</v>
      </c>
      <c r="D405" s="6">
        <v>2021</v>
      </c>
      <c r="E405" s="6" t="s">
        <v>20</v>
      </c>
      <c r="F405" s="6" t="s">
        <v>21</v>
      </c>
      <c r="G405" s="6" t="s">
        <v>21</v>
      </c>
      <c r="H405" s="6" t="s">
        <v>20</v>
      </c>
      <c r="I405" s="6" t="s">
        <v>21</v>
      </c>
      <c r="J405" s="6" t="s">
        <v>22</v>
      </c>
      <c r="K405" s="6" t="s">
        <v>22</v>
      </c>
      <c r="L405" s="6" t="s">
        <v>21</v>
      </c>
      <c r="M405" s="6" t="s">
        <v>22</v>
      </c>
      <c r="N405" s="6" t="s">
        <v>22</v>
      </c>
      <c r="O405" s="6" t="s">
        <v>22</v>
      </c>
      <c r="P405" s="6" t="s">
        <v>22</v>
      </c>
      <c r="Q405" s="6" t="s">
        <v>22</v>
      </c>
      <c r="R405" s="6" t="s">
        <v>21</v>
      </c>
      <c r="S405" s="6" t="s">
        <v>22</v>
      </c>
      <c r="T405" s="12">
        <f>COUNTIF(E405:S405,"Yes")/(15-COUNTIF(E405:S405,"NA"))</f>
        <v>0.2857142857142857</v>
      </c>
      <c r="U405" s="13" t="str">
        <f>IF(T405&lt;25%,"High", IF(T405&lt;75%,"Medium","Low"))</f>
        <v>Medium</v>
      </c>
    </row>
    <row r="406" spans="1:22" x14ac:dyDescent="0.25">
      <c r="A406" s="4">
        <v>13810</v>
      </c>
      <c r="B406" s="4" t="s">
        <v>31</v>
      </c>
      <c r="C406" s="4" t="s">
        <v>32</v>
      </c>
      <c r="D406" s="6">
        <v>2021</v>
      </c>
      <c r="E406" s="6" t="s">
        <v>20</v>
      </c>
      <c r="F406" s="6" t="s">
        <v>21</v>
      </c>
      <c r="G406" s="6" t="s">
        <v>20</v>
      </c>
      <c r="H406" s="6" t="s">
        <v>20</v>
      </c>
      <c r="I406" s="6" t="s">
        <v>21</v>
      </c>
      <c r="J406" s="6" t="s">
        <v>21</v>
      </c>
      <c r="K406" s="6" t="s">
        <v>21</v>
      </c>
      <c r="L406" s="6" t="s">
        <v>21</v>
      </c>
      <c r="M406" s="6" t="s">
        <v>21</v>
      </c>
      <c r="N406" s="6" t="s">
        <v>21</v>
      </c>
      <c r="O406" s="6" t="s">
        <v>30</v>
      </c>
      <c r="P406" s="6" t="s">
        <v>20</v>
      </c>
      <c r="Q406" s="6" t="s">
        <v>21</v>
      </c>
      <c r="R406" s="6" t="s">
        <v>22</v>
      </c>
      <c r="S406" s="6" t="s">
        <v>22</v>
      </c>
      <c r="T406" s="12">
        <f>COUNTIF(E406:S406,"Yes")/(15-COUNTIF(E406:S406,"NA"))</f>
        <v>0.30769230769230771</v>
      </c>
      <c r="U406" s="13" t="str">
        <f>IF(T406&lt;25%,"High", IF(T406&lt;75%,"Medium","Low"))</f>
        <v>Medium</v>
      </c>
    </row>
    <row r="407" spans="1:22" x14ac:dyDescent="0.25">
      <c r="A407" s="4">
        <v>14112</v>
      </c>
      <c r="B407" s="4" t="s">
        <v>28</v>
      </c>
      <c r="C407" s="4" t="s">
        <v>29</v>
      </c>
      <c r="D407" s="6">
        <v>2022</v>
      </c>
      <c r="E407" s="6" t="s">
        <v>21</v>
      </c>
      <c r="F407" s="6" t="s">
        <v>21</v>
      </c>
      <c r="G407" s="6" t="s">
        <v>21</v>
      </c>
      <c r="H407" s="6" t="s">
        <v>20</v>
      </c>
      <c r="I407" s="6" t="s">
        <v>30</v>
      </c>
      <c r="J407" s="6" t="s">
        <v>21</v>
      </c>
      <c r="K407" s="6" t="s">
        <v>21</v>
      </c>
      <c r="L407" s="6" t="s">
        <v>21</v>
      </c>
      <c r="M407" s="6" t="s">
        <v>22</v>
      </c>
      <c r="N407" s="6" t="s">
        <v>22</v>
      </c>
      <c r="O407" s="6" t="s">
        <v>22</v>
      </c>
      <c r="P407" s="6" t="s">
        <v>22</v>
      </c>
      <c r="Q407" s="6" t="s">
        <v>22</v>
      </c>
      <c r="R407" s="6" t="s">
        <v>21</v>
      </c>
      <c r="S407" s="6" t="s">
        <v>22</v>
      </c>
      <c r="T407" s="12">
        <f>COUNTIF(E407:S407,"Yes")/(15-COUNTIF(E407:S407,"NA"))</f>
        <v>0.1111111111111111</v>
      </c>
      <c r="U407" s="13" t="str">
        <f>IF(T407&lt;25%,"High", IF(T407&lt;75%,"Medium","Low"))</f>
        <v>High</v>
      </c>
    </row>
    <row r="408" spans="1:22" x14ac:dyDescent="0.25">
      <c r="A408" s="4">
        <v>14172</v>
      </c>
      <c r="B408" s="5" t="s">
        <v>835</v>
      </c>
      <c r="C408" s="4" t="s">
        <v>27</v>
      </c>
      <c r="D408" s="6">
        <v>2022</v>
      </c>
      <c r="E408" s="6" t="s">
        <v>20</v>
      </c>
      <c r="F408" s="6" t="s">
        <v>20</v>
      </c>
      <c r="G408" s="6" t="s">
        <v>21</v>
      </c>
      <c r="H408" s="6" t="s">
        <v>20</v>
      </c>
      <c r="I408" s="6" t="s">
        <v>20</v>
      </c>
      <c r="J408" s="6" t="s">
        <v>20</v>
      </c>
      <c r="K408" s="6" t="s">
        <v>21</v>
      </c>
      <c r="L408" s="6" t="s">
        <v>21</v>
      </c>
      <c r="M408" s="6" t="s">
        <v>20</v>
      </c>
      <c r="N408" s="6" t="s">
        <v>21</v>
      </c>
      <c r="O408" s="6" t="s">
        <v>20</v>
      </c>
      <c r="P408" s="6" t="s">
        <v>20</v>
      </c>
      <c r="Q408" s="6" t="s">
        <v>20</v>
      </c>
      <c r="R408" s="6" t="s">
        <v>22</v>
      </c>
      <c r="S408" s="6" t="s">
        <v>22</v>
      </c>
      <c r="T408" s="12">
        <f>COUNTIF(E408:S408,"Yes")/(15-COUNTIF(E408:S408,"NA"))</f>
        <v>0.69230769230769229</v>
      </c>
      <c r="U408" s="13" t="str">
        <f>IF(T408&lt;25%,"High", IF(T408&lt;75%,"Medium","Low"))</f>
        <v>Medium</v>
      </c>
    </row>
    <row r="409" spans="1:22" x14ac:dyDescent="0.25">
      <c r="A409" s="4">
        <v>14176</v>
      </c>
      <c r="B409" s="4" t="s">
        <v>25</v>
      </c>
      <c r="C409" s="4" t="s">
        <v>26</v>
      </c>
      <c r="D409" s="6">
        <v>2022</v>
      </c>
      <c r="E409" s="6" t="s">
        <v>20</v>
      </c>
      <c r="F409" s="6" t="s">
        <v>20</v>
      </c>
      <c r="G409" s="6" t="s">
        <v>20</v>
      </c>
      <c r="H409" s="6" t="s">
        <v>20</v>
      </c>
      <c r="I409" s="6" t="s">
        <v>20</v>
      </c>
      <c r="J409" s="6" t="s">
        <v>21</v>
      </c>
      <c r="K409" s="6" t="s">
        <v>21</v>
      </c>
      <c r="L409" s="6" t="s">
        <v>21</v>
      </c>
      <c r="M409" s="6" t="s">
        <v>22</v>
      </c>
      <c r="N409" s="6" t="s">
        <v>22</v>
      </c>
      <c r="O409" s="6" t="s">
        <v>22</v>
      </c>
      <c r="P409" s="6" t="s">
        <v>22</v>
      </c>
      <c r="Q409" s="6" t="s">
        <v>22</v>
      </c>
      <c r="R409" s="6" t="s">
        <v>20</v>
      </c>
      <c r="S409" s="6" t="s">
        <v>22</v>
      </c>
      <c r="T409" s="12">
        <f>COUNTIF(E409:S409,"Yes")/(15-COUNTIF(E409:S409,"NA"))</f>
        <v>0.66666666666666663</v>
      </c>
      <c r="U409" s="13" t="str">
        <f>IF(T409&lt;25%,"High", IF(T409&lt;75%,"Medium","Low"))</f>
        <v>Medium</v>
      </c>
    </row>
    <row r="410" spans="1:22" x14ac:dyDescent="0.25">
      <c r="A410" s="4">
        <v>14181</v>
      </c>
      <c r="B410" s="4" t="s">
        <v>23</v>
      </c>
      <c r="C410" s="4" t="s">
        <v>24</v>
      </c>
      <c r="D410" s="6">
        <v>2021</v>
      </c>
      <c r="E410" s="6" t="s">
        <v>20</v>
      </c>
      <c r="F410" s="6" t="s">
        <v>21</v>
      </c>
      <c r="G410" s="6" t="s">
        <v>20</v>
      </c>
      <c r="H410" s="6" t="s">
        <v>20</v>
      </c>
      <c r="I410" s="6" t="s">
        <v>21</v>
      </c>
      <c r="J410" s="6" t="s">
        <v>21</v>
      </c>
      <c r="K410" s="6" t="s">
        <v>21</v>
      </c>
      <c r="L410" s="6" t="s">
        <v>21</v>
      </c>
      <c r="M410" s="6" t="s">
        <v>21</v>
      </c>
      <c r="N410" s="6" t="s">
        <v>20</v>
      </c>
      <c r="O410" s="6" t="s">
        <v>21</v>
      </c>
      <c r="P410" s="6" t="s">
        <v>21</v>
      </c>
      <c r="Q410" s="6" t="s">
        <v>20</v>
      </c>
      <c r="R410" s="6" t="s">
        <v>21</v>
      </c>
      <c r="S410" s="6" t="s">
        <v>22</v>
      </c>
      <c r="T410" s="12">
        <f>COUNTIF(E410:S410,"Yes")/(15-COUNTIF(E410:S410,"NA"))</f>
        <v>0.35714285714285715</v>
      </c>
      <c r="U410" s="13" t="str">
        <f>IF(T410&lt;25%,"High", IF(T410&lt;75%,"Medium","Low"))</f>
        <v>Medium</v>
      </c>
    </row>
    <row r="411" spans="1:22" x14ac:dyDescent="0.25">
      <c r="A411" s="4">
        <v>14189</v>
      </c>
      <c r="B411" s="5" t="s">
        <v>836</v>
      </c>
      <c r="C411" s="4" t="s">
        <v>19</v>
      </c>
      <c r="D411" s="6">
        <v>2020</v>
      </c>
      <c r="E411" s="6" t="s">
        <v>20</v>
      </c>
      <c r="F411" s="6" t="s">
        <v>20</v>
      </c>
      <c r="G411" s="6" t="s">
        <v>20</v>
      </c>
      <c r="H411" s="6" t="s">
        <v>20</v>
      </c>
      <c r="I411" s="6" t="s">
        <v>20</v>
      </c>
      <c r="J411" s="6" t="s">
        <v>20</v>
      </c>
      <c r="K411" s="6" t="s">
        <v>20</v>
      </c>
      <c r="L411" s="6" t="s">
        <v>20</v>
      </c>
      <c r="M411" s="6" t="s">
        <v>22</v>
      </c>
      <c r="N411" s="6" t="s">
        <v>22</v>
      </c>
      <c r="O411" s="6" t="s">
        <v>22</v>
      </c>
      <c r="P411" s="6" t="s">
        <v>22</v>
      </c>
      <c r="Q411" s="6" t="s">
        <v>22</v>
      </c>
      <c r="R411" s="6" t="s">
        <v>20</v>
      </c>
      <c r="S411" s="6" t="s">
        <v>20</v>
      </c>
      <c r="T411" s="12">
        <f>COUNTIF(E411:S411,"Yes")/(15-COUNTIF(E411:S411,"NA"))</f>
        <v>1</v>
      </c>
      <c r="U411" s="13" t="str">
        <f>IF(T411&lt;25%,"High", IF(T411&lt;75%,"Medium","Low"))</f>
        <v>Low</v>
      </c>
    </row>
    <row r="414" spans="1:22" x14ac:dyDescent="0.25">
      <c r="E414" s="10">
        <f>COUNTIF(E2:E411,"Yes")</f>
        <v>395</v>
      </c>
      <c r="F414" s="10">
        <f t="shared" ref="F414:S414" si="0">COUNTIF(F2:F411,"Yes")</f>
        <v>297</v>
      </c>
      <c r="G414" s="10">
        <f t="shared" si="0"/>
        <v>280</v>
      </c>
      <c r="H414" s="10">
        <f>COUNTIF(H2:H411,"Yes")</f>
        <v>273</v>
      </c>
      <c r="I414" s="10">
        <f t="shared" si="0"/>
        <v>76</v>
      </c>
      <c r="J414" s="10">
        <f t="shared" si="0"/>
        <v>99</v>
      </c>
      <c r="K414" s="10">
        <f t="shared" si="0"/>
        <v>64</v>
      </c>
      <c r="L414" s="10">
        <f t="shared" si="0"/>
        <v>43</v>
      </c>
      <c r="M414" s="10">
        <f t="shared" si="0"/>
        <v>19</v>
      </c>
      <c r="N414" s="10">
        <f t="shared" si="0"/>
        <v>48</v>
      </c>
      <c r="O414" s="10">
        <f t="shared" si="0"/>
        <v>92</v>
      </c>
      <c r="P414" s="10">
        <f t="shared" si="0"/>
        <v>82</v>
      </c>
      <c r="Q414" s="10">
        <f t="shared" si="0"/>
        <v>46</v>
      </c>
      <c r="R414" s="10">
        <f t="shared" si="0"/>
        <v>68</v>
      </c>
      <c r="S414" s="14">
        <f t="shared" si="0"/>
        <v>100</v>
      </c>
      <c r="T414" s="10" t="s">
        <v>840</v>
      </c>
      <c r="U414" s="10">
        <f>COUNTIF(U2:U411,"High")</f>
        <v>53</v>
      </c>
      <c r="V414" s="11">
        <f>U414/410</f>
        <v>0.12926829268292683</v>
      </c>
    </row>
    <row r="415" spans="1:22" x14ac:dyDescent="0.25">
      <c r="E415" s="12">
        <f>E414/(410-COUNTIF(E2:E411,"NA"))</f>
        <v>0.96341463414634143</v>
      </c>
      <c r="F415" s="12">
        <f t="shared" ref="F415:S415" si="1">F414/(410-COUNTIF(F2:F411,"NA"))</f>
        <v>0.724390243902439</v>
      </c>
      <c r="G415" s="12">
        <f t="shared" si="1"/>
        <v>0.68292682926829273</v>
      </c>
      <c r="H415" s="12">
        <f>H414/(410-COUNTIF(H2:H411,"NA"))</f>
        <v>0.6658536585365854</v>
      </c>
      <c r="I415" s="12">
        <f t="shared" si="1"/>
        <v>0.18536585365853658</v>
      </c>
      <c r="J415" s="12">
        <f t="shared" si="1"/>
        <v>0.5561797752808989</v>
      </c>
      <c r="K415" s="12">
        <f t="shared" si="1"/>
        <v>0.2807017543859649</v>
      </c>
      <c r="L415" s="12">
        <f t="shared" si="1"/>
        <v>0.13149847094801223</v>
      </c>
      <c r="M415" s="12">
        <f t="shared" si="1"/>
        <v>0.12666666666666668</v>
      </c>
      <c r="N415" s="12">
        <f t="shared" si="1"/>
        <v>0.32</v>
      </c>
      <c r="O415" s="12">
        <f t="shared" si="1"/>
        <v>0.61333333333333329</v>
      </c>
      <c r="P415" s="12">
        <f t="shared" si="1"/>
        <v>0.54304635761589404</v>
      </c>
      <c r="Q415" s="12">
        <f t="shared" si="1"/>
        <v>0.3108108108108108</v>
      </c>
      <c r="R415" s="12">
        <f t="shared" si="1"/>
        <v>0.30088495575221241</v>
      </c>
      <c r="S415" s="15">
        <f t="shared" si="1"/>
        <v>0.7142857142857143</v>
      </c>
      <c r="T415" s="12" t="s">
        <v>841</v>
      </c>
      <c r="U415" s="13">
        <f>COUNTIF(U2:U411,"Medium")</f>
        <v>290</v>
      </c>
      <c r="V415" s="11">
        <f t="shared" ref="V415:V416" si="2">U415/410</f>
        <v>0.70731707317073167</v>
      </c>
    </row>
    <row r="416" spans="1:22" x14ac:dyDescent="0.25">
      <c r="T416" s="12" t="s">
        <v>842</v>
      </c>
      <c r="U416" s="13">
        <f>COUNTIF(U2:U411,"Low")</f>
        <v>67</v>
      </c>
      <c r="V416" s="11">
        <f t="shared" si="2"/>
        <v>0.16341463414634147</v>
      </c>
    </row>
  </sheetData>
  <sortState ref="A2:V411">
    <sortCondition ref="A2:A4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Dafina Petrova</cp:lastModifiedBy>
  <dcterms:created xsi:type="dcterms:W3CDTF">2022-06-27T12:19:51Z</dcterms:created>
  <dcterms:modified xsi:type="dcterms:W3CDTF">2022-07-08T07:26:59Z</dcterms:modified>
</cp:coreProperties>
</file>